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82"/>
  <workbookPr defaultThemeVersion="166925"/>
  <mc:AlternateContent xmlns:mc="http://schemas.openxmlformats.org/markup-compatibility/2006">
    <mc:Choice Requires="x15">
      <x15ac:absPath xmlns:x15ac="http://schemas.microsoft.com/office/spreadsheetml/2010/11/ac" url="D:\COMPRAS\GECO\___21exp\5611_UImelill_Valt-Raul\"/>
    </mc:Choice>
  </mc:AlternateContent>
  <xr:revisionPtr revIDLastSave="0" documentId="8_{B3B2A569-6828-45FB-BE2A-4E629A61A689}" xr6:coauthVersionLast="36" xr6:coauthVersionMax="36" xr10:uidLastSave="{00000000-0000-0000-0000-000000000000}"/>
  <bookViews>
    <workbookView xWindow="0" yWindow="0" windowWidth="21570" windowHeight="9555" xr2:uid="{370D5B41-1965-432C-8259-E6A47B3B3EBD}"/>
  </bookViews>
  <sheets>
    <sheet name="ppto ciego 5611" sheetId="8" r:id="rId1"/>
  </sheets>
  <definedNames>
    <definedName name="_xlnm._FilterDatabase" localSheetId="0" hidden="1">'ppto ciego 5611'!$A$5:$K$303</definedName>
    <definedName name="_xlnm.Print_Area" localSheetId="0">'ppto ciego 5611'!$A$6:$K$307</definedName>
    <definedName name="_xlnm.Print_Titles" localSheetId="0">'ppto ciego 5611'!$2:$5</definedName>
  </definedNames>
  <calcPr calcId="191029" fullPrecision="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295" i="8" l="1"/>
  <c r="K298" i="8" s="1"/>
  <c r="K291" i="8"/>
  <c r="K294" i="8" s="1"/>
  <c r="K287" i="8"/>
  <c r="K290" i="8" s="1"/>
  <c r="K283" i="8"/>
  <c r="K286" i="8" s="1"/>
  <c r="K279" i="8"/>
  <c r="K282" i="8" s="1"/>
  <c r="K275" i="8"/>
  <c r="K278" i="8" s="1"/>
  <c r="K271" i="8"/>
  <c r="K274" i="8" s="1"/>
  <c r="K267" i="8"/>
  <c r="K263" i="8"/>
  <c r="K266" i="8" s="1"/>
  <c r="K257" i="8"/>
  <c r="K260" i="8" s="1"/>
  <c r="K261" i="8" s="1"/>
  <c r="K251" i="8"/>
  <c r="K254" i="8" s="1"/>
  <c r="K247" i="8"/>
  <c r="K250" i="8" s="1"/>
  <c r="K241" i="8"/>
  <c r="K244" i="8" s="1"/>
  <c r="K237" i="8"/>
  <c r="K240" i="8" s="1"/>
  <c r="K233" i="8"/>
  <c r="K229" i="8"/>
  <c r="K232" i="8" s="1"/>
  <c r="K225" i="8"/>
  <c r="K228" i="8" s="1"/>
  <c r="K221" i="8"/>
  <c r="K224" i="8" s="1"/>
  <c r="K217" i="8"/>
  <c r="K220" i="8" s="1"/>
  <c r="K213" i="8"/>
  <c r="K216" i="8" s="1"/>
  <c r="K209" i="8"/>
  <c r="K212" i="8" s="1"/>
  <c r="K205" i="8"/>
  <c r="K208" i="8" s="1"/>
  <c r="K203" i="8"/>
  <c r="K201" i="8"/>
  <c r="K199" i="8"/>
  <c r="K197" i="8"/>
  <c r="K195" i="8"/>
  <c r="K193" i="8"/>
  <c r="K191" i="8"/>
  <c r="K189" i="8"/>
  <c r="K187" i="8"/>
  <c r="K185" i="8"/>
  <c r="K180" i="8"/>
  <c r="K184" i="8" s="1"/>
  <c r="K174" i="8"/>
  <c r="K179" i="8" s="1"/>
  <c r="K170" i="8"/>
  <c r="K173" i="8" s="1"/>
  <c r="K160" i="8"/>
  <c r="K158" i="8"/>
  <c r="K154" i="8"/>
  <c r="K157" i="8" s="1"/>
  <c r="K148" i="8"/>
  <c r="K151" i="8" s="1"/>
  <c r="K144" i="8"/>
  <c r="K147" i="8" s="1"/>
  <c r="K140" i="8"/>
  <c r="K143" i="8" s="1"/>
  <c r="K136" i="8"/>
  <c r="K139" i="8" s="1"/>
  <c r="K132" i="8"/>
  <c r="K135" i="8" s="1"/>
  <c r="K126" i="8"/>
  <c r="K129" i="8" s="1"/>
  <c r="K120" i="8"/>
  <c r="K125" i="8" s="1"/>
  <c r="K112" i="8"/>
  <c r="K119" i="8" s="1"/>
  <c r="K107" i="8"/>
  <c r="K111" i="8" s="1"/>
  <c r="K103" i="8"/>
  <c r="K106" i="8" s="1"/>
  <c r="K99" i="8"/>
  <c r="K102" i="8" s="1"/>
  <c r="K93" i="8"/>
  <c r="K98" i="8" s="1"/>
  <c r="K89" i="8"/>
  <c r="K85" i="8"/>
  <c r="K81" i="8"/>
  <c r="K84" i="8" s="1"/>
  <c r="K77" i="8"/>
  <c r="K80" i="8" s="1"/>
  <c r="K72" i="8"/>
  <c r="K76" i="8" s="1"/>
  <c r="K68" i="8"/>
  <c r="K71" i="8" s="1"/>
  <c r="K62" i="8"/>
  <c r="K58" i="8"/>
  <c r="K61" i="8" s="1"/>
  <c r="K54" i="8"/>
  <c r="K57" i="8" s="1"/>
  <c r="K48" i="8"/>
  <c r="K53" i="8" s="1"/>
  <c r="K32" i="8"/>
  <c r="K47" i="8" s="1"/>
  <c r="K28" i="8"/>
  <c r="K31" i="8" s="1"/>
  <c r="K23" i="8"/>
  <c r="K15" i="8"/>
  <c r="K11" i="8"/>
  <c r="K14" i="8" s="1"/>
  <c r="K7" i="8"/>
  <c r="K10" i="8" s="1"/>
  <c r="K270" i="8" l="1"/>
  <c r="K299" i="8" s="1"/>
  <c r="K22" i="8"/>
  <c r="K92" i="8"/>
  <c r="K169" i="8"/>
  <c r="K236" i="8"/>
  <c r="K152" i="8"/>
  <c r="K255" i="8"/>
  <c r="K65" i="8"/>
  <c r="K88" i="8"/>
  <c r="K27" i="8"/>
  <c r="K245" i="8" l="1"/>
  <c r="K130" i="8"/>
  <c r="K66" i="8"/>
  <c r="K300" i="8" l="1"/>
  <c r="K303" i="8" l="1"/>
</calcChain>
</file>

<file path=xl/sharedStrings.xml><?xml version="1.0" encoding="utf-8"?>
<sst xmlns="http://schemas.openxmlformats.org/spreadsheetml/2006/main" count="441" uniqueCount="344">
  <si>
    <t>Código</t>
  </si>
  <si>
    <t>Ud</t>
  </si>
  <si>
    <t>Resumen</t>
  </si>
  <si>
    <t>N</t>
  </si>
  <si>
    <t>Longitud</t>
  </si>
  <si>
    <t>Anchura</t>
  </si>
  <si>
    <t>Altura</t>
  </si>
  <si>
    <t>Cantidad</t>
  </si>
  <si>
    <t>CanPres</t>
  </si>
  <si>
    <t>Pres</t>
  </si>
  <si>
    <t>ImpPres</t>
  </si>
  <si>
    <t>CAP 01</t>
  </si>
  <si>
    <t/>
  </si>
  <si>
    <t>TRABAJOS PREVIOS Y DEMOLICIONES</t>
  </si>
  <si>
    <t>01.01</t>
  </si>
  <si>
    <t>M2</t>
  </si>
  <si>
    <t>RETIRADA Y RECOLOCACIÓN MOBILIARIO Y TRANSPORTE</t>
  </si>
  <si>
    <t>M2. Retirada y recolocación posterior de mobiliario, electrodomésticos y demás enseres existentes, por medios manuales, incluso traslado a pie de carga y o zona de acopio y con p.p. de costes indirectos.</t>
  </si>
  <si>
    <t>Total 01.01</t>
  </si>
  <si>
    <t>01.02</t>
  </si>
  <si>
    <t>LEVANT. APAR. SANIT. INC./INSTAL.</t>
  </si>
  <si>
    <t>Ud. Levantado de aparato sanitario, accesorios e instalación correspondiente, por medios manuales, i/traslado y acopio de material recuperable, retirada de escombros a vertedero y p.p. de costes indirectos.</t>
  </si>
  <si>
    <t>Baños Local</t>
  </si>
  <si>
    <t>Total 01.02</t>
  </si>
  <si>
    <t>01.03</t>
  </si>
  <si>
    <t>LEVANTADO DE RELLENO S/FORJADO Y ACABADO (solado + mortero)</t>
  </si>
  <si>
    <t>M2. Levantado por medios manuales o mecánicos de pavimento de solería cerámico, incluso material adherente y formación de cama de mortero de cemento, hasta capa superior de forjado o losa de cimentación. Limpieza, por medios manuales, dejándolo preparado para trabajos posteriores, i/retirada de escombros a vertederoy p.p. de costes indirectos.</t>
  </si>
  <si>
    <t>Aseos</t>
  </si>
  <si>
    <t>Hall Baños</t>
  </si>
  <si>
    <t>Baño 1</t>
  </si>
  <si>
    <t>Baño 2</t>
  </si>
  <si>
    <t>Parcial Cuarto Servidores</t>
  </si>
  <si>
    <t>Total 01.03</t>
  </si>
  <si>
    <t>01.04</t>
  </si>
  <si>
    <t>LEVANTADO DE CARPINTERÍAS Y CERCOS EN MUROS</t>
  </si>
  <si>
    <t>Ud. Levantado, por medios manuales, de cercos y carpinterías de aluminio y/o madera de hasta 3 m² en muros, i/traslado y apilado de material recuperable, retirada de escombros a pie de carga y p.p. de costes indirectos, según NTE/ADD-18.</t>
  </si>
  <si>
    <t>Puerta Acceso</t>
  </si>
  <si>
    <t>Puerta Aseos</t>
  </si>
  <si>
    <t>Total 01.04</t>
  </si>
  <si>
    <t>01.05</t>
  </si>
  <si>
    <t>DEMOL. FÁB. DOBLE DE LAD. HUECO 1/2 pie MANUAL</t>
  </si>
  <si>
    <t>M2. Demolición de fábrica de ladrillo hueco de doble tabique de 1/2 pie de espesor i/alicatado ó revestimiento similar de una de sus caras y morteros en la otra, por medios manuales, incluso material aislante interior a las dos hojas, retirada de escombros a pie de carga, medios auxiliares de obra y p.p. de costes indirectos, según NTE/ADD-13.</t>
  </si>
  <si>
    <t>Tabique Baño 1</t>
  </si>
  <si>
    <t>Total 01.05</t>
  </si>
  <si>
    <t>01.06</t>
  </si>
  <si>
    <t>DESMONTAJE Y MONTAJE FALSO TECHO ESCAYOLA</t>
  </si>
  <si>
    <t>M2. Desmontaje y posterior montaje, una vez terminadas los trabajos a realizar de falso techo continuo de plancha de escayola o desmontable (según zona), por medios manuales, i/retirada de escombros a pie de carga, medios auxiliares de obra y p.p. de costes indirectos, según NTE/ADD-12.</t>
  </si>
  <si>
    <t>Acceso</t>
  </si>
  <si>
    <t>Cortaviento</t>
  </si>
  <si>
    <t>Redacción</t>
  </si>
  <si>
    <t>Despacho Dirección</t>
  </si>
  <si>
    <t>Distribuidor</t>
  </si>
  <si>
    <t>Control 2</t>
  </si>
  <si>
    <t>Locutorio</t>
  </si>
  <si>
    <t>Control 1</t>
  </si>
  <si>
    <t>Equipos</t>
  </si>
  <si>
    <t>Servidor Equipo</t>
  </si>
  <si>
    <t>Total 01.06</t>
  </si>
  <si>
    <t>01.07</t>
  </si>
  <si>
    <t>DEMOLICIÓN ALICATADO MANUAL (plaqueta + mortero)</t>
  </si>
  <si>
    <t>M2. Demolición de alicatado, por medios manuales, i/picado de morteros de cemento de agarre, retirada de escombros a pie de carga, medios auxiliares de obra y p.p. de costes indirectos.</t>
  </si>
  <si>
    <t>Total 01.07</t>
  </si>
  <si>
    <t>01.08</t>
  </si>
  <si>
    <t>Ml</t>
  </si>
  <si>
    <t>DEMOL. TUB. SANEAMIENTO PVC Ø&lt;250 mm MANUAL</t>
  </si>
  <si>
    <t>Ml. Levantado de colector de saneamiento colgado o empotrado, realizado con tubería de fibrocemento o PVC, de hasta 250 mm de diámetro, por medios manuales, i/anulación de anclajes y abrazaderas, retirada de escombros a pie de carga y p.p. de costes indirectos.</t>
  </si>
  <si>
    <t>Baños</t>
  </si>
  <si>
    <t>Total 01.08</t>
  </si>
  <si>
    <t>01.09</t>
  </si>
  <si>
    <t>DESMONTAJE Y MONTAJE DE CARTELES INDICATIVOS ASEOS</t>
  </si>
  <si>
    <t>Ud. Levantado y posterior recolocación de la totalidad de carteles indicadores existentes en interiores de aseos. Unidad terminada.</t>
  </si>
  <si>
    <t>Total 01.09</t>
  </si>
  <si>
    <t>01.10</t>
  </si>
  <si>
    <t>DESMONTAJE Y MONTAJE INTERRUPORES Y ENCHUFES ASEOS</t>
  </si>
  <si>
    <t>Ud. Levantado y posterior recolocación de la totalidad de mecanismos eléctricos de aseos. Unidad terminada.</t>
  </si>
  <si>
    <t>Total 01.10</t>
  </si>
  <si>
    <t>Total CAP 01</t>
  </si>
  <si>
    <t>CAP 02</t>
  </si>
  <si>
    <t>ALBAÑILERÍA, REVESTIMIENTOS Y ACABADOS</t>
  </si>
  <si>
    <t>02.01</t>
  </si>
  <si>
    <t>DOBLE TABICÓN 7 cm + CÁMARA  AISLADA  ACUSTILAINE 40</t>
  </si>
  <si>
    <t>M2. Formación de doble tabique realizado con ladrillo hueco doble de 25x12x7 cm, recibido con mortero de cemento y arena de río M5 según UNE-EN 998-2, con cámara aislada mediante panel Isover panel rígido Acustilaine 40 mm. o similar, i/p.p. de replanteo, roturas, humedecido de las piezas y limpieza.</t>
  </si>
  <si>
    <t>Separación Aseo Servidores</t>
  </si>
  <si>
    <t>Total 02.01</t>
  </si>
  <si>
    <t>02.02</t>
  </si>
  <si>
    <t>RECIBIDO CERCOS MUROS A REVESTIR</t>
  </si>
  <si>
    <t>M2. Recibido de cercos o precercos de cualquier material en muro de cerramiento para revestir, utilizando mortero de cemento M10 según UNE-EN 998-2, totalmente colocado y aplomado, i/p.p. de medios auxiliares.</t>
  </si>
  <si>
    <t>Puerta Acceso Calle</t>
  </si>
  <si>
    <t>Cerco Puerta aseo nueva</t>
  </si>
  <si>
    <t>Total 02.02</t>
  </si>
  <si>
    <t>02.03</t>
  </si>
  <si>
    <t>RECIBIDO ARM. METÁL. PTA. CORRED. 1 HOJA 85 cm</t>
  </si>
  <si>
    <t>Ud. Recibido de armazón para puerta corredera de una hoja de 85 cm, en tabique a revestir o de cartón yeso con mortero de cemento y arena de río M10 según UNE-EN 998-2, totalmente colocada y aplomada, i/anclajes metálicos laterales de los bastidores, y p.p. de medios auxiliares y elementos de anclaje.</t>
  </si>
  <si>
    <t>Puerta Aseo PMR</t>
  </si>
  <si>
    <t>Total 02.03</t>
  </si>
  <si>
    <t>02.04</t>
  </si>
  <si>
    <t>RECIBIDO CERCOS PUERTAS CORREDERAS</t>
  </si>
  <si>
    <t>M2. Recibido de cercos para puertas correderas, totalmente colocado y aplomado, i/p.p. de medios auxiliares.</t>
  </si>
  <si>
    <t>Corredera Exterior Aseos</t>
  </si>
  <si>
    <t>Total 02.04</t>
  </si>
  <si>
    <t>02.05</t>
  </si>
  <si>
    <t>AYUDA ALBAÑ. FONTANERÍA Y SANEAMIENTO</t>
  </si>
  <si>
    <t>Ud. Ayuda de cualquier trabajo de albañilería, prestada para la correcta ejecución de las instalaciónes de fontanería y saneamiento tales como traslado o desvío de canalizaciones existentes, apertura de rozas, grapeado de canalizaciones etc..., i/porcentaje estimado para pequeño material, medios auxiliares.</t>
  </si>
  <si>
    <t>Total 02.05</t>
  </si>
  <si>
    <t>02.06</t>
  </si>
  <si>
    <t>AYUDA ALBAÑ. ELECTRICIDAD</t>
  </si>
  <si>
    <t>Ud. Ayuda de cualquier trabajo de albañilería, prestada para la correcta ejecución de las instalaciónes de electricidad tales como traslado o desvío de canalizaciones existentes, apertura de rozas, grapeado de canalizaciones etc..., i/porcentaje estimado para pequeño material, medios auxiliares.</t>
  </si>
  <si>
    <t>Total 02.06</t>
  </si>
  <si>
    <t>02.07</t>
  </si>
  <si>
    <t>ENFOSCADO MAEST. FRATASADO M15 VERTICAL</t>
  </si>
  <si>
    <t>M2. Enfoscado maestreado y fratasado, de 20 mm de espesor en toda su superficie, con mortero de cemento y arena de río M15 según UNE-EN 998-2, sobre paramentos verticales, con maestras cada metro, i/preparación y humedecido de soporte, limpieza, medios auxiliares con empleo, en su caso, de andamiaje homologado, así como distribución de material en tajos y p.p. de costes indirectos.</t>
  </si>
  <si>
    <t>Total 02.07</t>
  </si>
  <si>
    <t>02.08</t>
  </si>
  <si>
    <t>GUARNECIDO MAESTREADO Y ENLUCIDO</t>
  </si>
  <si>
    <t>M2. Guarnecido maestreado con yeso grueso YG, de 12 mm de espesor, y enlucido con yeso fino YF de 1mm de espesor, en superficies horizontales y/o verticales, con maestras intermedias separadas 1m y alineadas con cuerda,  i/rayado del yeso tosco antes de enlucir, formación de rincones, aristas y otros remates, p.p. de guardavivos de chapa galvanizada o PVC, distribución de material en planta, limpieza posterior de tajos y p.p. de costes indirectos, s/NTE/RPG-10, 11, 12 y 13.</t>
  </si>
  <si>
    <t>Cuarto de Servidores</t>
  </si>
  <si>
    <t>Total 02.08</t>
  </si>
  <si>
    <t>02.09</t>
  </si>
  <si>
    <t>FORRADO VIGAS-CONDUCTOS ESCAYOLA</t>
  </si>
  <si>
    <t>Ml. Forrado de conducciones y ejecución de cajones con placas de escayola lisa, recibida con cañas y alambre de atar de acero galvanizado y pasta de escayola, incluso juntas de dilatación, repaso de las juntas y limpieza, y cualquier tipo de medio auxiliar, s/NTE-RTC.</t>
  </si>
  <si>
    <t>Nuevas instalaciones</t>
  </si>
  <si>
    <t>Total 02.09</t>
  </si>
  <si>
    <t>02.10</t>
  </si>
  <si>
    <t>FALSO TECHO FIBRA MINERAL 60X60 PERFIL VISTO</t>
  </si>
  <si>
    <t>M2. Falso techo desmontable de fibra mineral tipo Perla OP 1.00 de Armstrong o equivalente, en placas de 60x60 cm y 20 mm de espesor, suspendido de perfilería vista Prelude XL2/TLX 24 mm o equivalente, lacada en blanco de 24 mm de an-cho y canto Board, i/p.p. de faja perimetral a fachada, cortinero, tabica, replanteo y nivelado, cortes de placa (no se colocarán piezas de dimensiones menores a media placa), elementos de remate y accesorios de fijación, piezas de cuelgue y varillas de cuelgue. Incluso descarga, acarreo y distribución del material a las salas donde se ha de realizar el montaje; incluso p.p. de andamios a cualquier altura, medios auxiliares y limpieza,  s/NTE-RTP-17, medido deducien-do huecos superiores a 1 m2. Totalmente montado y terminado según documentación gráfica. Medido lo realmente ejecutado.</t>
  </si>
  <si>
    <t>Reposición</t>
  </si>
  <si>
    <t>Total 02.10</t>
  </si>
  <si>
    <t>02.11</t>
  </si>
  <si>
    <t>SOLADO DE GRES (15 €/m²) INTERIOR C 1/2</t>
  </si>
  <si>
    <t>M2. Solado de baldosa de gres (precio del material 15 euros/m²), en formato comercial, para interiores (resistencia al deslizamiento Rd  s/ UNE-ENV 12633 para: a) zonas secas, CLASE 1 para pendientes menores al 6% y CLASE 2 para pendientes superiores al 6% y escaleras, b) zonas húmedas, CLASE 2 para pendientes menores al 6%), recibido con mortero de cemento y arena de río M5 según UNE-EN 998-2, i/cama de 2 cm de arena de río, p.p. de rodapie del mismo material de 7 cm, rejuntado y limpieza, s/ CTE BD SU y NTE-RSB-7.</t>
  </si>
  <si>
    <t>Total 02.11</t>
  </si>
  <si>
    <t>02.12</t>
  </si>
  <si>
    <t>ALICATADO PLAQUETA GRES (BALDOSA 12 €/m²) (pasta)</t>
  </si>
  <si>
    <t>M2. Alicatado con plaqueta de gres (precio del material 12 euros/m²), en formato comercial, recibido con cemento cola, i/piezas especiales, formación de ingletes, rejuntado, limpieza y p.p. de costes indirectos, s/NTE-RPA-3.</t>
  </si>
  <si>
    <t>Total 02.12</t>
  </si>
  <si>
    <t>02.13</t>
  </si>
  <si>
    <t>NUEVA FIJACIÓN DE FALSO TECHO DE ESCAYOLA DESMONTABLE</t>
  </si>
  <si>
    <t>M2. Fijación de falso techo desmontable (desmontaje en partida 01.06) hasta alcanzar una altura libre inferior de 2.50 metros,  mediante perfilería suspendida , elementos de remate y accesorios de fijación, piezas de cuelgue y varillas de cuelgue además de ampliación de escayola fija a modo de faja perimetral, cortinero, tabica, replanteo y nivelado,. Incluso descarga, acarreo y distribución del material a las salas donde se ha de realizar el montaje; incluso p.p. de andamios a cualquier altura, medios auxiliares y limpieza,  s/NTE-RTP-17. Totalmente montado y terminado según documentación gráfica. Medido lo realmente ejecutado.</t>
  </si>
  <si>
    <t>Zona de redacción</t>
  </si>
  <si>
    <t>Total 02.13</t>
  </si>
  <si>
    <t>Total CAP 02</t>
  </si>
  <si>
    <t>CAP 03</t>
  </si>
  <si>
    <t>CARPINTERÍAS</t>
  </si>
  <si>
    <t>03.01</t>
  </si>
  <si>
    <t>PUERTA ENTRADA ALUMINIO CEPILLADO  ABATIBLE + VIDRIO 6+8+6</t>
  </si>
  <si>
    <t>M2. Puerta en hojas abatibles de aluminio cepillado similar al existente, con fijo lateral,  modelo con rotura de puente térmico, Alfil A65RPT de SAPAGROUP o similar con un ancho de marco de 65 mm y con un ancho de hoja de 72 mm, medida del frente de 96,3 mm, con sistema de cámara europea, con espesor de perfil de 1,5 mm, con sistema de cierre por junta central de estanqueidad en EPDM, coplanar exteriormente y con resalte de hoja sobre el marco al interior, para un acristalamiento climalit 6/8/6 ( acristalamiento incluido) con altura de galce de 22 mm y anchura hasta 65 mm en marcos y 72 mm en hojas, anodizada (15 micras) o lacado (entre 60-100 micras) en color estándar (RAL estándar: blanco, gris...), p.p. de cerradura Tesa o similar y costes indirectos. Homologada con Clase 4 en el ensayo de permeabilidad al aire según norma UNE-EN 1026:2000. La transmitancia máxima del marco es de 2,40 W/m² K, y cumple en las zonas A, B, C, D y E, según el CTE/DB-HE 1.</t>
  </si>
  <si>
    <t>Puerta de acceso cambio apertura</t>
  </si>
  <si>
    <t>Total 03.01</t>
  </si>
  <si>
    <t>03.02</t>
  </si>
  <si>
    <t>PUERTA PASO LISA ROBLE</t>
  </si>
  <si>
    <t>M2. Puerta de paso ciega con hoja lisa formada por tablero rechapado en madera de Roble, rebajado y con moldura, de medidas de hoja/s 825 x 2030 x 35 mm. Precerco en madera de pino de 90x35 mm, cerco visto de 90x30 mm rechapado en roble y tapajuntas de 70x10 rechapado igualmente. Con 4 pernios de latón, resbalón de petaca Tesa modelo 2005 ó similar y manivela con placa parea uso en pública concurrencia. Totalmente montada, incluso en p.p. de medios auxiliares.</t>
  </si>
  <si>
    <t>Puerta Aseo Hombre</t>
  </si>
  <si>
    <t>Total 03.02</t>
  </si>
  <si>
    <t>03.03</t>
  </si>
  <si>
    <t>PUERTA CORREDERA C/ARMAZÓN MET. 825x2100 EN ROBLE</t>
  </si>
  <si>
    <t>ud. Puerta de paso ciega de hoja de 825 cm, corredera oculta en armazón de chapa galvanizada grecada y marco en roble tipo Orchidea de MAYDISA o similar, para una hoja normalizada, lisa semimaciza de DM rechapada en roble barnizada veta horizontal, incluso armazón de chapa galvanizada para revestir con yeso/alicatado y marco en roble, doble galce o cerco visto de roble macizo 70x30 mm, tapajuntas lisos de DM rechapado de roble 70x10 mm en ambas caras, juego de poleas y carril galvanizados y tiradores visto a definir por la D.F. cromados, con condena en baños y aseos, montada y emplastecido de puntas, con p.p. de medios auxiliares.</t>
  </si>
  <si>
    <t>Total 03.03</t>
  </si>
  <si>
    <t>03.04</t>
  </si>
  <si>
    <t>PUERTA CORREDERA EXTERIOR 825x2100 EN ROBLE</t>
  </si>
  <si>
    <t>Ud. Puerta de paso ciega de hoja de 825 cm, corredera vista en superficie por el exterior realizad mediante kit  Travesaño Orchidea AppliSystem de MAYDISA o similar versión con dos travesaños verticales, para una hoja normalizada, lisa semimaciza de DM rechapada en roble barnizada veta horizontal, galce o cerco visto de roble macizo 70x30 mm, tapajuntas lisos de DM rechapado de roble 70x10 mm en ambas caras, juego de poleas y carril galvanizados y tiradores a definir por la D.F. cromados, con condena en baños y aseos, montada y emplastecido de puntas, con p.p. de medios auxiliares.</t>
  </si>
  <si>
    <t>Exterior Aseos</t>
  </si>
  <si>
    <t>Total 03.04</t>
  </si>
  <si>
    <t>03.05</t>
  </si>
  <si>
    <t>DOBLE PASAMANOS TUBO D= 40 mm  ACERO INOX. ADAPTADO</t>
  </si>
  <si>
    <t>Ml. Doble pasamanos anclado a pared a las alturas definidas por el CTE y Ordenanza de Accesibilidad de la Ciudad Autónoma de Melilla formado por doble tubo circular de diámetro 40 mm de acero inoxidable, i/p.p. de patillas de sujeción a base de redondo liso macizo del mismo material, de 16 mm separados cada 50 cm.</t>
  </si>
  <si>
    <t>Barandilla rampa acceso</t>
  </si>
  <si>
    <t>Total 03.05</t>
  </si>
  <si>
    <t>Total CAP 03</t>
  </si>
  <si>
    <t>CAP 04</t>
  </si>
  <si>
    <t>INSTALACIONES Y EQUIPOS</t>
  </si>
  <si>
    <t>04.01</t>
  </si>
  <si>
    <t>ELEC. PREVISIÓN SUSTITUCIÓN DERIVACIÓN INDIVIDUAL</t>
  </si>
  <si>
    <t>Ud. Derivación individual Local P. Concurrencia 3.5x(25)mm2 Cu 22,00 49,60 1.091,20. Derivación Individual en canalización entubada formada por conductor de Cu 3.5x(25) mm2 con aislamiento 0,6/1 kV libre de halógenos. Instalación incluyendo conexionado.Instalada. Incluso p.p. de pequeño material y medios auxiliares. Medida la unidad completamente terminada.</t>
  </si>
  <si>
    <t>Total 04.01</t>
  </si>
  <si>
    <t>04.02</t>
  </si>
  <si>
    <t>ELEC. AMPLIACIÓN CUADRO DE MANDO Y PROTECIÓN PRIMARIO Y SECUNDARIO</t>
  </si>
  <si>
    <t>Ud. Reparación de cuadro tipo de distribución, protección y mando, con pública concurrencia, formado por un cuadro doble aislamiento ó armario metálico de empotrar ó superficie con puerta dotado de cerradura para albergar aparamenta según esquema unifilar, incluido carriles, embarrados de circuitos y protección, con aparamentaje modular segun esquema unifilar. Instalado, incluyendo cableado y conexionado. Incluso p.p. de pequeño material y medios auxiliares. Medida la unidad completamente terminada.</t>
  </si>
  <si>
    <t>04.03</t>
  </si>
  <si>
    <t>ELEC. SUSTITUCIÓN CANALETAS NO NORM. A TUBO CORRUGADO</t>
  </si>
  <si>
    <t>Ud. Sustitución de canaletas no normalizadas para la conducción de cableado por tubo de PVC de superficie corrugado libre de halogenos de diametros D=16 D=25 D= 32. Instalación incluyendo conexionado.Instalada. Incluso p.p. de pequeño material y medios auxiliares. Medida la unidad completamente terminada.</t>
  </si>
  <si>
    <t>REDACCIÓN</t>
  </si>
  <si>
    <t>DIRECCIÓN</t>
  </si>
  <si>
    <t>CONTROL 1</t>
  </si>
  <si>
    <t>CONTROL 2</t>
  </si>
  <si>
    <t>LOCUTORIO</t>
  </si>
  <si>
    <t>SAI</t>
  </si>
  <si>
    <t>ALMACEN</t>
  </si>
  <si>
    <t>Total 04.03</t>
  </si>
  <si>
    <t>04.04</t>
  </si>
  <si>
    <t>TRASLADO PUNTO LUZ SENCILLO MÚLTIPLE LOCAL PÚBL. CONC.</t>
  </si>
  <si>
    <t>Ud. Traslado de punto de luz sencillo múltiple (hasta 3 puntos accionados con un mismo interruptor), realizado en tubo PVC corrugado de D=20 y conductor de cobre unipolar aislados para una tensión nominal de 750V y pública concurrencia, ES07Z1-K 1,5 mm²,  incluido: rozas en albañilería, cajas registro, caja mecanismo universal con tornillo, portalámparas de obra, interruptor unipolar BJC-IRIS y marco respectivo, totalmente montado e instalado.</t>
  </si>
  <si>
    <t>Total 04.04</t>
  </si>
  <si>
    <t>04.05</t>
  </si>
  <si>
    <t>TURBINA LINEAL 150 M3/H</t>
  </si>
  <si>
    <t>Ud Turbina Lineal TD 160/100 N SILENT con cuadal de descarga libre de  150 m3/h, niven de presión sonora de &lt; 22 db, temperatura de trabajo entre -20/+40 ºC, velocidad en r.p.m de 2200 con potencia absobida maxima de 18 W, S&amp;P o similar,incluso elementos antivibratorios de apoyo, líneas de alimentación eléctrica y demás elementos necesarios, reloj temporizador para progrmación de momento de trabajo (fuera de horario de grabación), i/apertura de hueco, recibido de soportes, sellado de juntas, conexión a la red, medios y material de montaje. Incluso p.p. de pequeño material, medios auxiliares y costes indirectos. Medida la unidad completamente instalada, probada y funcionando.</t>
  </si>
  <si>
    <t>REDACCION</t>
  </si>
  <si>
    <t>Total 04.05</t>
  </si>
  <si>
    <t>04.06</t>
  </si>
  <si>
    <t>TURBINA LINEAL 300 M3/H</t>
  </si>
  <si>
    <t>Ud. Turbina Lineal TD 350/125 con cuadal de descarga libre de 330 m3/h, niven de presión sonora de 33 db, temperatura de trabajo entre -20/+40 ºC, velocidad en r.p.m de 2050 con potencia absobida maxima de 25 W, S&amp;P o similar,incluso elementos antivibratorios de apoyo, líneas de alimentación eléctrica y demás elementos necesarios,  reloj temporizador para programación de momento de trabajo (fuera de horario de grabación), i/apertura de hueco, recibido de soportes, sellado de juntas, conexión a la red, medios y material de montaje. Incluso p.p. de pequeño material, medios auxiliares y costes indirectos. Medida la unidad completamente instalada, probada y funcionando.</t>
  </si>
  <si>
    <t>Total 04.06</t>
  </si>
  <si>
    <t>04.07</t>
  </si>
  <si>
    <t>CAJÓN FILTRO F8</t>
  </si>
  <si>
    <t>Ud. Cajon de filtro F8, con caja de filto MFL 125/150 F incorporados filtros MFR en caja MFR F8,incluso elementos antivibratorios de apoyo,conexión a linea de conducto, apertura de hueco, recibido de soportes, sellado de juntas, medios y material de montaje. Incluso p.p. de pequeño material, medios auxiliares y costes indirectos. Medida la unidad completamente instalada.</t>
  </si>
  <si>
    <t>04.08</t>
  </si>
  <si>
    <t>TUBERÍA HELICOIDAL EXPIROFLEX D= 150 mm</t>
  </si>
  <si>
    <t>Ml. Tubería helicoidal de pared lisa de D=150 mm. en espiroflex para ventilación., incluyendo: p.p. de sujecciones, piezas de reducción, codos, derivaciones, piezas.Incluso p.p. de montajes, material auxiliar  y costes indirectos. Medida la unidad completamente instalada.</t>
  </si>
  <si>
    <t>04.09</t>
  </si>
  <si>
    <t>TUBERÍA HELICOIDAL PARED LISA GALVANIZADA D=150 mm</t>
  </si>
  <si>
    <t>Ml. Tubería helicoidal de pared lisa de D=150 mm. en chapa de acero galvanizada espesor 0,6 mm., incluyendo: p.p. de sujecciones, piezas de reducción, codos, derivaciones, piezas.Incluso p.p. de montajes, material auxiliar  y costes indirectos. Medida la unidad completamente instalada.</t>
  </si>
  <si>
    <t>04.10</t>
  </si>
  <si>
    <t>TUBERÍA HELICOIDAL PARED LISA GALVANIZADA D=125 mm</t>
  </si>
  <si>
    <t>Ml. Tubería helicoidal de pared lisa de D=125 mm. en chapa de acero galvanizada espesor 0,6 mm., incluyendo: p.p. de sujecciones, piezas de reducción, codos, derivaciones, piezas.Incluso p.p. de montajes, material auxiliar  y costes indirectos. Medida la unidad completamente instalada.</t>
  </si>
  <si>
    <t>04.11</t>
  </si>
  <si>
    <t>TUBERÍA HELICOIDAL PARED LISA GALVANIZADA D=100 mm</t>
  </si>
  <si>
    <t>Ml. Tubería helicoidal de pared lisa de D=100 mm. en chapa de acero galvanizada espesor 0,6 mm., incluyendo: p.p. de sujecciones, piezas de reducción, codos, derivaciones, piezas.Incluso p.p. de montajes, material auxiliar  y costes indirectos. Medida la unidad completamente instalada.</t>
  </si>
  <si>
    <t>04.12</t>
  </si>
  <si>
    <t>REJILLA DOBLE DEFLEXIÓN 200x100 mm.</t>
  </si>
  <si>
    <t>Ud. Rejilla de doble deflexión, marca Difair o similar, para impulsión o retorno, según memoria y planos, de dimensiones 200x100 mm, equipada con marco de montaje en chapa de acero galvanizado y dispositivo de fijación oculto. Unidad en color a definir por la D.F. Incluso p.p. de montajes, material auxiliar, etc. Incluso p.p. de pequeño material, medios auxiliares y costes indirectos. Medida la unidad completamente instalada.</t>
  </si>
  <si>
    <t>04.13</t>
  </si>
  <si>
    <t>REJILLA DE EXTERIOR 200X200 mm. IMPULSIÓN</t>
  </si>
  <si>
    <t>Ud. Rejilla de interperie para insalaciones de ventilación, marco frontal y lamas de perfiles de aluminio de 200x200 mm, tela metálica de acero galvanizado con malla de 20x20 mm, fijada en el cerramineto de fachada, como toma de salida de aire, incluso accesorio de montaje y elementos de fijación.Incluso p.p. de montajes, material auxiliar, etc. Incluso p.p. de pequeño material, medios auxiliares y costes indirectos. Medida la unidad completamente instalada.</t>
  </si>
  <si>
    <t>04.14</t>
  </si>
  <si>
    <t>REJILLA DE EXTERIOR 200X200 mm. EXTRACCIÓN</t>
  </si>
  <si>
    <t>04.15</t>
  </si>
  <si>
    <t>REJILLA DE EXTERIOR 250X250 mm. IMPULSIÓN</t>
  </si>
  <si>
    <t>Ud. Rejilla de interperie para insalaciones de ventilación, marco frontal y lamas de perfiles de aluminio de 250x250 mm, tela metálica de acero galvanizado con malla de 20x20 mm, fijada en el cerramineto de fachada, como toma de salida de aire, incluso accesorio de montaje y elementos de fijación.Incluso p.p. de montajes, material auxiliar, etc. Incluso p.p. de pequeño material, medios auxiliares y costes indirectos. Medida la unidad completamente instalada.</t>
  </si>
  <si>
    <t>04.16</t>
  </si>
  <si>
    <t>REJILLA DE EXTERIOR 250X250 mm. EXTRACCIÓN</t>
  </si>
  <si>
    <t>04.17</t>
  </si>
  <si>
    <t>INST.AGUA F.C.BAÑO COMPLETO</t>
  </si>
  <si>
    <t>Ud. Instalación de fontanería para un baño, dotado de lavabo e inodoro, realizada con tuberías de polipropileno ppr, UNE-EN-1057, para las redes de agua fría y caliente, y con tuberías de PVC serie B, UNE-EN-1453, para la red de desagües, con los diámetros necesarios para cada punto de servicio, con bote sifónico de PVC, incluso con p.p. de bajante de PVC de 125 mm. y manguetón para enlace al inodoro, terminada, y sin aparatos sanitarios. Se incluye llaves de paso en en cuarto húmedo así como conectores a isntalación existente en cobre u otro material. s/CTE-HS-4/5.</t>
  </si>
  <si>
    <t>Total 04.17</t>
  </si>
  <si>
    <t>04.18</t>
  </si>
  <si>
    <t>LAVABO THE GAP 55x47 cm BLANCO GRIFERÍA MONODÍN</t>
  </si>
  <si>
    <t>Ud. Lavabo de Roca o similar, modelo The Gap de 55x47 cm con pedestal en blanco, con grifería  de Roca o similar, modelo Monodín cromada, válvula de desagüe de 32 mm, llave de escuadra de 1/2" cromada, sifón individual PVC 40 mm y latiguillo flexible de 20 cm, totalmente instalado.</t>
  </si>
  <si>
    <t>Aseo H</t>
  </si>
  <si>
    <t>Total 04.18</t>
  </si>
  <si>
    <t>04.19</t>
  </si>
  <si>
    <t>INODORO THE GAP TANQUE BAJO BLANCO</t>
  </si>
  <si>
    <t>Ud. Inodoro de Roca o similar, modelo The Gap de tanque bajo en blanco, con asiento de caída amortiguada pintado en blanco y mecanismos, llave de escuadra 1/2" cromada, latiguillo flexible de 20 cm, empalme simple PVC de 110 mm, totalmente instalado.</t>
  </si>
  <si>
    <t>Total 04.19</t>
  </si>
  <si>
    <t>04.20</t>
  </si>
  <si>
    <t>LAVABO FIJO DE 68x58 cm ACCESIBLE</t>
  </si>
  <si>
    <t>Ud. Lavabo fijo de 68x58 cm Prestosan 861 o similar en blanco con frente cóncavo, plano inclinado para evitar el salpicado de agua y apoyo anatómico para codos, provisto de grifo gerontológico de caño extraíble cromado Prestodisc 640 ó similar, válvula de desagüe de 32 mm, llaves de escuadra de 1/2", cromadas y sifón individual de PVC 40 mm y latiguillo flexible de 20 cm, totalmente instalado.</t>
  </si>
  <si>
    <t>aseo Adaptado</t>
  </si>
  <si>
    <t>Total 04.20</t>
  </si>
  <si>
    <t>04.21</t>
  </si>
  <si>
    <t>INODORO MERIDIAN TANQUE BAJO BLANCO MOVILIDAD REDUCIDA</t>
  </si>
  <si>
    <t>Ud. Inodoro de Roca o similar, modelo Meridian de tanque bajo en blanco completo para movilidad reducida, con asiento de caída amortiguada con abertura con tapa con bisagras en acero inoxidable, mecanismos, llave de escuadra de 1/2" cromada, latiguillo flexible de 20 cm, empalme simple de PVC de 110 mm, totalmente instalado.</t>
  </si>
  <si>
    <t>Aseo Adaptado</t>
  </si>
  <si>
    <t>Total 04.21</t>
  </si>
  <si>
    <t>04.22</t>
  </si>
  <si>
    <t>BARRA DE APOYO MURAL ABATIBLE</t>
  </si>
  <si>
    <t>Ud. Barra de apoyo mural abatible provista de porta-papel higiénico, para lavabo ó WC de 86 cm modelo Prestobar 170 fábricada en nylon fundido con alma de aluminio de 35 mm de diámetro exterior en color blanco, instalada.</t>
  </si>
  <si>
    <t>Total 04.22</t>
  </si>
  <si>
    <t>04.23</t>
  </si>
  <si>
    <t>BARRA DE APOYO RECTA DE 94 cm</t>
  </si>
  <si>
    <t>Ud. Barra de apoyo para ducha, baño, puerta ó WC de 94 cm modelo Prestobar 860 fábricada en nylon fundido con alma de aluminio de 35 mm de diámetro exterior en color blanco, instalada.</t>
  </si>
  <si>
    <t>Total 04.23</t>
  </si>
  <si>
    <t>04.24</t>
  </si>
  <si>
    <t>PORTARROLLOS ROCA NUOVA</t>
  </si>
  <si>
    <t>Ud. Portarrollos modelo Nuova de Roca o similar, para atornillar, instalado.</t>
  </si>
  <si>
    <t>Total 04.24</t>
  </si>
  <si>
    <t>04.25</t>
  </si>
  <si>
    <t>DISPENSADOR PAPEL ROLLO 400 m</t>
  </si>
  <si>
    <t>Ud. Dispensador de papel higiénico en rollo de 400 m, metálico con acabado epoxi en blanco, incluso p.p. de mecanismo de cierre, instalado.</t>
  </si>
  <si>
    <t>Total 04.25</t>
  </si>
  <si>
    <t>04.26</t>
  </si>
  <si>
    <t>DOSIFICADOR DE JABÓN HORIZONTAL</t>
  </si>
  <si>
    <t>Ud. Dosificador de jabón horizontal, con cuerpo de acero inoxidable acabado satinado, de 1,2 litros de capacidad, instalado.</t>
  </si>
  <si>
    <t>Total 04.26</t>
  </si>
  <si>
    <t>Total CAP 04</t>
  </si>
  <si>
    <t>CAP 05</t>
  </si>
  <si>
    <t>PINTURAS</t>
  </si>
  <si>
    <t>05.01</t>
  </si>
  <si>
    <t>PINTURA PLASTICA BLANCA</t>
  </si>
  <si>
    <t>M2. Pintura plástica lisa blanca PROCOLOR YUMBO PLUS o similar en paramentos verticales y horizontales, lavable dos manos, i/lijado y emplastecido.</t>
  </si>
  <si>
    <t>Repasos</t>
  </si>
  <si>
    <t>Total 05.01</t>
  </si>
  <si>
    <t>05.02</t>
  </si>
  <si>
    <t>PINTURA AL ESMALTE MATE / BRILLO</t>
  </si>
  <si>
    <t>M2. Pintura al esmalte mate Kilate de Procolor o similar dos manos, y una mano de minio o antioxidante sobre carpintería metálica, i/raspado de los óxidos y limpieza manual.</t>
  </si>
  <si>
    <t>Total 05.02</t>
  </si>
  <si>
    <t>Total CAP 05</t>
  </si>
  <si>
    <t>SEGURIDAD Y SALUD</t>
  </si>
  <si>
    <t>MEDIDAS REQUERIDAS EN EL E.B. DE SEG. Y SALUD</t>
  </si>
  <si>
    <t>Ud. Equipos y medidas requeridas en el e.b. de seg. y salud y desarrolladas en el Plan de Seguridad y salud de la Obra.</t>
  </si>
  <si>
    <t>GESTIÓN DE RESIDUOS</t>
  </si>
  <si>
    <t>T</t>
  </si>
  <si>
    <t>COSTES GESTIÓN PARA SEPARACIÓN Y CLASIFICACIÓN RCDs</t>
  </si>
  <si>
    <t>T. Costes de gestión, incluyendo medios humanos y materiales, para la separación y clasificación de RCDs en obra, del nivel I y II, naturaleza pétrea, no pétrea, potencialmente peligrosos o basuras, de acuerdo con el Estudio de Gestión de Residuos del proyecto. Incluso p.p. de medios auxiliares y costes indirectos. Medido el peso en toneladas, según albarán de entrega justificado.</t>
  </si>
  <si>
    <t>TRATAMIENTO ENTREGA RCDs NIVEL I TIERRAS</t>
  </si>
  <si>
    <t>T. Tratamiento por tonelada de entrega al gestor de RCDs nivel I de tierras limpios, de acuerdo con el Estudio de Gestión de Residuos del Proyecto. Incluso p.p. de costes indirectos. Medido el peso en toneladas, según albarán de entrega justificado</t>
  </si>
  <si>
    <t>TRATAMIENTO ENTREGA RCDs NIVEL II NO PÉTREO LIMPIO (METALES)</t>
  </si>
  <si>
    <t>T. Tratamiento por tonelada de entrega al gestor de RCDs nivel II de naturaleza no petrea consistentes en metales, limpios, de acuerdo con el Estudio de Gestión de Residuos del Proyecto. Incluso p.p. de costes indirectos. Medido el peso en toneladas, según albarán de entrega justificado.</t>
  </si>
  <si>
    <t>TRATAMIENTO ENTREGA RCDs NIVEL II NO PÉTREO LIMPIO (RESTO)</t>
  </si>
  <si>
    <t>T. Tratamiento por tonelada de entrega al gestor de RCDs nivel II de naturaleza no petrea consistentes en papel, plástico, vidrio, yeso y madera, limpios, de acuerdo con el Estudio de Gestión de Residuos del proyecto. Incluso p.p. de costes indirectos. Medido el peso en toneladas, según albarán de entrega justificado.</t>
  </si>
  <si>
    <t>TRATAMIENTO ENTREGA RCDs NIVEL II PÉTREO LIMPIO</t>
  </si>
  <si>
    <t>T. Tratamiento por tonelada de entrega al gestor de RCDs nivel II de naturaleza pétrea consistentes en arena, grava y hormigón, de acuerdo con el Esturio de Gestión de Residuos del proyecto. Incluso p.p. de costes indirectos. Medido el peso en toneladas, según albarán de entrega justificado.</t>
  </si>
  <si>
    <t>TRATAMIENTO ENTREGA RCDs NIVEL II PÉTREO MIXTO</t>
  </si>
  <si>
    <t>T. Tratamiento por tonelada de entrega al gestor de RCDs nivel II de naturaleza pétrea consistentes en ladrillos, azulejos y otros cerámicos, mixtos, de acuerdo con el Estudio de Gestión de Residuos del proyecto. Incluso p.p. de costes indirectos. Medido el peso en toneladas, según albarán de entrega justificado.</t>
  </si>
  <si>
    <t>TRATAMIENTO ENTREGA RCDs NIVEL II PÉTREO SUCIO</t>
  </si>
  <si>
    <t>T. Tratamiento por tonelada de entrega al gestor de RCDs nivel II de naturaleza pétrea consistentes en piedra, sucios, de acuerdo con el Estudio de Gestión de Residuos del proyecto. Incluso p.p. de costes indirectos. Medido el peso en toneladas, según albarán de entrega justificado.</t>
  </si>
  <si>
    <t>TRATAMIENTO ENTREGA RCDs NIVEL II POTENCIAL PELIGROSO (BASURAS)</t>
  </si>
  <si>
    <t>T. Tratamiento por tonelada de entrega al gestor de RCDs nivel II potencialmente peligroso consistente en basuras, de acuerdo con el Estudio de Gestión de Residuos del proyecto. Incluso p.p. de costes indirectos. Medido el peso en toneladas, según albarán de entrega justificado.</t>
  </si>
  <si>
    <t>TRATAMIENTO ENTREGA RCDs NIVEL II POTENCIAL PELIGROSO (RESTO)</t>
  </si>
  <si>
    <t>T. Tratamiento por tonelada de entrega al gestor de RCDs nivel II potencialmente peligroso consistente en basura y otros peligrosos, de acuerdo con el Estudio de Gestión de Residuos del proyecto. Incluso p.p. de costes indirectos. Medido el peso en toneladas, según albarán de entrega justificado.</t>
  </si>
  <si>
    <t>CAP 06</t>
  </si>
  <si>
    <t>CAP 07</t>
  </si>
  <si>
    <t>06.01</t>
  </si>
  <si>
    <t>07.01</t>
  </si>
  <si>
    <t>07.02</t>
  </si>
  <si>
    <t>07.03</t>
  </si>
  <si>
    <t>07.04</t>
  </si>
  <si>
    <t>07.05</t>
  </si>
  <si>
    <t>07.06</t>
  </si>
  <si>
    <t>07.07</t>
  </si>
  <si>
    <t>07.08</t>
  </si>
  <si>
    <t>07.09</t>
  </si>
  <si>
    <t>Total 07.01</t>
  </si>
  <si>
    <t>Total 07.02</t>
  </si>
  <si>
    <t>Total 07.03</t>
  </si>
  <si>
    <t>Total 07.04</t>
  </si>
  <si>
    <t>Total 07.05</t>
  </si>
  <si>
    <t>Total 07.06</t>
  </si>
  <si>
    <t>Total 07.07</t>
  </si>
  <si>
    <t>Total 07.08</t>
  </si>
  <si>
    <t>Total 07.09</t>
  </si>
  <si>
    <t>Total 06.01</t>
  </si>
  <si>
    <t>Total CAP 06</t>
  </si>
  <si>
    <t>Total CAP 07</t>
  </si>
  <si>
    <t>Presupuesto Ejecución Material</t>
  </si>
  <si>
    <t>TOTAL OFERTA</t>
  </si>
  <si>
    <t>Expdte. S-05611-2021</t>
  </si>
  <si>
    <t>Obras adecuación local sede U.I. RTVE MELILLA para obtención licencia de actividad y funcionamiento</t>
  </si>
  <si>
    <t>(partida no ofertable)</t>
  </si>
  <si>
    <r>
      <rPr>
        <b/>
        <u/>
        <sz val="11"/>
        <color theme="1"/>
        <rFont val="Calibri"/>
        <family val="2"/>
        <scheme val="minor"/>
      </rPr>
      <t>NOTA IMPORTANTE:</t>
    </r>
    <r>
      <rPr>
        <sz val="11"/>
        <color theme="1"/>
        <rFont val="Calibri"/>
        <family val="2"/>
        <scheme val="minor"/>
      </rPr>
      <t xml:space="preserve"> 
Este fichero de mediciones en Excel</t>
    </r>
    <r>
      <rPr>
        <sz val="11"/>
        <color rgb="FFFF0000"/>
        <rFont val="Calibri"/>
        <family val="2"/>
        <scheme val="minor"/>
      </rPr>
      <t xml:space="preserve"> (ÚNICO FORMATO DISPONIBLE) </t>
    </r>
    <r>
      <rPr>
        <sz val="11"/>
        <color theme="1"/>
        <rFont val="Calibri"/>
        <family val="2"/>
        <scheme val="minor"/>
      </rPr>
      <t xml:space="preserve">se facilita como ayuda para la preparación de la oferta económica. Debe considerarse que, en todo caso, el </t>
    </r>
    <r>
      <rPr>
        <sz val="11"/>
        <color rgb="FFFF0000"/>
        <rFont val="Calibri"/>
        <family val="2"/>
        <scheme val="minor"/>
      </rPr>
      <t>ÚNICO CONTENIDO TÉCNICO VINCULANTE ES EL DEFINIDO EN EL PLIEGO DE CONDICIONES TÉCNICAS</t>
    </r>
    <r>
      <rPr>
        <sz val="11"/>
        <color theme="1"/>
        <rFont val="Calibri"/>
        <family val="2"/>
        <scheme val="minor"/>
      </rPr>
      <t xml:space="preserve"> y el licitador debe verificar que los capítulos y contenidos de la oferta presentada correspondan exactamente con las mediciones del Proyecto</t>
    </r>
  </si>
  <si>
    <t>XX %</t>
  </si>
  <si>
    <t>Gastos generales XX % (*)</t>
  </si>
  <si>
    <t>Beneficio industrial X % (*)</t>
  </si>
  <si>
    <t>Las proposiciones económicas no podrán superar el valor estimado del contrato indicado en el Anexo II apartado 3 del Pliego de Condiciones Generales.</t>
  </si>
  <si>
    <t>(*) Cuando no se indiquen otros porcentajes se entenderá que, quedan incluidos en el precio de la oferta el 13% de Gastos Generales y el 6% de Beneficio Industrial.</t>
  </si>
  <si>
    <t>Esta tabla se indica como ejemplo para la presentación de las ofertas, el único contenido técnico vinculante es el definido en el Pliego de Condiciones Técnicas, el licitador debe verificar que los capítulos y contenidos de la oferta presentada correspondan exactamente con las mediciones del Proyecto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</si>
</sst>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5" formatCode="#,##0.0"/>
  </numFmts>
  <fonts count="17" x14ac:knownFonts="1">
    <font>
      <sz val="11"/>
      <color theme="1"/>
      <name val="Calibri"/>
      <family val="2"/>
      <scheme val="minor"/>
    </font>
    <font>
      <b/>
      <sz val="14"/>
      <color theme="1"/>
      <name val="Calibri"/>
      <family val="2"/>
      <scheme val="minor"/>
    </font>
    <font>
      <b/>
      <sz val="8"/>
      <color theme="1"/>
      <name val="Calibri"/>
      <family val="2"/>
      <scheme val="minor"/>
    </font>
    <font>
      <sz val="8"/>
      <color theme="1"/>
      <name val="Calibri"/>
      <family val="2"/>
      <scheme val="minor"/>
    </font>
    <font>
      <b/>
      <sz val="10"/>
      <color theme="1"/>
      <name val="Calibri"/>
      <family val="2"/>
      <scheme val="minor"/>
    </font>
    <font>
      <b/>
      <sz val="8"/>
      <name val="Calibri"/>
      <family val="2"/>
      <scheme val="minor"/>
    </font>
    <font>
      <sz val="8"/>
      <name val="Calibri"/>
      <family val="2"/>
      <scheme val="minor"/>
    </font>
    <font>
      <sz val="11"/>
      <name val="Calibri"/>
      <family val="2"/>
      <scheme val="minor"/>
    </font>
    <font>
      <b/>
      <sz val="10"/>
      <name val="Calibri"/>
      <family val="2"/>
      <scheme val="minor"/>
    </font>
    <font>
      <i/>
      <sz val="8"/>
      <color theme="1"/>
      <name val="Calibri"/>
      <family val="2"/>
      <scheme val="minor"/>
    </font>
    <font>
      <sz val="11"/>
      <color theme="1"/>
      <name val="Calibri"/>
      <family val="2"/>
      <scheme val="minor"/>
    </font>
    <font>
      <sz val="11"/>
      <color rgb="FFFF0000"/>
      <name val="Calibri"/>
      <family val="2"/>
      <scheme val="minor"/>
    </font>
    <font>
      <b/>
      <sz val="11"/>
      <color theme="1"/>
      <name val="Calibri"/>
      <family val="2"/>
      <scheme val="minor"/>
    </font>
    <font>
      <b/>
      <u/>
      <sz val="11"/>
      <color theme="1"/>
      <name val="Calibri"/>
      <family val="2"/>
      <scheme val="minor"/>
    </font>
    <font>
      <b/>
      <sz val="8"/>
      <color rgb="FFFF0000"/>
      <name val="Calibri"/>
      <family val="2"/>
      <scheme val="minor"/>
    </font>
    <font>
      <sz val="10"/>
      <color theme="1"/>
      <name val="Calibri"/>
      <family val="2"/>
      <scheme val="minor"/>
    </font>
    <font>
      <b/>
      <sz val="10"/>
      <color rgb="FFFF00FF"/>
      <name val="Calibri"/>
      <family val="2"/>
      <scheme val="minor"/>
    </font>
  </fonts>
  <fills count="5">
    <fill>
      <patternFill patternType="none"/>
    </fill>
    <fill>
      <patternFill patternType="gray125"/>
    </fill>
    <fill>
      <patternFill patternType="solid">
        <fgColor rgb="FFB4CBE0"/>
        <bgColor indexed="64"/>
      </patternFill>
    </fill>
    <fill>
      <patternFill patternType="solid">
        <fgColor rgb="FFF0F0F0"/>
        <bgColor indexed="64"/>
      </patternFill>
    </fill>
    <fill>
      <patternFill patternType="solid">
        <fgColor rgb="FFFFFFCC"/>
        <bgColor indexed="64"/>
      </patternFill>
    </fill>
  </fills>
  <borders count="16">
    <border>
      <left/>
      <right/>
      <top/>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right style="thin">
        <color indexed="64"/>
      </right>
      <top/>
      <bottom/>
      <diagonal/>
    </border>
  </borders>
  <cellStyleXfs count="2">
    <xf numFmtId="0" fontId="0" fillId="0" borderId="0"/>
    <xf numFmtId="9" fontId="10" fillId="0" borderId="0" applyFont="0" applyFill="0" applyBorder="0" applyAlignment="0" applyProtection="0"/>
  </cellStyleXfs>
  <cellXfs count="92">
    <xf numFmtId="0" fontId="0" fillId="0" borderId="0" xfId="0"/>
    <xf numFmtId="0" fontId="12" fillId="0" borderId="0" xfId="0" applyFont="1" applyBorder="1" applyAlignment="1" applyProtection="1">
      <alignment horizontal="left" vertical="center"/>
    </xf>
    <xf numFmtId="0" fontId="0" fillId="0" borderId="2" xfId="0" applyBorder="1" applyAlignment="1" applyProtection="1">
      <alignment horizontal="left" vertical="center" wrapText="1"/>
    </xf>
    <xf numFmtId="0" fontId="0" fillId="0" borderId="3" xfId="0" applyBorder="1" applyAlignment="1" applyProtection="1">
      <alignment horizontal="left" vertical="center" wrapText="1"/>
    </xf>
    <xf numFmtId="0" fontId="0" fillId="0" borderId="4" xfId="0" applyBorder="1" applyAlignment="1" applyProtection="1">
      <alignment horizontal="left" vertical="center" wrapText="1"/>
    </xf>
    <xf numFmtId="9" fontId="14" fillId="0" borderId="1" xfId="1" applyFont="1" applyBorder="1" applyAlignment="1" applyProtection="1">
      <alignment horizontal="right"/>
      <protection locked="0"/>
    </xf>
    <xf numFmtId="9" fontId="14" fillId="0" borderId="3" xfId="1" applyFont="1" applyBorder="1" applyAlignment="1" applyProtection="1">
      <alignment horizontal="right"/>
      <protection locked="0"/>
    </xf>
    <xf numFmtId="49" fontId="15" fillId="0" borderId="0" xfId="0" applyNumberFormat="1" applyFont="1" applyFill="1" applyAlignment="1" applyProtection="1">
      <alignment horizontal="left" vertical="top" wrapText="1"/>
    </xf>
    <xf numFmtId="0" fontId="15" fillId="0" borderId="0" xfId="0" applyFont="1" applyFill="1" applyAlignment="1" applyProtection="1">
      <alignment horizontal="left" vertical="top"/>
    </xf>
    <xf numFmtId="49" fontId="4" fillId="0" borderId="0" xfId="0" applyNumberFormat="1" applyFont="1" applyFill="1" applyAlignment="1" applyProtection="1">
      <alignment horizontal="left" vertical="top" wrapText="1"/>
    </xf>
    <xf numFmtId="3" fontId="15" fillId="0" borderId="0" xfId="0" applyNumberFormat="1" applyFont="1" applyFill="1" applyAlignment="1" applyProtection="1">
      <alignment horizontal="left" vertical="top"/>
    </xf>
    <xf numFmtId="4" fontId="16" fillId="0" borderId="0" xfId="0" applyNumberFormat="1" applyFont="1" applyFill="1" applyAlignment="1" applyProtection="1">
      <alignment horizontal="left" vertical="top"/>
    </xf>
    <xf numFmtId="0" fontId="4" fillId="0" borderId="0" xfId="0" applyFont="1" applyFill="1" applyAlignment="1" applyProtection="1">
      <alignment horizontal="left" vertical="top" wrapText="1"/>
    </xf>
    <xf numFmtId="49" fontId="4" fillId="0" borderId="0" xfId="0" applyNumberFormat="1" applyFont="1" applyFill="1" applyAlignment="1" applyProtection="1">
      <alignment horizontal="left" vertical="top"/>
    </xf>
    <xf numFmtId="3" fontId="16" fillId="0" borderId="0" xfId="0" applyNumberFormat="1" applyFont="1" applyFill="1" applyAlignment="1" applyProtection="1">
      <alignment horizontal="left" vertical="top"/>
    </xf>
    <xf numFmtId="0" fontId="0" fillId="0" borderId="0" xfId="0" applyProtection="1"/>
    <xf numFmtId="0" fontId="0" fillId="0" borderId="0" xfId="0" applyAlignment="1" applyProtection="1">
      <alignment vertical="top"/>
    </xf>
    <xf numFmtId="165" fontId="0" fillId="0" borderId="0" xfId="0" applyNumberFormat="1" applyAlignment="1" applyProtection="1">
      <alignment vertical="top"/>
    </xf>
    <xf numFmtId="0" fontId="7" fillId="0" borderId="0" xfId="0" applyFont="1" applyAlignment="1" applyProtection="1">
      <alignment vertical="top"/>
    </xf>
    <xf numFmtId="0" fontId="1" fillId="0" borderId="0" xfId="0" applyFont="1" applyAlignment="1" applyProtection="1">
      <alignment vertical="top"/>
    </xf>
    <xf numFmtId="0" fontId="4" fillId="0" borderId="10" xfId="0" applyFont="1" applyBorder="1" applyAlignment="1" applyProtection="1">
      <alignment vertical="top"/>
    </xf>
    <xf numFmtId="0" fontId="4" fillId="0" borderId="3" xfId="0" applyFont="1" applyBorder="1" applyAlignment="1" applyProtection="1">
      <alignment vertical="top" wrapText="1"/>
    </xf>
    <xf numFmtId="165" fontId="4" fillId="0" borderId="10" xfId="0" applyNumberFormat="1" applyFont="1" applyBorder="1" applyAlignment="1" applyProtection="1">
      <alignment vertical="top"/>
    </xf>
    <xf numFmtId="0" fontId="8" fillId="0" borderId="2" xfId="0" applyFont="1" applyBorder="1" applyAlignment="1" applyProtection="1">
      <alignment vertical="top"/>
    </xf>
    <xf numFmtId="0" fontId="8" fillId="0" borderId="10" xfId="0" applyFont="1" applyBorder="1" applyAlignment="1" applyProtection="1">
      <alignment vertical="top"/>
    </xf>
    <xf numFmtId="49" fontId="2" fillId="2" borderId="11" xfId="0" applyNumberFormat="1" applyFont="1" applyFill="1" applyBorder="1" applyAlignment="1" applyProtection="1">
      <alignment vertical="top"/>
    </xf>
    <xf numFmtId="49" fontId="2" fillId="2" borderId="2" xfId="0" applyNumberFormat="1" applyFont="1" applyFill="1" applyBorder="1" applyAlignment="1" applyProtection="1">
      <alignment horizontal="left" vertical="top" wrapText="1"/>
    </xf>
    <xf numFmtId="49" fontId="2" fillId="2" borderId="3" xfId="0" applyNumberFormat="1" applyFont="1" applyFill="1" applyBorder="1" applyAlignment="1" applyProtection="1">
      <alignment horizontal="left" vertical="top" wrapText="1"/>
    </xf>
    <xf numFmtId="49" fontId="2" fillId="2" borderId="4" xfId="0" applyNumberFormat="1" applyFont="1" applyFill="1" applyBorder="1" applyAlignment="1" applyProtection="1">
      <alignment horizontal="left" vertical="top" wrapText="1"/>
    </xf>
    <xf numFmtId="3" fontId="5" fillId="2" borderId="11" xfId="0" applyNumberFormat="1" applyFont="1" applyFill="1" applyBorder="1" applyAlignment="1" applyProtection="1">
      <alignment vertical="top"/>
    </xf>
    <xf numFmtId="4" fontId="5" fillId="2" borderId="5" xfId="0" applyNumberFormat="1" applyFont="1" applyFill="1" applyBorder="1" applyAlignment="1" applyProtection="1">
      <alignment vertical="top"/>
    </xf>
    <xf numFmtId="4" fontId="5" fillId="2" borderId="11" xfId="0" applyNumberFormat="1" applyFont="1" applyFill="1" applyBorder="1" applyAlignment="1" applyProtection="1">
      <alignment vertical="top"/>
    </xf>
    <xf numFmtId="49" fontId="3" fillId="3" borderId="11" xfId="0" applyNumberFormat="1" applyFont="1" applyFill="1" applyBorder="1" applyAlignment="1" applyProtection="1">
      <alignment vertical="top"/>
    </xf>
    <xf numFmtId="49" fontId="3" fillId="0" borderId="11" xfId="0" applyNumberFormat="1" applyFont="1" applyBorder="1" applyAlignment="1" applyProtection="1">
      <alignment vertical="top"/>
    </xf>
    <xf numFmtId="49" fontId="3" fillId="0" borderId="5" xfId="0" applyNumberFormat="1" applyFont="1" applyBorder="1" applyAlignment="1" applyProtection="1">
      <alignment horizontal="left" vertical="top" wrapText="1"/>
    </xf>
    <xf numFmtId="49" fontId="3" fillId="0" borderId="1" xfId="0" applyNumberFormat="1" applyFont="1" applyBorder="1" applyAlignment="1" applyProtection="1">
      <alignment horizontal="left" vertical="top" wrapText="1"/>
    </xf>
    <xf numFmtId="49" fontId="3" fillId="0" borderId="6" xfId="0" applyNumberFormat="1" applyFont="1" applyBorder="1" applyAlignment="1" applyProtection="1">
      <alignment horizontal="left" vertical="top" wrapText="1"/>
    </xf>
    <xf numFmtId="4" fontId="6" fillId="4" borderId="11" xfId="0" applyNumberFormat="1" applyFont="1" applyFill="1" applyBorder="1" applyAlignment="1" applyProtection="1">
      <alignment vertical="top"/>
    </xf>
    <xf numFmtId="0" fontId="3" fillId="0" borderId="12" xfId="0" applyFont="1" applyBorder="1" applyAlignment="1" applyProtection="1">
      <alignment vertical="top"/>
    </xf>
    <xf numFmtId="49" fontId="3" fillId="0" borderId="13" xfId="0" applyNumberFormat="1" applyFont="1" applyBorder="1" applyAlignment="1" applyProtection="1">
      <alignment horizontal="left" vertical="top" wrapText="1"/>
    </xf>
    <xf numFmtId="49" fontId="3" fillId="0" borderId="0" xfId="0" applyNumberFormat="1" applyFont="1" applyAlignment="1" applyProtection="1">
      <alignment horizontal="left" vertical="top" wrapText="1"/>
    </xf>
    <xf numFmtId="49" fontId="3" fillId="0" borderId="15" xfId="0" applyNumberFormat="1" applyFont="1" applyBorder="1" applyAlignment="1" applyProtection="1">
      <alignment horizontal="left" vertical="top" wrapText="1"/>
    </xf>
    <xf numFmtId="0" fontId="6" fillId="0" borderId="12" xfId="0" applyFont="1" applyBorder="1" applyAlignment="1" applyProtection="1">
      <alignment vertical="top"/>
    </xf>
    <xf numFmtId="0" fontId="6" fillId="0" borderId="13" xfId="0" applyFont="1" applyBorder="1" applyAlignment="1" applyProtection="1">
      <alignment vertical="top"/>
    </xf>
    <xf numFmtId="0" fontId="3" fillId="0" borderId="0" xfId="0" applyFont="1" applyAlignment="1" applyProtection="1">
      <alignment vertical="top" wrapText="1"/>
    </xf>
    <xf numFmtId="165" fontId="3" fillId="0" borderId="0" xfId="0" applyNumberFormat="1" applyFont="1" applyAlignment="1" applyProtection="1">
      <alignment vertical="top"/>
    </xf>
    <xf numFmtId="4" fontId="3" fillId="0" borderId="0" xfId="0" applyNumberFormat="1" applyFont="1" applyAlignment="1" applyProtection="1">
      <alignment vertical="top"/>
    </xf>
    <xf numFmtId="4" fontId="6" fillId="0" borderId="0" xfId="0" applyNumberFormat="1" applyFont="1" applyAlignment="1" applyProtection="1">
      <alignment vertical="top"/>
    </xf>
    <xf numFmtId="0" fontId="3" fillId="0" borderId="11" xfId="0" applyFont="1" applyBorder="1" applyAlignment="1" applyProtection="1">
      <alignment vertical="top"/>
    </xf>
    <xf numFmtId="0" fontId="3" fillId="0" borderId="1" xfId="0" applyFont="1" applyBorder="1" applyAlignment="1" applyProtection="1">
      <alignment vertical="top" wrapText="1"/>
    </xf>
    <xf numFmtId="165" fontId="3" fillId="0" borderId="1" xfId="0" applyNumberFormat="1" applyFont="1" applyBorder="1" applyAlignment="1" applyProtection="1">
      <alignment vertical="top"/>
    </xf>
    <xf numFmtId="0" fontId="3" fillId="0" borderId="1" xfId="0" applyFont="1" applyBorder="1" applyAlignment="1" applyProtection="1">
      <alignment vertical="top"/>
    </xf>
    <xf numFmtId="49" fontId="5" fillId="0" borderId="1" xfId="0" applyNumberFormat="1" applyFont="1" applyBorder="1" applyAlignment="1" applyProtection="1">
      <alignment vertical="top"/>
    </xf>
    <xf numFmtId="4" fontId="5" fillId="0" borderId="1" xfId="0" applyNumberFormat="1" applyFont="1" applyBorder="1" applyAlignment="1" applyProtection="1">
      <alignment vertical="top"/>
    </xf>
    <xf numFmtId="4" fontId="6" fillId="0" borderId="1" xfId="0" applyNumberFormat="1" applyFont="1" applyBorder="1" applyAlignment="1" applyProtection="1">
      <alignment vertical="top"/>
    </xf>
    <xf numFmtId="4" fontId="5" fillId="4" borderId="11" xfId="0" applyNumberFormat="1" applyFont="1" applyFill="1" applyBorder="1" applyAlignment="1" applyProtection="1">
      <alignment vertical="top"/>
    </xf>
    <xf numFmtId="49" fontId="9" fillId="0" borderId="0" xfId="0" applyNumberFormat="1" applyFont="1" applyAlignment="1" applyProtection="1">
      <alignment horizontal="right" vertical="top" wrapText="1"/>
    </xf>
    <xf numFmtId="0" fontId="3" fillId="0" borderId="10" xfId="0" applyFont="1" applyBorder="1" applyAlignment="1" applyProtection="1">
      <alignment vertical="top"/>
    </xf>
    <xf numFmtId="0" fontId="3" fillId="0" borderId="3" xfId="0" applyFont="1" applyBorder="1" applyAlignment="1" applyProtection="1">
      <alignment vertical="top" wrapText="1"/>
    </xf>
    <xf numFmtId="165" fontId="3" fillId="0" borderId="3" xfId="0" applyNumberFormat="1" applyFont="1" applyBorder="1" applyAlignment="1" applyProtection="1">
      <alignment vertical="top"/>
    </xf>
    <xf numFmtId="0" fontId="3" fillId="0" borderId="3" xfId="0" applyFont="1" applyBorder="1" applyAlignment="1" applyProtection="1">
      <alignment vertical="top"/>
    </xf>
    <xf numFmtId="49" fontId="5" fillId="0" borderId="3" xfId="0" applyNumberFormat="1" applyFont="1" applyBorder="1" applyAlignment="1" applyProtection="1">
      <alignment vertical="top"/>
    </xf>
    <xf numFmtId="3" fontId="6" fillId="0" borderId="3" xfId="0" applyNumberFormat="1" applyFont="1" applyBorder="1" applyAlignment="1" applyProtection="1">
      <alignment vertical="top"/>
    </xf>
    <xf numFmtId="4" fontId="5" fillId="0" borderId="3" xfId="0" applyNumberFormat="1" applyFont="1" applyBorder="1" applyAlignment="1" applyProtection="1">
      <alignment vertical="top"/>
    </xf>
    <xf numFmtId="4" fontId="5" fillId="4" borderId="10" xfId="0" applyNumberFormat="1" applyFont="1" applyFill="1" applyBorder="1" applyAlignment="1" applyProtection="1">
      <alignment vertical="top"/>
    </xf>
    <xf numFmtId="49" fontId="3" fillId="0" borderId="7" xfId="0" applyNumberFormat="1" applyFont="1" applyBorder="1" applyAlignment="1" applyProtection="1">
      <alignment horizontal="left" vertical="top" wrapText="1"/>
    </xf>
    <xf numFmtId="49" fontId="3" fillId="0" borderId="8" xfId="0" applyNumberFormat="1" applyFont="1" applyBorder="1" applyAlignment="1" applyProtection="1">
      <alignment horizontal="left" vertical="top" wrapText="1"/>
    </xf>
    <xf numFmtId="49" fontId="3" fillId="0" borderId="9" xfId="0" applyNumberFormat="1" applyFont="1" applyBorder="1" applyAlignment="1" applyProtection="1">
      <alignment horizontal="left" vertical="top" wrapText="1"/>
    </xf>
    <xf numFmtId="4" fontId="6" fillId="0" borderId="3" xfId="0" applyNumberFormat="1" applyFont="1" applyBorder="1" applyAlignment="1" applyProtection="1">
      <alignment vertical="top"/>
    </xf>
    <xf numFmtId="0" fontId="9" fillId="0" borderId="0" xfId="0" applyFont="1" applyAlignment="1" applyProtection="1">
      <alignment vertical="top" wrapText="1"/>
    </xf>
    <xf numFmtId="0" fontId="3" fillId="0" borderId="5" xfId="0" applyFont="1" applyBorder="1" applyAlignment="1" applyProtection="1">
      <alignment vertical="top"/>
    </xf>
    <xf numFmtId="3" fontId="6" fillId="0" borderId="1" xfId="0" applyNumberFormat="1" applyFont="1" applyBorder="1" applyAlignment="1" applyProtection="1">
      <alignment vertical="top"/>
    </xf>
    <xf numFmtId="0" fontId="0" fillId="0" borderId="5" xfId="0" applyBorder="1" applyProtection="1"/>
    <xf numFmtId="0" fontId="0" fillId="0" borderId="1" xfId="0" applyBorder="1" applyProtection="1"/>
    <xf numFmtId="0" fontId="3" fillId="0" borderId="1" xfId="0" applyFont="1" applyBorder="1" applyProtection="1"/>
    <xf numFmtId="0" fontId="7" fillId="0" borderId="1" xfId="0" applyFont="1" applyBorder="1" applyProtection="1"/>
    <xf numFmtId="0" fontId="0" fillId="0" borderId="2" xfId="0" applyBorder="1" applyProtection="1"/>
    <xf numFmtId="0" fontId="0" fillId="0" borderId="3" xfId="0" applyBorder="1" applyProtection="1"/>
    <xf numFmtId="0" fontId="3" fillId="0" borderId="3" xfId="0" applyFont="1" applyBorder="1" applyProtection="1"/>
    <xf numFmtId="0" fontId="7" fillId="0" borderId="3" xfId="0" applyFont="1" applyBorder="1" applyProtection="1"/>
    <xf numFmtId="0" fontId="0" fillId="0" borderId="7" xfId="0" applyBorder="1" applyProtection="1"/>
    <xf numFmtId="0" fontId="0" fillId="0" borderId="8" xfId="0" applyBorder="1" applyProtection="1"/>
    <xf numFmtId="0" fontId="3" fillId="0" borderId="8" xfId="0" applyFont="1" applyBorder="1" applyAlignment="1" applyProtection="1">
      <alignment vertical="top" wrapText="1"/>
    </xf>
    <xf numFmtId="0" fontId="7" fillId="0" borderId="8" xfId="0" applyFont="1" applyBorder="1" applyProtection="1"/>
    <xf numFmtId="4" fontId="5" fillId="4" borderId="14" xfId="0" applyNumberFormat="1" applyFont="1" applyFill="1" applyBorder="1" applyAlignment="1" applyProtection="1">
      <alignment vertical="top"/>
    </xf>
    <xf numFmtId="0" fontId="7" fillId="0" borderId="0" xfId="0" applyFont="1" applyProtection="1"/>
    <xf numFmtId="4" fontId="5" fillId="0" borderId="0" xfId="0" applyNumberFormat="1" applyFont="1" applyFill="1" applyAlignment="1" applyProtection="1">
      <alignment vertical="top"/>
    </xf>
    <xf numFmtId="0" fontId="0" fillId="0" borderId="0" xfId="0" applyAlignment="1" applyProtection="1">
      <alignment horizontal="left"/>
    </xf>
    <xf numFmtId="0" fontId="7" fillId="0" borderId="0" xfId="0" applyFont="1" applyAlignment="1" applyProtection="1">
      <alignment horizontal="left"/>
    </xf>
    <xf numFmtId="4" fontId="6" fillId="4" borderId="5" xfId="0" applyNumberFormat="1" applyFont="1" applyFill="1" applyBorder="1" applyAlignment="1" applyProtection="1">
      <alignment vertical="top"/>
      <protection locked="0"/>
    </xf>
    <xf numFmtId="4" fontId="5" fillId="4" borderId="11" xfId="0" applyNumberFormat="1" applyFont="1" applyFill="1" applyBorder="1" applyAlignment="1" applyProtection="1">
      <alignment vertical="top"/>
      <protection locked="0"/>
    </xf>
    <xf numFmtId="4" fontId="5" fillId="4" borderId="10" xfId="0" applyNumberFormat="1" applyFont="1" applyFill="1" applyBorder="1" applyAlignment="1" applyProtection="1">
      <alignment vertical="top"/>
      <protection locked="0"/>
    </xf>
  </cellXfs>
  <cellStyles count="2">
    <cellStyle name="Normal" xfId="0" builtinId="0"/>
    <cellStyle name="Porcentaje" xfId="1" builtinId="5"/>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E2E9EB-D22A-444A-A4B7-55A7E00D887D}">
  <sheetPr>
    <pageSetUpPr fitToPage="1"/>
  </sheetPr>
  <dimension ref="A1:K310"/>
  <sheetViews>
    <sheetView tabSelected="1" workbookViewId="0">
      <selection activeCell="J7" sqref="J7"/>
    </sheetView>
  </sheetViews>
  <sheetFormatPr baseColWidth="10" defaultRowHeight="15" x14ac:dyDescent="0.25"/>
  <cols>
    <col min="1" max="1" width="7" style="15" bestFit="1" customWidth="1"/>
    <col min="2" max="2" width="3.7109375" style="15" bestFit="1" customWidth="1"/>
    <col min="3" max="3" width="32.85546875" style="15" customWidth="1"/>
    <col min="4" max="4" width="4.5703125" style="15" bestFit="1" customWidth="1"/>
    <col min="5" max="5" width="8.5703125" style="15" bestFit="1" customWidth="1"/>
    <col min="6" max="6" width="8.140625" style="15" bestFit="1" customWidth="1"/>
    <col min="7" max="7" width="6.5703125" style="15" bestFit="1" customWidth="1"/>
    <col min="8" max="8" width="11.28515625" style="85" customWidth="1"/>
    <col min="9" max="10" width="7.85546875" style="85" bestFit="1" customWidth="1"/>
    <col min="11" max="11" width="9.140625" style="85" bestFit="1" customWidth="1"/>
    <col min="12" max="16384" width="11.42578125" style="15"/>
  </cols>
  <sheetData>
    <row r="1" spans="1:11" ht="99.95" customHeight="1" x14ac:dyDescent="0.25">
      <c r="A1" s="2" t="s">
        <v>337</v>
      </c>
      <c r="B1" s="3"/>
      <c r="C1" s="3"/>
      <c r="D1" s="3"/>
      <c r="E1" s="3"/>
      <c r="F1" s="3"/>
      <c r="G1" s="3"/>
      <c r="H1" s="3"/>
      <c r="I1" s="3"/>
      <c r="J1" s="3"/>
      <c r="K1" s="4"/>
    </row>
    <row r="2" spans="1:11" x14ac:dyDescent="0.25">
      <c r="A2" s="1" t="s">
        <v>334</v>
      </c>
      <c r="B2" s="16"/>
      <c r="C2" s="16"/>
      <c r="D2" s="17"/>
      <c r="E2" s="16"/>
      <c r="F2" s="16"/>
      <c r="G2" s="16"/>
      <c r="H2" s="18"/>
      <c r="I2" s="18"/>
      <c r="J2" s="18"/>
      <c r="K2" s="18"/>
    </row>
    <row r="3" spans="1:11" x14ac:dyDescent="0.25">
      <c r="A3" s="1" t="s">
        <v>335</v>
      </c>
      <c r="B3" s="16"/>
      <c r="C3" s="16"/>
      <c r="D3" s="17"/>
      <c r="E3" s="16"/>
      <c r="F3" s="16"/>
      <c r="G3" s="16"/>
      <c r="H3" s="18"/>
      <c r="I3" s="18"/>
      <c r="J3" s="18"/>
      <c r="K3" s="18"/>
    </row>
    <row r="4" spans="1:11" ht="9.9499999999999993" customHeight="1" x14ac:dyDescent="0.25">
      <c r="A4" s="19"/>
      <c r="B4" s="16"/>
      <c r="C4" s="16"/>
      <c r="D4" s="17"/>
      <c r="E4" s="16"/>
      <c r="F4" s="16"/>
      <c r="G4" s="16"/>
      <c r="H4" s="18"/>
      <c r="I4" s="18"/>
      <c r="J4" s="18"/>
      <c r="K4" s="18"/>
    </row>
    <row r="5" spans="1:11" x14ac:dyDescent="0.25">
      <c r="A5" s="20" t="s">
        <v>0</v>
      </c>
      <c r="B5" s="20" t="s">
        <v>1</v>
      </c>
      <c r="C5" s="21" t="s">
        <v>2</v>
      </c>
      <c r="D5" s="22" t="s">
        <v>3</v>
      </c>
      <c r="E5" s="20" t="s">
        <v>4</v>
      </c>
      <c r="F5" s="20" t="s">
        <v>5</v>
      </c>
      <c r="G5" s="20" t="s">
        <v>6</v>
      </c>
      <c r="H5" s="23" t="s">
        <v>7</v>
      </c>
      <c r="I5" s="24" t="s">
        <v>8</v>
      </c>
      <c r="J5" s="23" t="s">
        <v>9</v>
      </c>
      <c r="K5" s="24" t="s">
        <v>10</v>
      </c>
    </row>
    <row r="6" spans="1:11" x14ac:dyDescent="0.25">
      <c r="A6" s="25" t="s">
        <v>11</v>
      </c>
      <c r="B6" s="25" t="s">
        <v>12</v>
      </c>
      <c r="C6" s="26" t="s">
        <v>13</v>
      </c>
      <c r="D6" s="27"/>
      <c r="E6" s="27"/>
      <c r="F6" s="27"/>
      <c r="G6" s="27"/>
      <c r="H6" s="28"/>
      <c r="I6" s="29"/>
      <c r="J6" s="30"/>
      <c r="K6" s="31"/>
    </row>
    <row r="7" spans="1:11" ht="22.5" customHeight="1" x14ac:dyDescent="0.25">
      <c r="A7" s="32" t="s">
        <v>14</v>
      </c>
      <c r="B7" s="33" t="s">
        <v>15</v>
      </c>
      <c r="C7" s="34" t="s">
        <v>16</v>
      </c>
      <c r="D7" s="35"/>
      <c r="E7" s="35"/>
      <c r="F7" s="35"/>
      <c r="G7" s="35"/>
      <c r="H7" s="36"/>
      <c r="I7" s="37">
        <v>142.65</v>
      </c>
      <c r="J7" s="89"/>
      <c r="K7" s="37">
        <f>+ROUND(I7*J7,2)</f>
        <v>0</v>
      </c>
    </row>
    <row r="8" spans="1:11" ht="56.25" customHeight="1" x14ac:dyDescent="0.25">
      <c r="A8" s="38"/>
      <c r="B8" s="38"/>
      <c r="C8" s="39" t="s">
        <v>17</v>
      </c>
      <c r="D8" s="40"/>
      <c r="E8" s="40"/>
      <c r="F8" s="40"/>
      <c r="G8" s="40"/>
      <c r="H8" s="41"/>
      <c r="I8" s="42"/>
      <c r="J8" s="43"/>
      <c r="K8" s="42"/>
    </row>
    <row r="9" spans="1:11" x14ac:dyDescent="0.25">
      <c r="A9" s="38"/>
      <c r="B9" s="38"/>
      <c r="C9" s="44"/>
      <c r="D9" s="45">
        <v>1</v>
      </c>
      <c r="E9" s="46">
        <v>142.65</v>
      </c>
      <c r="F9" s="46">
        <v>0</v>
      </c>
      <c r="G9" s="46">
        <v>0</v>
      </c>
      <c r="H9" s="47">
        <v>142.65</v>
      </c>
      <c r="I9" s="42"/>
      <c r="J9" s="43"/>
      <c r="K9" s="42"/>
    </row>
    <row r="10" spans="1:11" x14ac:dyDescent="0.25">
      <c r="A10" s="48"/>
      <c r="B10" s="48"/>
      <c r="C10" s="49"/>
      <c r="D10" s="50"/>
      <c r="E10" s="51"/>
      <c r="F10" s="51"/>
      <c r="G10" s="51"/>
      <c r="H10" s="52" t="s">
        <v>18</v>
      </c>
      <c r="I10" s="53"/>
      <c r="J10" s="54"/>
      <c r="K10" s="55">
        <f>SUM(K7:K9)</f>
        <v>0</v>
      </c>
    </row>
    <row r="11" spans="1:11" x14ac:dyDescent="0.25">
      <c r="A11" s="32" t="s">
        <v>19</v>
      </c>
      <c r="B11" s="33" t="s">
        <v>1</v>
      </c>
      <c r="C11" s="34" t="s">
        <v>20</v>
      </c>
      <c r="D11" s="35"/>
      <c r="E11" s="35"/>
      <c r="F11" s="35"/>
      <c r="G11" s="35"/>
      <c r="H11" s="36"/>
      <c r="I11" s="37">
        <v>4</v>
      </c>
      <c r="J11" s="89"/>
      <c r="K11" s="37">
        <f>+ROUND(I11*J11,2)</f>
        <v>0</v>
      </c>
    </row>
    <row r="12" spans="1:11" ht="56.25" customHeight="1" x14ac:dyDescent="0.25">
      <c r="A12" s="38"/>
      <c r="B12" s="38"/>
      <c r="C12" s="39" t="s">
        <v>21</v>
      </c>
      <c r="D12" s="40"/>
      <c r="E12" s="40"/>
      <c r="F12" s="40"/>
      <c r="G12" s="40"/>
      <c r="H12" s="41"/>
      <c r="I12" s="42"/>
      <c r="J12" s="43"/>
      <c r="K12" s="42"/>
    </row>
    <row r="13" spans="1:11" x14ac:dyDescent="0.25">
      <c r="A13" s="38"/>
      <c r="B13" s="38"/>
      <c r="C13" s="56" t="s">
        <v>22</v>
      </c>
      <c r="D13" s="45">
        <v>4</v>
      </c>
      <c r="E13" s="46">
        <v>0</v>
      </c>
      <c r="F13" s="46">
        <v>0</v>
      </c>
      <c r="G13" s="46">
        <v>0</v>
      </c>
      <c r="H13" s="47">
        <v>4</v>
      </c>
      <c r="I13" s="42"/>
      <c r="J13" s="43"/>
      <c r="K13" s="42"/>
    </row>
    <row r="14" spans="1:11" x14ac:dyDescent="0.25">
      <c r="A14" s="48"/>
      <c r="B14" s="48"/>
      <c r="C14" s="49"/>
      <c r="D14" s="50"/>
      <c r="E14" s="51"/>
      <c r="F14" s="51"/>
      <c r="G14" s="51"/>
      <c r="H14" s="52" t="s">
        <v>23</v>
      </c>
      <c r="I14" s="53"/>
      <c r="J14" s="54"/>
      <c r="K14" s="55">
        <f>SUM(K11:K13)</f>
        <v>0</v>
      </c>
    </row>
    <row r="15" spans="1:11" ht="22.5" customHeight="1" x14ac:dyDescent="0.25">
      <c r="A15" s="32" t="s">
        <v>24</v>
      </c>
      <c r="B15" s="33" t="s">
        <v>15</v>
      </c>
      <c r="C15" s="34" t="s">
        <v>25</v>
      </c>
      <c r="D15" s="35"/>
      <c r="E15" s="35"/>
      <c r="F15" s="35"/>
      <c r="G15" s="35"/>
      <c r="H15" s="36"/>
      <c r="I15" s="37">
        <v>11.4</v>
      </c>
      <c r="J15" s="89"/>
      <c r="K15" s="37">
        <f>+ROUND(I15*J15,2)</f>
        <v>0</v>
      </c>
    </row>
    <row r="16" spans="1:11" ht="101.25" customHeight="1" x14ac:dyDescent="0.25">
      <c r="A16" s="38"/>
      <c r="B16" s="38"/>
      <c r="C16" s="39" t="s">
        <v>26</v>
      </c>
      <c r="D16" s="40"/>
      <c r="E16" s="40"/>
      <c r="F16" s="40"/>
      <c r="G16" s="40"/>
      <c r="H16" s="41"/>
      <c r="I16" s="42"/>
      <c r="J16" s="43"/>
      <c r="K16" s="42"/>
    </row>
    <row r="17" spans="1:11" x14ac:dyDescent="0.25">
      <c r="A17" s="38"/>
      <c r="B17" s="38"/>
      <c r="C17" s="56" t="s">
        <v>27</v>
      </c>
      <c r="D17" s="45"/>
      <c r="E17" s="46"/>
      <c r="F17" s="46"/>
      <c r="G17" s="46"/>
      <c r="H17" s="47">
        <v>0</v>
      </c>
      <c r="I17" s="42"/>
      <c r="J17" s="43"/>
      <c r="K17" s="42"/>
    </row>
    <row r="18" spans="1:11" x14ac:dyDescent="0.25">
      <c r="A18" s="38"/>
      <c r="B18" s="38"/>
      <c r="C18" s="56" t="s">
        <v>28</v>
      </c>
      <c r="D18" s="45">
        <v>1</v>
      </c>
      <c r="E18" s="46">
        <v>2.6</v>
      </c>
      <c r="F18" s="46">
        <v>0</v>
      </c>
      <c r="G18" s="46">
        <v>0</v>
      </c>
      <c r="H18" s="47">
        <v>2.6</v>
      </c>
      <c r="I18" s="42"/>
      <c r="J18" s="43"/>
      <c r="K18" s="42"/>
    </row>
    <row r="19" spans="1:11" x14ac:dyDescent="0.25">
      <c r="A19" s="38"/>
      <c r="B19" s="38"/>
      <c r="C19" s="56" t="s">
        <v>29</v>
      </c>
      <c r="D19" s="45">
        <v>1</v>
      </c>
      <c r="E19" s="46">
        <v>3.45</v>
      </c>
      <c r="F19" s="46">
        <v>0</v>
      </c>
      <c r="G19" s="46">
        <v>0</v>
      </c>
      <c r="H19" s="47">
        <v>3.45</v>
      </c>
      <c r="I19" s="42"/>
      <c r="J19" s="43"/>
      <c r="K19" s="42"/>
    </row>
    <row r="20" spans="1:11" x14ac:dyDescent="0.25">
      <c r="A20" s="38"/>
      <c r="B20" s="38"/>
      <c r="C20" s="56" t="s">
        <v>30</v>
      </c>
      <c r="D20" s="45">
        <v>1</v>
      </c>
      <c r="E20" s="46">
        <v>4.1500000000000004</v>
      </c>
      <c r="F20" s="46">
        <v>0</v>
      </c>
      <c r="G20" s="46">
        <v>0</v>
      </c>
      <c r="H20" s="47">
        <v>4.1500000000000004</v>
      </c>
      <c r="I20" s="42"/>
      <c r="J20" s="43"/>
      <c r="K20" s="42"/>
    </row>
    <row r="21" spans="1:11" x14ac:dyDescent="0.25">
      <c r="A21" s="38"/>
      <c r="B21" s="38"/>
      <c r="C21" s="56" t="s">
        <v>31</v>
      </c>
      <c r="D21" s="45">
        <v>1</v>
      </c>
      <c r="E21" s="46">
        <v>1.2</v>
      </c>
      <c r="F21" s="46">
        <v>0</v>
      </c>
      <c r="G21" s="46">
        <v>0</v>
      </c>
      <c r="H21" s="47">
        <v>1.2</v>
      </c>
      <c r="I21" s="42"/>
      <c r="J21" s="43"/>
      <c r="K21" s="42"/>
    </row>
    <row r="22" spans="1:11" x14ac:dyDescent="0.25">
      <c r="A22" s="48"/>
      <c r="B22" s="48"/>
      <c r="C22" s="49"/>
      <c r="D22" s="50"/>
      <c r="E22" s="51"/>
      <c r="F22" s="51"/>
      <c r="G22" s="51"/>
      <c r="H22" s="52" t="s">
        <v>32</v>
      </c>
      <c r="I22" s="53"/>
      <c r="J22" s="54"/>
      <c r="K22" s="55">
        <f>SUM(K15:K21)</f>
        <v>0</v>
      </c>
    </row>
    <row r="23" spans="1:11" ht="22.5" customHeight="1" x14ac:dyDescent="0.25">
      <c r="A23" s="32" t="s">
        <v>33</v>
      </c>
      <c r="B23" s="33" t="s">
        <v>1</v>
      </c>
      <c r="C23" s="34" t="s">
        <v>34</v>
      </c>
      <c r="D23" s="35"/>
      <c r="E23" s="35"/>
      <c r="F23" s="35"/>
      <c r="G23" s="35"/>
      <c r="H23" s="36"/>
      <c r="I23" s="37">
        <v>4</v>
      </c>
      <c r="J23" s="89"/>
      <c r="K23" s="37">
        <f>+ROUND(I23*J23,2)</f>
        <v>0</v>
      </c>
    </row>
    <row r="24" spans="1:11" ht="67.5" customHeight="1" x14ac:dyDescent="0.25">
      <c r="A24" s="38"/>
      <c r="B24" s="38"/>
      <c r="C24" s="39" t="s">
        <v>35</v>
      </c>
      <c r="D24" s="40"/>
      <c r="E24" s="40"/>
      <c r="F24" s="40"/>
      <c r="G24" s="40"/>
      <c r="H24" s="41"/>
      <c r="I24" s="42"/>
      <c r="J24" s="43"/>
      <c r="K24" s="42"/>
    </row>
    <row r="25" spans="1:11" x14ac:dyDescent="0.25">
      <c r="A25" s="38"/>
      <c r="B25" s="38"/>
      <c r="C25" s="56" t="s">
        <v>36</v>
      </c>
      <c r="D25" s="45">
        <v>1</v>
      </c>
      <c r="E25" s="46">
        <v>0</v>
      </c>
      <c r="F25" s="46">
        <v>0</v>
      </c>
      <c r="G25" s="46">
        <v>0</v>
      </c>
      <c r="H25" s="47">
        <v>1</v>
      </c>
      <c r="I25" s="42"/>
      <c r="J25" s="43"/>
      <c r="K25" s="42"/>
    </row>
    <row r="26" spans="1:11" x14ac:dyDescent="0.25">
      <c r="A26" s="38"/>
      <c r="B26" s="38"/>
      <c r="C26" s="56" t="s">
        <v>37</v>
      </c>
      <c r="D26" s="45">
        <v>3</v>
      </c>
      <c r="E26" s="46">
        <v>0</v>
      </c>
      <c r="F26" s="46">
        <v>0</v>
      </c>
      <c r="G26" s="46">
        <v>0</v>
      </c>
      <c r="H26" s="47">
        <v>3</v>
      </c>
      <c r="I26" s="42"/>
      <c r="J26" s="43"/>
      <c r="K26" s="42"/>
    </row>
    <row r="27" spans="1:11" x14ac:dyDescent="0.25">
      <c r="A27" s="48"/>
      <c r="B27" s="48"/>
      <c r="C27" s="49"/>
      <c r="D27" s="50"/>
      <c r="E27" s="51"/>
      <c r="F27" s="51"/>
      <c r="G27" s="51"/>
      <c r="H27" s="52" t="s">
        <v>38</v>
      </c>
      <c r="I27" s="53"/>
      <c r="J27" s="54"/>
      <c r="K27" s="55">
        <f>SUM(K23:K26)</f>
        <v>0</v>
      </c>
    </row>
    <row r="28" spans="1:11" ht="22.5" customHeight="1" x14ac:dyDescent="0.25">
      <c r="A28" s="32" t="s">
        <v>39</v>
      </c>
      <c r="B28" s="33" t="s">
        <v>15</v>
      </c>
      <c r="C28" s="34" t="s">
        <v>40</v>
      </c>
      <c r="D28" s="35"/>
      <c r="E28" s="35"/>
      <c r="F28" s="35"/>
      <c r="G28" s="35"/>
      <c r="H28" s="36"/>
      <c r="I28" s="37">
        <v>5.27</v>
      </c>
      <c r="J28" s="89"/>
      <c r="K28" s="37">
        <f>+ROUND(I28*J28,2)</f>
        <v>0</v>
      </c>
    </row>
    <row r="29" spans="1:11" ht="90" customHeight="1" x14ac:dyDescent="0.25">
      <c r="A29" s="38"/>
      <c r="B29" s="38"/>
      <c r="C29" s="39" t="s">
        <v>41</v>
      </c>
      <c r="D29" s="40"/>
      <c r="E29" s="40"/>
      <c r="F29" s="40"/>
      <c r="G29" s="40"/>
      <c r="H29" s="41"/>
      <c r="I29" s="42"/>
      <c r="J29" s="43"/>
      <c r="K29" s="42"/>
    </row>
    <row r="30" spans="1:11" x14ac:dyDescent="0.25">
      <c r="A30" s="38"/>
      <c r="B30" s="38"/>
      <c r="C30" s="56" t="s">
        <v>42</v>
      </c>
      <c r="D30" s="45">
        <v>1</v>
      </c>
      <c r="E30" s="46">
        <v>2.02</v>
      </c>
      <c r="F30" s="46">
        <v>0</v>
      </c>
      <c r="G30" s="46">
        <v>2.61</v>
      </c>
      <c r="H30" s="47">
        <v>5.27</v>
      </c>
      <c r="I30" s="42"/>
      <c r="J30" s="43"/>
      <c r="K30" s="42"/>
    </row>
    <row r="31" spans="1:11" x14ac:dyDescent="0.25">
      <c r="A31" s="48"/>
      <c r="B31" s="48"/>
      <c r="C31" s="49"/>
      <c r="D31" s="50"/>
      <c r="E31" s="51"/>
      <c r="F31" s="51"/>
      <c r="G31" s="51"/>
      <c r="H31" s="52" t="s">
        <v>43</v>
      </c>
      <c r="I31" s="53"/>
      <c r="J31" s="54"/>
      <c r="K31" s="55">
        <f>SUM(K28:K30)</f>
        <v>0</v>
      </c>
    </row>
    <row r="32" spans="1:11" ht="22.5" customHeight="1" x14ac:dyDescent="0.25">
      <c r="A32" s="32" t="s">
        <v>44</v>
      </c>
      <c r="B32" s="33" t="s">
        <v>15</v>
      </c>
      <c r="C32" s="34" t="s">
        <v>45</v>
      </c>
      <c r="D32" s="35"/>
      <c r="E32" s="35"/>
      <c r="F32" s="35"/>
      <c r="G32" s="35"/>
      <c r="H32" s="36"/>
      <c r="I32" s="37">
        <v>142.9</v>
      </c>
      <c r="J32" s="89"/>
      <c r="K32" s="37">
        <f>+ROUND(I32*J32,2)</f>
        <v>0</v>
      </c>
    </row>
    <row r="33" spans="1:11" ht="78.75" customHeight="1" x14ac:dyDescent="0.25">
      <c r="A33" s="38"/>
      <c r="B33" s="38"/>
      <c r="C33" s="39" t="s">
        <v>46</v>
      </c>
      <c r="D33" s="40"/>
      <c r="E33" s="40"/>
      <c r="F33" s="40"/>
      <c r="G33" s="40"/>
      <c r="H33" s="41"/>
      <c r="I33" s="42"/>
      <c r="J33" s="43"/>
      <c r="K33" s="42"/>
    </row>
    <row r="34" spans="1:11" x14ac:dyDescent="0.25">
      <c r="A34" s="38"/>
      <c r="B34" s="38"/>
      <c r="C34" s="56" t="s">
        <v>47</v>
      </c>
      <c r="D34" s="45">
        <v>1</v>
      </c>
      <c r="E34" s="46">
        <v>5.25</v>
      </c>
      <c r="F34" s="46">
        <v>0</v>
      </c>
      <c r="G34" s="46">
        <v>0</v>
      </c>
      <c r="H34" s="47">
        <v>5.25</v>
      </c>
      <c r="I34" s="42"/>
      <c r="J34" s="43"/>
      <c r="K34" s="42"/>
    </row>
    <row r="35" spans="1:11" x14ac:dyDescent="0.25">
      <c r="A35" s="38"/>
      <c r="B35" s="38"/>
      <c r="C35" s="56" t="s">
        <v>48</v>
      </c>
      <c r="D35" s="45">
        <v>1</v>
      </c>
      <c r="E35" s="46">
        <v>2.4500000000000002</v>
      </c>
      <c r="F35" s="46">
        <v>0</v>
      </c>
      <c r="G35" s="46">
        <v>0</v>
      </c>
      <c r="H35" s="47">
        <v>2.4500000000000002</v>
      </c>
      <c r="I35" s="42"/>
      <c r="J35" s="43"/>
      <c r="K35" s="42"/>
    </row>
    <row r="36" spans="1:11" x14ac:dyDescent="0.25">
      <c r="A36" s="38"/>
      <c r="B36" s="38"/>
      <c r="C36" s="56" t="s">
        <v>49</v>
      </c>
      <c r="D36" s="45">
        <v>1</v>
      </c>
      <c r="E36" s="46">
        <v>31.65</v>
      </c>
      <c r="F36" s="46">
        <v>0</v>
      </c>
      <c r="G36" s="46">
        <v>0</v>
      </c>
      <c r="H36" s="47">
        <v>31.65</v>
      </c>
      <c r="I36" s="42"/>
      <c r="J36" s="43"/>
      <c r="K36" s="42"/>
    </row>
    <row r="37" spans="1:11" x14ac:dyDescent="0.25">
      <c r="A37" s="38"/>
      <c r="B37" s="38"/>
      <c r="C37" s="56" t="s">
        <v>50</v>
      </c>
      <c r="D37" s="45">
        <v>1</v>
      </c>
      <c r="E37" s="46">
        <v>13.65</v>
      </c>
      <c r="F37" s="46">
        <v>0</v>
      </c>
      <c r="G37" s="46">
        <v>0</v>
      </c>
      <c r="H37" s="47">
        <v>13.65</v>
      </c>
      <c r="I37" s="42"/>
      <c r="J37" s="43"/>
      <c r="K37" s="42"/>
    </row>
    <row r="38" spans="1:11" x14ac:dyDescent="0.25">
      <c r="A38" s="38"/>
      <c r="B38" s="38"/>
      <c r="C38" s="56" t="s">
        <v>51</v>
      </c>
      <c r="D38" s="45">
        <v>1</v>
      </c>
      <c r="E38" s="46">
        <v>13.2</v>
      </c>
      <c r="F38" s="46">
        <v>0</v>
      </c>
      <c r="G38" s="46">
        <v>0</v>
      </c>
      <c r="H38" s="47">
        <v>13.2</v>
      </c>
      <c r="I38" s="42"/>
      <c r="J38" s="43"/>
      <c r="K38" s="42"/>
    </row>
    <row r="39" spans="1:11" x14ac:dyDescent="0.25">
      <c r="A39" s="38"/>
      <c r="B39" s="38"/>
      <c r="C39" s="56" t="s">
        <v>52</v>
      </c>
      <c r="D39" s="45">
        <v>1</v>
      </c>
      <c r="E39" s="46">
        <v>14.8</v>
      </c>
      <c r="F39" s="46">
        <v>0</v>
      </c>
      <c r="G39" s="46">
        <v>0</v>
      </c>
      <c r="H39" s="47">
        <v>14.8</v>
      </c>
      <c r="I39" s="42"/>
      <c r="J39" s="43"/>
      <c r="K39" s="42"/>
    </row>
    <row r="40" spans="1:11" x14ac:dyDescent="0.25">
      <c r="A40" s="38"/>
      <c r="B40" s="38"/>
      <c r="C40" s="56" t="s">
        <v>53</v>
      </c>
      <c r="D40" s="45">
        <v>1</v>
      </c>
      <c r="E40" s="46">
        <v>12.2</v>
      </c>
      <c r="F40" s="46">
        <v>0</v>
      </c>
      <c r="G40" s="46">
        <v>0</v>
      </c>
      <c r="H40" s="47">
        <v>12.2</v>
      </c>
      <c r="I40" s="42"/>
      <c r="J40" s="43"/>
      <c r="K40" s="42"/>
    </row>
    <row r="41" spans="1:11" x14ac:dyDescent="0.25">
      <c r="A41" s="38"/>
      <c r="B41" s="38"/>
      <c r="C41" s="56" t="s">
        <v>54</v>
      </c>
      <c r="D41" s="45">
        <v>1</v>
      </c>
      <c r="E41" s="46">
        <v>14.6</v>
      </c>
      <c r="F41" s="46">
        <v>0</v>
      </c>
      <c r="G41" s="46">
        <v>0</v>
      </c>
      <c r="H41" s="47">
        <v>14.6</v>
      </c>
      <c r="I41" s="42"/>
      <c r="J41" s="43"/>
      <c r="K41" s="42"/>
    </row>
    <row r="42" spans="1:11" x14ac:dyDescent="0.25">
      <c r="A42" s="38"/>
      <c r="B42" s="38"/>
      <c r="C42" s="56" t="s">
        <v>55</v>
      </c>
      <c r="D42" s="45">
        <v>1</v>
      </c>
      <c r="E42" s="46">
        <v>5.3</v>
      </c>
      <c r="F42" s="46">
        <v>0</v>
      </c>
      <c r="G42" s="46">
        <v>0</v>
      </c>
      <c r="H42" s="47">
        <v>5.3</v>
      </c>
      <c r="I42" s="42"/>
      <c r="J42" s="43"/>
      <c r="K42" s="42"/>
    </row>
    <row r="43" spans="1:11" x14ac:dyDescent="0.25">
      <c r="A43" s="38"/>
      <c r="B43" s="38"/>
      <c r="C43" s="56" t="s">
        <v>28</v>
      </c>
      <c r="D43" s="45">
        <v>1</v>
      </c>
      <c r="E43" s="46">
        <v>2.6</v>
      </c>
      <c r="F43" s="46">
        <v>0</v>
      </c>
      <c r="G43" s="46">
        <v>0</v>
      </c>
      <c r="H43" s="47">
        <v>2.6</v>
      </c>
      <c r="I43" s="42"/>
      <c r="J43" s="43"/>
      <c r="K43" s="42"/>
    </row>
    <row r="44" spans="1:11" x14ac:dyDescent="0.25">
      <c r="A44" s="38"/>
      <c r="B44" s="38"/>
      <c r="C44" s="56" t="s">
        <v>29</v>
      </c>
      <c r="D44" s="45">
        <v>1</v>
      </c>
      <c r="E44" s="46">
        <v>3.45</v>
      </c>
      <c r="F44" s="46">
        <v>0</v>
      </c>
      <c r="G44" s="46">
        <v>0</v>
      </c>
      <c r="H44" s="47">
        <v>3.45</v>
      </c>
      <c r="I44" s="42"/>
      <c r="J44" s="43"/>
      <c r="K44" s="42"/>
    </row>
    <row r="45" spans="1:11" x14ac:dyDescent="0.25">
      <c r="A45" s="38"/>
      <c r="B45" s="38"/>
      <c r="C45" s="56" t="s">
        <v>30</v>
      </c>
      <c r="D45" s="45">
        <v>1</v>
      </c>
      <c r="E45" s="46">
        <v>4.1500000000000004</v>
      </c>
      <c r="F45" s="46">
        <v>0</v>
      </c>
      <c r="G45" s="46">
        <v>0</v>
      </c>
      <c r="H45" s="47">
        <v>4.1500000000000004</v>
      </c>
      <c r="I45" s="42"/>
      <c r="J45" s="43"/>
      <c r="K45" s="42"/>
    </row>
    <row r="46" spans="1:11" x14ac:dyDescent="0.25">
      <c r="A46" s="38"/>
      <c r="B46" s="38"/>
      <c r="C46" s="56" t="s">
        <v>56</v>
      </c>
      <c r="D46" s="45">
        <v>1</v>
      </c>
      <c r="E46" s="46">
        <v>19.600000000000001</v>
      </c>
      <c r="F46" s="46">
        <v>0</v>
      </c>
      <c r="G46" s="46">
        <v>0</v>
      </c>
      <c r="H46" s="47">
        <v>19.600000000000001</v>
      </c>
      <c r="I46" s="42"/>
      <c r="J46" s="43"/>
      <c r="K46" s="42"/>
    </row>
    <row r="47" spans="1:11" x14ac:dyDescent="0.25">
      <c r="A47" s="48"/>
      <c r="B47" s="48"/>
      <c r="C47" s="49"/>
      <c r="D47" s="50"/>
      <c r="E47" s="51"/>
      <c r="F47" s="51"/>
      <c r="G47" s="51"/>
      <c r="H47" s="52" t="s">
        <v>57</v>
      </c>
      <c r="I47" s="53"/>
      <c r="J47" s="54"/>
      <c r="K47" s="55">
        <f>SUM(K32:K46)</f>
        <v>0</v>
      </c>
    </row>
    <row r="48" spans="1:11" ht="22.5" customHeight="1" x14ac:dyDescent="0.25">
      <c r="A48" s="32" t="s">
        <v>58</v>
      </c>
      <c r="B48" s="33" t="s">
        <v>15</v>
      </c>
      <c r="C48" s="34" t="s">
        <v>59</v>
      </c>
      <c r="D48" s="35"/>
      <c r="E48" s="35"/>
      <c r="F48" s="35"/>
      <c r="G48" s="35"/>
      <c r="H48" s="36"/>
      <c r="I48" s="37">
        <v>69.37</v>
      </c>
      <c r="J48" s="89"/>
      <c r="K48" s="37">
        <f>+ROUND(I48*J48,2)</f>
        <v>0</v>
      </c>
    </row>
    <row r="49" spans="1:11" ht="56.25" customHeight="1" x14ac:dyDescent="0.25">
      <c r="A49" s="38"/>
      <c r="B49" s="38"/>
      <c r="C49" s="39" t="s">
        <v>60</v>
      </c>
      <c r="D49" s="40"/>
      <c r="E49" s="40"/>
      <c r="F49" s="40"/>
      <c r="G49" s="40"/>
      <c r="H49" s="41"/>
      <c r="I49" s="42"/>
      <c r="J49" s="43"/>
      <c r="K49" s="42"/>
    </row>
    <row r="50" spans="1:11" x14ac:dyDescent="0.25">
      <c r="A50" s="38"/>
      <c r="B50" s="38"/>
      <c r="C50" s="56" t="s">
        <v>28</v>
      </c>
      <c r="D50" s="45">
        <v>1</v>
      </c>
      <c r="E50" s="46">
        <v>7.66</v>
      </c>
      <c r="F50" s="46">
        <v>0</v>
      </c>
      <c r="G50" s="46">
        <v>2.61</v>
      </c>
      <c r="H50" s="47">
        <v>19.989999999999998</v>
      </c>
      <c r="I50" s="42"/>
      <c r="J50" s="43"/>
      <c r="K50" s="42"/>
    </row>
    <row r="51" spans="1:11" x14ac:dyDescent="0.25">
      <c r="A51" s="38"/>
      <c r="B51" s="38"/>
      <c r="C51" s="56" t="s">
        <v>29</v>
      </c>
      <c r="D51" s="45">
        <v>1</v>
      </c>
      <c r="E51" s="46">
        <v>8.4600000000000009</v>
      </c>
      <c r="F51" s="46">
        <v>0</v>
      </c>
      <c r="G51" s="46">
        <v>2.61</v>
      </c>
      <c r="H51" s="47">
        <v>22.08</v>
      </c>
      <c r="I51" s="42"/>
      <c r="J51" s="43"/>
      <c r="K51" s="42"/>
    </row>
    <row r="52" spans="1:11" x14ac:dyDescent="0.25">
      <c r="A52" s="38"/>
      <c r="B52" s="38"/>
      <c r="C52" s="56" t="s">
        <v>30</v>
      </c>
      <c r="D52" s="45">
        <v>1</v>
      </c>
      <c r="E52" s="46">
        <v>10.46</v>
      </c>
      <c r="F52" s="46">
        <v>0</v>
      </c>
      <c r="G52" s="46">
        <v>2.61</v>
      </c>
      <c r="H52" s="47">
        <v>27.3</v>
      </c>
      <c r="I52" s="42"/>
      <c r="J52" s="43"/>
      <c r="K52" s="42"/>
    </row>
    <row r="53" spans="1:11" x14ac:dyDescent="0.25">
      <c r="A53" s="48"/>
      <c r="B53" s="48"/>
      <c r="C53" s="49"/>
      <c r="D53" s="50"/>
      <c r="E53" s="51"/>
      <c r="F53" s="51"/>
      <c r="G53" s="51"/>
      <c r="H53" s="52" t="s">
        <v>61</v>
      </c>
      <c r="I53" s="53"/>
      <c r="J53" s="54"/>
      <c r="K53" s="55">
        <f>SUM(K48:K52)</f>
        <v>0</v>
      </c>
    </row>
    <row r="54" spans="1:11" ht="22.5" customHeight="1" x14ac:dyDescent="0.25">
      <c r="A54" s="32" t="s">
        <v>62</v>
      </c>
      <c r="B54" s="33" t="s">
        <v>63</v>
      </c>
      <c r="C54" s="34" t="s">
        <v>64</v>
      </c>
      <c r="D54" s="35"/>
      <c r="E54" s="35"/>
      <c r="F54" s="35"/>
      <c r="G54" s="35"/>
      <c r="H54" s="36"/>
      <c r="I54" s="37">
        <v>5</v>
      </c>
      <c r="J54" s="89"/>
      <c r="K54" s="37">
        <f>+ROUND(I54*J54,2)</f>
        <v>0</v>
      </c>
    </row>
    <row r="55" spans="1:11" ht="78.75" customHeight="1" x14ac:dyDescent="0.25">
      <c r="A55" s="38"/>
      <c r="B55" s="38"/>
      <c r="C55" s="39" t="s">
        <v>65</v>
      </c>
      <c r="D55" s="40"/>
      <c r="E55" s="40"/>
      <c r="F55" s="40"/>
      <c r="G55" s="40"/>
      <c r="H55" s="41"/>
      <c r="I55" s="42"/>
      <c r="J55" s="43"/>
      <c r="K55" s="42"/>
    </row>
    <row r="56" spans="1:11" x14ac:dyDescent="0.25">
      <c r="A56" s="38"/>
      <c r="B56" s="38"/>
      <c r="C56" s="56" t="s">
        <v>66</v>
      </c>
      <c r="D56" s="45">
        <v>2</v>
      </c>
      <c r="E56" s="46">
        <v>2.5</v>
      </c>
      <c r="F56" s="46">
        <v>0</v>
      </c>
      <c r="G56" s="46">
        <v>0</v>
      </c>
      <c r="H56" s="47">
        <v>5</v>
      </c>
      <c r="I56" s="42"/>
      <c r="J56" s="43"/>
      <c r="K56" s="42"/>
    </row>
    <row r="57" spans="1:11" x14ac:dyDescent="0.25">
      <c r="A57" s="48"/>
      <c r="B57" s="48"/>
      <c r="C57" s="49"/>
      <c r="D57" s="50"/>
      <c r="E57" s="51"/>
      <c r="F57" s="51"/>
      <c r="G57" s="51"/>
      <c r="H57" s="52" t="s">
        <v>67</v>
      </c>
      <c r="I57" s="53"/>
      <c r="J57" s="54"/>
      <c r="K57" s="55">
        <f>SUM(K54:K56)</f>
        <v>0</v>
      </c>
    </row>
    <row r="58" spans="1:11" ht="22.5" customHeight="1" x14ac:dyDescent="0.25">
      <c r="A58" s="32" t="s">
        <v>68</v>
      </c>
      <c r="B58" s="33" t="s">
        <v>1</v>
      </c>
      <c r="C58" s="34" t="s">
        <v>69</v>
      </c>
      <c r="D58" s="35"/>
      <c r="E58" s="35"/>
      <c r="F58" s="35"/>
      <c r="G58" s="35"/>
      <c r="H58" s="36"/>
      <c r="I58" s="37">
        <v>1</v>
      </c>
      <c r="J58" s="89"/>
      <c r="K58" s="37">
        <f>+ROUND(I58*J58,2)</f>
        <v>0</v>
      </c>
    </row>
    <row r="59" spans="1:11" ht="33.75" customHeight="1" x14ac:dyDescent="0.25">
      <c r="A59" s="38"/>
      <c r="B59" s="38"/>
      <c r="C59" s="39" t="s">
        <v>70</v>
      </c>
      <c r="D59" s="40"/>
      <c r="E59" s="40"/>
      <c r="F59" s="40"/>
      <c r="G59" s="40"/>
      <c r="H59" s="41"/>
      <c r="I59" s="42"/>
      <c r="J59" s="43"/>
      <c r="K59" s="42"/>
    </row>
    <row r="60" spans="1:11" x14ac:dyDescent="0.25">
      <c r="A60" s="38"/>
      <c r="B60" s="38"/>
      <c r="C60" s="44"/>
      <c r="D60" s="45">
        <v>1</v>
      </c>
      <c r="E60" s="46">
        <v>0</v>
      </c>
      <c r="F60" s="46">
        <v>0</v>
      </c>
      <c r="G60" s="46">
        <v>0</v>
      </c>
      <c r="H60" s="47">
        <v>1</v>
      </c>
      <c r="I60" s="42"/>
      <c r="J60" s="43"/>
      <c r="K60" s="42"/>
    </row>
    <row r="61" spans="1:11" x14ac:dyDescent="0.25">
      <c r="A61" s="48"/>
      <c r="B61" s="48"/>
      <c r="C61" s="49"/>
      <c r="D61" s="50"/>
      <c r="E61" s="51"/>
      <c r="F61" s="51"/>
      <c r="G61" s="51"/>
      <c r="H61" s="52" t="s">
        <v>71</v>
      </c>
      <c r="I61" s="53"/>
      <c r="J61" s="54"/>
      <c r="K61" s="55">
        <f>SUM(K58:K60)</f>
        <v>0</v>
      </c>
    </row>
    <row r="62" spans="1:11" ht="22.5" customHeight="1" x14ac:dyDescent="0.25">
      <c r="A62" s="32" t="s">
        <v>72</v>
      </c>
      <c r="B62" s="33" t="s">
        <v>1</v>
      </c>
      <c r="C62" s="34" t="s">
        <v>73</v>
      </c>
      <c r="D62" s="35"/>
      <c r="E62" s="35"/>
      <c r="F62" s="35"/>
      <c r="G62" s="35"/>
      <c r="H62" s="36"/>
      <c r="I62" s="37">
        <v>6</v>
      </c>
      <c r="J62" s="89"/>
      <c r="K62" s="37">
        <f>+ROUND(I62*J62,2)</f>
        <v>0</v>
      </c>
    </row>
    <row r="63" spans="1:11" ht="33.75" customHeight="1" x14ac:dyDescent="0.25">
      <c r="A63" s="38"/>
      <c r="B63" s="38"/>
      <c r="C63" s="39" t="s">
        <v>74</v>
      </c>
      <c r="D63" s="40"/>
      <c r="E63" s="40"/>
      <c r="F63" s="40"/>
      <c r="G63" s="40"/>
      <c r="H63" s="41"/>
      <c r="I63" s="42"/>
      <c r="J63" s="43"/>
      <c r="K63" s="42"/>
    </row>
    <row r="64" spans="1:11" x14ac:dyDescent="0.25">
      <c r="A64" s="38"/>
      <c r="B64" s="38"/>
      <c r="C64" s="44"/>
      <c r="D64" s="45">
        <v>6</v>
      </c>
      <c r="E64" s="46">
        <v>0</v>
      </c>
      <c r="F64" s="46">
        <v>0</v>
      </c>
      <c r="G64" s="46">
        <v>0</v>
      </c>
      <c r="H64" s="47">
        <v>6</v>
      </c>
      <c r="I64" s="42"/>
      <c r="J64" s="43"/>
      <c r="K64" s="42"/>
    </row>
    <row r="65" spans="1:11" x14ac:dyDescent="0.25">
      <c r="A65" s="48"/>
      <c r="B65" s="48"/>
      <c r="C65" s="49"/>
      <c r="D65" s="50"/>
      <c r="E65" s="51"/>
      <c r="F65" s="51"/>
      <c r="G65" s="51"/>
      <c r="H65" s="52" t="s">
        <v>75</v>
      </c>
      <c r="I65" s="53"/>
      <c r="J65" s="54"/>
      <c r="K65" s="55">
        <f>SUM(K62:K64)</f>
        <v>0</v>
      </c>
    </row>
    <row r="66" spans="1:11" x14ac:dyDescent="0.25">
      <c r="A66" s="57"/>
      <c r="B66" s="57"/>
      <c r="C66" s="58"/>
      <c r="D66" s="59"/>
      <c r="E66" s="60"/>
      <c r="F66" s="60"/>
      <c r="G66" s="60"/>
      <c r="H66" s="61" t="s">
        <v>76</v>
      </c>
      <c r="I66" s="62"/>
      <c r="J66" s="63"/>
      <c r="K66" s="64">
        <f>+K10+K14+K22+K27+K31+K47+K53+K57+K61+K65</f>
        <v>0</v>
      </c>
    </row>
    <row r="67" spans="1:11" x14ac:dyDescent="0.25">
      <c r="A67" s="25" t="s">
        <v>77</v>
      </c>
      <c r="B67" s="25" t="s">
        <v>12</v>
      </c>
      <c r="C67" s="26" t="s">
        <v>78</v>
      </c>
      <c r="D67" s="27"/>
      <c r="E67" s="27"/>
      <c r="F67" s="27"/>
      <c r="G67" s="27"/>
      <c r="H67" s="28"/>
      <c r="I67" s="29"/>
      <c r="J67" s="30"/>
      <c r="K67" s="31"/>
    </row>
    <row r="68" spans="1:11" ht="22.5" customHeight="1" x14ac:dyDescent="0.25">
      <c r="A68" s="32" t="s">
        <v>79</v>
      </c>
      <c r="B68" s="33" t="s">
        <v>15</v>
      </c>
      <c r="C68" s="34" t="s">
        <v>80</v>
      </c>
      <c r="D68" s="35"/>
      <c r="E68" s="35"/>
      <c r="F68" s="35"/>
      <c r="G68" s="35"/>
      <c r="H68" s="36"/>
      <c r="I68" s="37">
        <v>6.68</v>
      </c>
      <c r="J68" s="89"/>
      <c r="K68" s="37">
        <f>+ROUND(I68*J68,2)</f>
        <v>0</v>
      </c>
    </row>
    <row r="69" spans="1:11" ht="78.75" customHeight="1" x14ac:dyDescent="0.25">
      <c r="A69" s="38"/>
      <c r="B69" s="38"/>
      <c r="C69" s="39" t="s">
        <v>81</v>
      </c>
      <c r="D69" s="40"/>
      <c r="E69" s="40"/>
      <c r="F69" s="40"/>
      <c r="G69" s="40"/>
      <c r="H69" s="41"/>
      <c r="I69" s="42"/>
      <c r="J69" s="43"/>
      <c r="K69" s="42"/>
    </row>
    <row r="70" spans="1:11" x14ac:dyDescent="0.25">
      <c r="A70" s="38"/>
      <c r="B70" s="38"/>
      <c r="C70" s="56" t="s">
        <v>82</v>
      </c>
      <c r="D70" s="45">
        <v>1</v>
      </c>
      <c r="E70" s="46">
        <v>2.56</v>
      </c>
      <c r="F70" s="46">
        <v>0</v>
      </c>
      <c r="G70" s="46">
        <v>2.61</v>
      </c>
      <c r="H70" s="47">
        <v>6.68</v>
      </c>
      <c r="I70" s="42"/>
      <c r="J70" s="43"/>
      <c r="K70" s="42"/>
    </row>
    <row r="71" spans="1:11" x14ac:dyDescent="0.25">
      <c r="A71" s="48"/>
      <c r="B71" s="48"/>
      <c r="C71" s="49"/>
      <c r="D71" s="50"/>
      <c r="E71" s="51"/>
      <c r="F71" s="51"/>
      <c r="G71" s="51"/>
      <c r="H71" s="52" t="s">
        <v>83</v>
      </c>
      <c r="I71" s="53"/>
      <c r="J71" s="54"/>
      <c r="K71" s="55">
        <f>SUM(K68:K70)</f>
        <v>0</v>
      </c>
    </row>
    <row r="72" spans="1:11" x14ac:dyDescent="0.25">
      <c r="A72" s="32" t="s">
        <v>84</v>
      </c>
      <c r="B72" s="33" t="s">
        <v>15</v>
      </c>
      <c r="C72" s="34" t="s">
        <v>85</v>
      </c>
      <c r="D72" s="35"/>
      <c r="E72" s="35"/>
      <c r="F72" s="35"/>
      <c r="G72" s="35"/>
      <c r="H72" s="36"/>
      <c r="I72" s="37">
        <v>4.63</v>
      </c>
      <c r="J72" s="89"/>
      <c r="K72" s="37">
        <f>+ROUND(I72*J72,2)</f>
        <v>0</v>
      </c>
    </row>
    <row r="73" spans="1:11" ht="67.5" customHeight="1" x14ac:dyDescent="0.25">
      <c r="A73" s="38"/>
      <c r="B73" s="38"/>
      <c r="C73" s="39" t="s">
        <v>86</v>
      </c>
      <c r="D73" s="40"/>
      <c r="E73" s="40"/>
      <c r="F73" s="40"/>
      <c r="G73" s="40"/>
      <c r="H73" s="41"/>
      <c r="I73" s="42"/>
      <c r="J73" s="43"/>
      <c r="K73" s="42"/>
    </row>
    <row r="74" spans="1:11" x14ac:dyDescent="0.25">
      <c r="A74" s="38"/>
      <c r="B74" s="38"/>
      <c r="C74" s="56" t="s">
        <v>87</v>
      </c>
      <c r="D74" s="45">
        <v>1</v>
      </c>
      <c r="E74" s="46">
        <v>1.35</v>
      </c>
      <c r="F74" s="46">
        <v>0</v>
      </c>
      <c r="G74" s="46">
        <v>2.1</v>
      </c>
      <c r="H74" s="47">
        <v>2.84</v>
      </c>
      <c r="I74" s="42"/>
      <c r="J74" s="43"/>
      <c r="K74" s="42"/>
    </row>
    <row r="75" spans="1:11" x14ac:dyDescent="0.25">
      <c r="A75" s="38"/>
      <c r="B75" s="38"/>
      <c r="C75" s="56" t="s">
        <v>88</v>
      </c>
      <c r="D75" s="45">
        <v>1</v>
      </c>
      <c r="E75" s="46">
        <v>0.85</v>
      </c>
      <c r="F75" s="46">
        <v>0</v>
      </c>
      <c r="G75" s="46">
        <v>2.1</v>
      </c>
      <c r="H75" s="47">
        <v>1.79</v>
      </c>
      <c r="I75" s="42"/>
      <c r="J75" s="43"/>
      <c r="K75" s="42"/>
    </row>
    <row r="76" spans="1:11" x14ac:dyDescent="0.25">
      <c r="A76" s="48"/>
      <c r="B76" s="48"/>
      <c r="C76" s="49"/>
      <c r="D76" s="50"/>
      <c r="E76" s="51"/>
      <c r="F76" s="51"/>
      <c r="G76" s="51"/>
      <c r="H76" s="52" t="s">
        <v>89</v>
      </c>
      <c r="I76" s="53"/>
      <c r="J76" s="54"/>
      <c r="K76" s="55">
        <f>SUM(K72:K75)</f>
        <v>0</v>
      </c>
    </row>
    <row r="77" spans="1:11" ht="22.5" customHeight="1" x14ac:dyDescent="0.25">
      <c r="A77" s="32" t="s">
        <v>90</v>
      </c>
      <c r="B77" s="33" t="s">
        <v>1</v>
      </c>
      <c r="C77" s="34" t="s">
        <v>91</v>
      </c>
      <c r="D77" s="35"/>
      <c r="E77" s="35"/>
      <c r="F77" s="35"/>
      <c r="G77" s="35"/>
      <c r="H77" s="36"/>
      <c r="I77" s="37">
        <v>1</v>
      </c>
      <c r="J77" s="89"/>
      <c r="K77" s="37">
        <f>+ROUND(I77*J77,2)</f>
        <v>0</v>
      </c>
    </row>
    <row r="78" spans="1:11" ht="78.75" customHeight="1" x14ac:dyDescent="0.25">
      <c r="A78" s="38"/>
      <c r="B78" s="38"/>
      <c r="C78" s="39" t="s">
        <v>92</v>
      </c>
      <c r="D78" s="40"/>
      <c r="E78" s="40"/>
      <c r="F78" s="40"/>
      <c r="G78" s="40"/>
      <c r="H78" s="41"/>
      <c r="I78" s="42"/>
      <c r="J78" s="43"/>
      <c r="K78" s="42"/>
    </row>
    <row r="79" spans="1:11" x14ac:dyDescent="0.25">
      <c r="A79" s="38"/>
      <c r="B79" s="38"/>
      <c r="C79" s="56" t="s">
        <v>93</v>
      </c>
      <c r="D79" s="45">
        <v>1</v>
      </c>
      <c r="E79" s="46">
        <v>0</v>
      </c>
      <c r="F79" s="46">
        <v>0</v>
      </c>
      <c r="G79" s="46">
        <v>0</v>
      </c>
      <c r="H79" s="47">
        <v>1</v>
      </c>
      <c r="I79" s="42"/>
      <c r="J79" s="43"/>
      <c r="K79" s="42"/>
    </row>
    <row r="80" spans="1:11" x14ac:dyDescent="0.25">
      <c r="A80" s="48"/>
      <c r="B80" s="48"/>
      <c r="C80" s="49"/>
      <c r="D80" s="50"/>
      <c r="E80" s="51"/>
      <c r="F80" s="51"/>
      <c r="G80" s="51"/>
      <c r="H80" s="52" t="s">
        <v>94</v>
      </c>
      <c r="I80" s="53"/>
      <c r="J80" s="54"/>
      <c r="K80" s="55">
        <f>SUM(K77:K79)</f>
        <v>0</v>
      </c>
    </row>
    <row r="81" spans="1:11" x14ac:dyDescent="0.25">
      <c r="A81" s="32" t="s">
        <v>95</v>
      </c>
      <c r="B81" s="33" t="s">
        <v>1</v>
      </c>
      <c r="C81" s="34" t="s">
        <v>96</v>
      </c>
      <c r="D81" s="35"/>
      <c r="E81" s="35"/>
      <c r="F81" s="35"/>
      <c r="G81" s="35"/>
      <c r="H81" s="36"/>
      <c r="I81" s="37">
        <v>1</v>
      </c>
      <c r="J81" s="89"/>
      <c r="K81" s="37">
        <f>+ROUND(I81*J81,2)</f>
        <v>0</v>
      </c>
    </row>
    <row r="82" spans="1:11" ht="33.75" customHeight="1" x14ac:dyDescent="0.25">
      <c r="A82" s="38"/>
      <c r="B82" s="38"/>
      <c r="C82" s="39" t="s">
        <v>97</v>
      </c>
      <c r="D82" s="40"/>
      <c r="E82" s="40"/>
      <c r="F82" s="40"/>
      <c r="G82" s="40"/>
      <c r="H82" s="41"/>
      <c r="I82" s="42"/>
      <c r="J82" s="43"/>
      <c r="K82" s="42"/>
    </row>
    <row r="83" spans="1:11" x14ac:dyDescent="0.25">
      <c r="A83" s="38"/>
      <c r="B83" s="38"/>
      <c r="C83" s="56" t="s">
        <v>98</v>
      </c>
      <c r="D83" s="45">
        <v>1</v>
      </c>
      <c r="E83" s="46">
        <v>0</v>
      </c>
      <c r="F83" s="46">
        <v>0</v>
      </c>
      <c r="G83" s="46">
        <v>0</v>
      </c>
      <c r="H83" s="47">
        <v>1</v>
      </c>
      <c r="I83" s="42"/>
      <c r="J83" s="43"/>
      <c r="K83" s="42"/>
    </row>
    <row r="84" spans="1:11" x14ac:dyDescent="0.25">
      <c r="A84" s="48"/>
      <c r="B84" s="48"/>
      <c r="C84" s="49"/>
      <c r="D84" s="50"/>
      <c r="E84" s="51"/>
      <c r="F84" s="51"/>
      <c r="G84" s="51"/>
      <c r="H84" s="52" t="s">
        <v>99</v>
      </c>
      <c r="I84" s="53"/>
      <c r="J84" s="54"/>
      <c r="K84" s="55">
        <f>SUM(K81:K83)</f>
        <v>0</v>
      </c>
    </row>
    <row r="85" spans="1:11" x14ac:dyDescent="0.25">
      <c r="A85" s="32" t="s">
        <v>100</v>
      </c>
      <c r="B85" s="33" t="s">
        <v>1</v>
      </c>
      <c r="C85" s="34" t="s">
        <v>101</v>
      </c>
      <c r="D85" s="35"/>
      <c r="E85" s="35"/>
      <c r="F85" s="35"/>
      <c r="G85" s="35"/>
      <c r="H85" s="36"/>
      <c r="I85" s="37">
        <v>1</v>
      </c>
      <c r="J85" s="89"/>
      <c r="K85" s="37">
        <f>+ROUND(I85*J85,2)</f>
        <v>0</v>
      </c>
    </row>
    <row r="86" spans="1:11" ht="90" customHeight="1" x14ac:dyDescent="0.25">
      <c r="A86" s="38"/>
      <c r="B86" s="38"/>
      <c r="C86" s="39" t="s">
        <v>102</v>
      </c>
      <c r="D86" s="40"/>
      <c r="E86" s="40"/>
      <c r="F86" s="40"/>
      <c r="G86" s="40"/>
      <c r="H86" s="41"/>
      <c r="I86" s="42"/>
      <c r="J86" s="43"/>
      <c r="K86" s="42"/>
    </row>
    <row r="87" spans="1:11" x14ac:dyDescent="0.25">
      <c r="A87" s="38"/>
      <c r="B87" s="38"/>
      <c r="C87" s="44"/>
      <c r="D87" s="45">
        <v>1</v>
      </c>
      <c r="E87" s="46">
        <v>0</v>
      </c>
      <c r="F87" s="46">
        <v>0</v>
      </c>
      <c r="G87" s="46">
        <v>0</v>
      </c>
      <c r="H87" s="47">
        <v>1</v>
      </c>
      <c r="I87" s="42"/>
      <c r="J87" s="43"/>
      <c r="K87" s="42"/>
    </row>
    <row r="88" spans="1:11" x14ac:dyDescent="0.25">
      <c r="A88" s="48"/>
      <c r="B88" s="48"/>
      <c r="C88" s="49"/>
      <c r="D88" s="50"/>
      <c r="E88" s="51"/>
      <c r="F88" s="51"/>
      <c r="G88" s="51"/>
      <c r="H88" s="52" t="s">
        <v>103</v>
      </c>
      <c r="I88" s="53"/>
      <c r="J88" s="54"/>
      <c r="K88" s="55">
        <f>SUM(K85:K87)</f>
        <v>0</v>
      </c>
    </row>
    <row r="89" spans="1:11" x14ac:dyDescent="0.25">
      <c r="A89" s="32" t="s">
        <v>104</v>
      </c>
      <c r="B89" s="33" t="s">
        <v>1</v>
      </c>
      <c r="C89" s="34" t="s">
        <v>105</v>
      </c>
      <c r="D89" s="35"/>
      <c r="E89" s="35"/>
      <c r="F89" s="35"/>
      <c r="G89" s="35"/>
      <c r="H89" s="36"/>
      <c r="I89" s="37">
        <v>1</v>
      </c>
      <c r="J89" s="89"/>
      <c r="K89" s="37">
        <f>+ROUND(I89*J89,2)</f>
        <v>0</v>
      </c>
    </row>
    <row r="90" spans="1:11" ht="78.75" customHeight="1" x14ac:dyDescent="0.25">
      <c r="A90" s="38"/>
      <c r="B90" s="38"/>
      <c r="C90" s="39" t="s">
        <v>106</v>
      </c>
      <c r="D90" s="40"/>
      <c r="E90" s="40"/>
      <c r="F90" s="40"/>
      <c r="G90" s="40"/>
      <c r="H90" s="41"/>
      <c r="I90" s="42"/>
      <c r="J90" s="43"/>
      <c r="K90" s="42"/>
    </row>
    <row r="91" spans="1:11" x14ac:dyDescent="0.25">
      <c r="A91" s="38"/>
      <c r="B91" s="38"/>
      <c r="C91" s="44"/>
      <c r="D91" s="45">
        <v>1</v>
      </c>
      <c r="E91" s="46">
        <v>0</v>
      </c>
      <c r="F91" s="46">
        <v>0</v>
      </c>
      <c r="G91" s="46">
        <v>0</v>
      </c>
      <c r="H91" s="47">
        <v>1</v>
      </c>
      <c r="I91" s="42"/>
      <c r="J91" s="43"/>
      <c r="K91" s="42"/>
    </row>
    <row r="92" spans="1:11" x14ac:dyDescent="0.25">
      <c r="A92" s="48"/>
      <c r="B92" s="48"/>
      <c r="C92" s="49"/>
      <c r="D92" s="50"/>
      <c r="E92" s="51"/>
      <c r="F92" s="51"/>
      <c r="G92" s="51"/>
      <c r="H92" s="52" t="s">
        <v>107</v>
      </c>
      <c r="I92" s="53"/>
      <c r="J92" s="54"/>
      <c r="K92" s="55">
        <f>SUM(K89:K91)</f>
        <v>0</v>
      </c>
    </row>
    <row r="93" spans="1:11" x14ac:dyDescent="0.25">
      <c r="A93" s="32" t="s">
        <v>108</v>
      </c>
      <c r="B93" s="33" t="s">
        <v>15</v>
      </c>
      <c r="C93" s="34" t="s">
        <v>109</v>
      </c>
      <c r="D93" s="35"/>
      <c r="E93" s="35"/>
      <c r="F93" s="35"/>
      <c r="G93" s="35"/>
      <c r="H93" s="36"/>
      <c r="I93" s="37">
        <v>69.37</v>
      </c>
      <c r="J93" s="89"/>
      <c r="K93" s="37">
        <f>+ROUND(I93*J93,2)</f>
        <v>0</v>
      </c>
    </row>
    <row r="94" spans="1:11" ht="112.5" customHeight="1" x14ac:dyDescent="0.25">
      <c r="A94" s="38"/>
      <c r="B94" s="38"/>
      <c r="C94" s="39" t="s">
        <v>110</v>
      </c>
      <c r="D94" s="40"/>
      <c r="E94" s="40"/>
      <c r="F94" s="40"/>
      <c r="G94" s="40"/>
      <c r="H94" s="41"/>
      <c r="I94" s="42"/>
      <c r="J94" s="43"/>
      <c r="K94" s="42"/>
    </row>
    <row r="95" spans="1:11" x14ac:dyDescent="0.25">
      <c r="A95" s="38"/>
      <c r="B95" s="38"/>
      <c r="C95" s="56" t="s">
        <v>28</v>
      </c>
      <c r="D95" s="45">
        <v>1</v>
      </c>
      <c r="E95" s="46">
        <v>7.66</v>
      </c>
      <c r="F95" s="46">
        <v>0</v>
      </c>
      <c r="G95" s="46">
        <v>2.61</v>
      </c>
      <c r="H95" s="47">
        <v>19.989999999999998</v>
      </c>
      <c r="I95" s="42"/>
      <c r="J95" s="43"/>
      <c r="K95" s="42"/>
    </row>
    <row r="96" spans="1:11" x14ac:dyDescent="0.25">
      <c r="A96" s="38"/>
      <c r="B96" s="38"/>
      <c r="C96" s="56" t="s">
        <v>29</v>
      </c>
      <c r="D96" s="45">
        <v>1</v>
      </c>
      <c r="E96" s="46">
        <v>8.4600000000000009</v>
      </c>
      <c r="F96" s="46">
        <v>0</v>
      </c>
      <c r="G96" s="46">
        <v>2.61</v>
      </c>
      <c r="H96" s="47">
        <v>22.08</v>
      </c>
      <c r="I96" s="42"/>
      <c r="J96" s="43"/>
      <c r="K96" s="42"/>
    </row>
    <row r="97" spans="1:11" x14ac:dyDescent="0.25">
      <c r="A97" s="38"/>
      <c r="B97" s="38"/>
      <c r="C97" s="56" t="s">
        <v>30</v>
      </c>
      <c r="D97" s="45">
        <v>1</v>
      </c>
      <c r="E97" s="46">
        <v>10.46</v>
      </c>
      <c r="F97" s="46">
        <v>0</v>
      </c>
      <c r="G97" s="46">
        <v>2.61</v>
      </c>
      <c r="H97" s="47">
        <v>27.3</v>
      </c>
      <c r="I97" s="42"/>
      <c r="J97" s="43"/>
      <c r="K97" s="42"/>
    </row>
    <row r="98" spans="1:11" x14ac:dyDescent="0.25">
      <c r="A98" s="48"/>
      <c r="B98" s="48"/>
      <c r="C98" s="49"/>
      <c r="D98" s="50"/>
      <c r="E98" s="51"/>
      <c r="F98" s="51"/>
      <c r="G98" s="51"/>
      <c r="H98" s="52" t="s">
        <v>111</v>
      </c>
      <c r="I98" s="53"/>
      <c r="J98" s="54"/>
      <c r="K98" s="55">
        <f>SUM(K93:K97)</f>
        <v>0</v>
      </c>
    </row>
    <row r="99" spans="1:11" x14ac:dyDescent="0.25">
      <c r="A99" s="32" t="s">
        <v>112</v>
      </c>
      <c r="B99" s="33" t="s">
        <v>15</v>
      </c>
      <c r="C99" s="34" t="s">
        <v>113</v>
      </c>
      <c r="D99" s="35"/>
      <c r="E99" s="35"/>
      <c r="F99" s="35"/>
      <c r="G99" s="35"/>
      <c r="H99" s="36"/>
      <c r="I99" s="37">
        <v>13.6</v>
      </c>
      <c r="J99" s="89"/>
      <c r="K99" s="37">
        <f>+ROUND(I99*J99,2)</f>
        <v>0</v>
      </c>
    </row>
    <row r="100" spans="1:11" ht="123.75" customHeight="1" x14ac:dyDescent="0.25">
      <c r="A100" s="38"/>
      <c r="B100" s="38"/>
      <c r="C100" s="39" t="s">
        <v>114</v>
      </c>
      <c r="D100" s="40"/>
      <c r="E100" s="40"/>
      <c r="F100" s="40"/>
      <c r="G100" s="40"/>
      <c r="H100" s="41"/>
      <c r="I100" s="42"/>
      <c r="J100" s="43"/>
      <c r="K100" s="42"/>
    </row>
    <row r="101" spans="1:11" x14ac:dyDescent="0.25">
      <c r="A101" s="38"/>
      <c r="B101" s="38"/>
      <c r="C101" s="56" t="s">
        <v>115</v>
      </c>
      <c r="D101" s="45">
        <v>1</v>
      </c>
      <c r="E101" s="46">
        <v>5.21</v>
      </c>
      <c r="F101" s="46">
        <v>0</v>
      </c>
      <c r="G101" s="46">
        <v>2.61</v>
      </c>
      <c r="H101" s="47">
        <v>13.6</v>
      </c>
      <c r="I101" s="42"/>
      <c r="J101" s="43"/>
      <c r="K101" s="42"/>
    </row>
    <row r="102" spans="1:11" x14ac:dyDescent="0.25">
      <c r="A102" s="48"/>
      <c r="B102" s="48"/>
      <c r="C102" s="49"/>
      <c r="D102" s="50"/>
      <c r="E102" s="51"/>
      <c r="F102" s="51"/>
      <c r="G102" s="51"/>
      <c r="H102" s="52" t="s">
        <v>116</v>
      </c>
      <c r="I102" s="53"/>
      <c r="J102" s="54"/>
      <c r="K102" s="55">
        <f>SUM(K99:K101)</f>
        <v>0</v>
      </c>
    </row>
    <row r="103" spans="1:11" x14ac:dyDescent="0.25">
      <c r="A103" s="32" t="s">
        <v>117</v>
      </c>
      <c r="B103" s="33" t="s">
        <v>63</v>
      </c>
      <c r="C103" s="34" t="s">
        <v>118</v>
      </c>
      <c r="D103" s="35"/>
      <c r="E103" s="35"/>
      <c r="F103" s="35"/>
      <c r="G103" s="35"/>
      <c r="H103" s="36"/>
      <c r="I103" s="37">
        <v>15</v>
      </c>
      <c r="J103" s="89"/>
      <c r="K103" s="37">
        <f>+ROUND(I103*J103,2)</f>
        <v>0</v>
      </c>
    </row>
    <row r="104" spans="1:11" ht="78.75" customHeight="1" x14ac:dyDescent="0.25">
      <c r="A104" s="38"/>
      <c r="B104" s="38"/>
      <c r="C104" s="39" t="s">
        <v>119</v>
      </c>
      <c r="D104" s="40"/>
      <c r="E104" s="40"/>
      <c r="F104" s="40"/>
      <c r="G104" s="40"/>
      <c r="H104" s="41"/>
      <c r="I104" s="42"/>
      <c r="J104" s="43"/>
      <c r="K104" s="42"/>
    </row>
    <row r="105" spans="1:11" x14ac:dyDescent="0.25">
      <c r="A105" s="38"/>
      <c r="B105" s="38"/>
      <c r="C105" s="56" t="s">
        <v>120</v>
      </c>
      <c r="D105" s="45">
        <v>1</v>
      </c>
      <c r="E105" s="46">
        <v>15</v>
      </c>
      <c r="F105" s="46">
        <v>0</v>
      </c>
      <c r="G105" s="46">
        <v>0</v>
      </c>
      <c r="H105" s="47">
        <v>15</v>
      </c>
      <c r="I105" s="42"/>
      <c r="J105" s="43"/>
      <c r="K105" s="42"/>
    </row>
    <row r="106" spans="1:11" x14ac:dyDescent="0.25">
      <c r="A106" s="48"/>
      <c r="B106" s="48"/>
      <c r="C106" s="49"/>
      <c r="D106" s="50"/>
      <c r="E106" s="51"/>
      <c r="F106" s="51"/>
      <c r="G106" s="51"/>
      <c r="H106" s="52" t="s">
        <v>121</v>
      </c>
      <c r="I106" s="53"/>
      <c r="J106" s="54"/>
      <c r="K106" s="55">
        <f>SUM(K103:K105)</f>
        <v>0</v>
      </c>
    </row>
    <row r="107" spans="1:11" ht="22.5" customHeight="1" x14ac:dyDescent="0.25">
      <c r="A107" s="32" t="s">
        <v>122</v>
      </c>
      <c r="B107" s="33" t="s">
        <v>15</v>
      </c>
      <c r="C107" s="34" t="s">
        <v>123</v>
      </c>
      <c r="D107" s="35"/>
      <c r="E107" s="35"/>
      <c r="F107" s="35"/>
      <c r="G107" s="35"/>
      <c r="H107" s="36"/>
      <c r="I107" s="37">
        <v>5</v>
      </c>
      <c r="J107" s="89"/>
      <c r="K107" s="37">
        <f>+ROUND(I107*J107,2)</f>
        <v>0</v>
      </c>
    </row>
    <row r="108" spans="1:11" ht="225" customHeight="1" x14ac:dyDescent="0.25">
      <c r="A108" s="38"/>
      <c r="B108" s="38"/>
      <c r="C108" s="39" t="s">
        <v>124</v>
      </c>
      <c r="D108" s="40"/>
      <c r="E108" s="40"/>
      <c r="F108" s="40"/>
      <c r="G108" s="40"/>
      <c r="H108" s="41"/>
      <c r="I108" s="42"/>
      <c r="J108" s="43"/>
      <c r="K108" s="42"/>
    </row>
    <row r="109" spans="1:11" x14ac:dyDescent="0.25">
      <c r="A109" s="38"/>
      <c r="B109" s="38"/>
      <c r="C109" s="44"/>
      <c r="D109" s="45"/>
      <c r="E109" s="46"/>
      <c r="F109" s="46"/>
      <c r="G109" s="46"/>
      <c r="H109" s="47"/>
      <c r="I109" s="42"/>
      <c r="J109" s="43"/>
      <c r="K109" s="42"/>
    </row>
    <row r="110" spans="1:11" x14ac:dyDescent="0.25">
      <c r="A110" s="38"/>
      <c r="B110" s="38"/>
      <c r="C110" s="56" t="s">
        <v>125</v>
      </c>
      <c r="D110" s="45">
        <v>1</v>
      </c>
      <c r="E110" s="46">
        <v>5</v>
      </c>
      <c r="F110" s="46">
        <v>0</v>
      </c>
      <c r="G110" s="46">
        <v>0</v>
      </c>
      <c r="H110" s="47">
        <v>5</v>
      </c>
      <c r="I110" s="42"/>
      <c r="J110" s="43"/>
      <c r="K110" s="42"/>
    </row>
    <row r="111" spans="1:11" x14ac:dyDescent="0.25">
      <c r="A111" s="48"/>
      <c r="B111" s="48"/>
      <c r="C111" s="49"/>
      <c r="D111" s="50"/>
      <c r="E111" s="51"/>
      <c r="F111" s="51"/>
      <c r="G111" s="51"/>
      <c r="H111" s="52" t="s">
        <v>126</v>
      </c>
      <c r="I111" s="53"/>
      <c r="J111" s="54"/>
      <c r="K111" s="55">
        <f>SUM(K107:K110)</f>
        <v>0</v>
      </c>
    </row>
    <row r="112" spans="1:11" x14ac:dyDescent="0.25">
      <c r="A112" s="32" t="s">
        <v>127</v>
      </c>
      <c r="B112" s="33" t="s">
        <v>15</v>
      </c>
      <c r="C112" s="34" t="s">
        <v>128</v>
      </c>
      <c r="D112" s="35"/>
      <c r="E112" s="35"/>
      <c r="F112" s="35"/>
      <c r="G112" s="35"/>
      <c r="H112" s="36"/>
      <c r="I112" s="37">
        <v>15.4</v>
      </c>
      <c r="J112" s="89"/>
      <c r="K112" s="37">
        <f>+ROUND(I112*J112,2)</f>
        <v>0</v>
      </c>
    </row>
    <row r="113" spans="1:11" ht="135" customHeight="1" x14ac:dyDescent="0.25">
      <c r="A113" s="38"/>
      <c r="B113" s="38"/>
      <c r="C113" s="39" t="s">
        <v>129</v>
      </c>
      <c r="D113" s="40"/>
      <c r="E113" s="40"/>
      <c r="F113" s="40"/>
      <c r="G113" s="40"/>
      <c r="H113" s="41"/>
      <c r="I113" s="42"/>
      <c r="J113" s="43"/>
      <c r="K113" s="42"/>
    </row>
    <row r="114" spans="1:11" x14ac:dyDescent="0.25">
      <c r="A114" s="38"/>
      <c r="B114" s="38"/>
      <c r="C114" s="56" t="s">
        <v>27</v>
      </c>
      <c r="D114" s="45"/>
      <c r="E114" s="46"/>
      <c r="F114" s="46"/>
      <c r="G114" s="46"/>
      <c r="H114" s="47">
        <v>0</v>
      </c>
      <c r="I114" s="42"/>
      <c r="J114" s="43"/>
      <c r="K114" s="42"/>
    </row>
    <row r="115" spans="1:11" x14ac:dyDescent="0.25">
      <c r="A115" s="38"/>
      <c r="B115" s="38"/>
      <c r="C115" s="56" t="s">
        <v>28</v>
      </c>
      <c r="D115" s="45">
        <v>1</v>
      </c>
      <c r="E115" s="46">
        <v>2.6</v>
      </c>
      <c r="F115" s="46">
        <v>0</v>
      </c>
      <c r="G115" s="46">
        <v>0</v>
      </c>
      <c r="H115" s="47">
        <v>2.6</v>
      </c>
      <c r="I115" s="42"/>
      <c r="J115" s="43"/>
      <c r="K115" s="42"/>
    </row>
    <row r="116" spans="1:11" x14ac:dyDescent="0.25">
      <c r="A116" s="38"/>
      <c r="B116" s="38"/>
      <c r="C116" s="56" t="s">
        <v>29</v>
      </c>
      <c r="D116" s="45">
        <v>1</v>
      </c>
      <c r="E116" s="46">
        <v>3.45</v>
      </c>
      <c r="F116" s="46">
        <v>0</v>
      </c>
      <c r="G116" s="46">
        <v>0</v>
      </c>
      <c r="H116" s="47">
        <v>3.45</v>
      </c>
      <c r="I116" s="42"/>
      <c r="J116" s="43"/>
      <c r="K116" s="42"/>
    </row>
    <row r="117" spans="1:11" x14ac:dyDescent="0.25">
      <c r="A117" s="38"/>
      <c r="B117" s="38"/>
      <c r="C117" s="56" t="s">
        <v>30</v>
      </c>
      <c r="D117" s="45">
        <v>1</v>
      </c>
      <c r="E117" s="46">
        <v>4.1500000000000004</v>
      </c>
      <c r="F117" s="46">
        <v>0</v>
      </c>
      <c r="G117" s="46">
        <v>0</v>
      </c>
      <c r="H117" s="47">
        <v>4.1500000000000004</v>
      </c>
      <c r="I117" s="42"/>
      <c r="J117" s="43"/>
      <c r="K117" s="42"/>
    </row>
    <row r="118" spans="1:11" x14ac:dyDescent="0.25">
      <c r="A118" s="38"/>
      <c r="B118" s="38"/>
      <c r="C118" s="56" t="s">
        <v>31</v>
      </c>
      <c r="D118" s="45">
        <v>1</v>
      </c>
      <c r="E118" s="46">
        <v>5.2</v>
      </c>
      <c r="F118" s="46">
        <v>0</v>
      </c>
      <c r="G118" s="46">
        <v>0</v>
      </c>
      <c r="H118" s="47">
        <v>5.2</v>
      </c>
      <c r="I118" s="42"/>
      <c r="J118" s="43"/>
      <c r="K118" s="42"/>
    </row>
    <row r="119" spans="1:11" x14ac:dyDescent="0.25">
      <c r="A119" s="48"/>
      <c r="B119" s="48"/>
      <c r="C119" s="49"/>
      <c r="D119" s="50"/>
      <c r="E119" s="51"/>
      <c r="F119" s="51"/>
      <c r="G119" s="51"/>
      <c r="H119" s="52" t="s">
        <v>130</v>
      </c>
      <c r="I119" s="53"/>
      <c r="J119" s="54"/>
      <c r="K119" s="55">
        <f>SUM(K112:K118)</f>
        <v>0</v>
      </c>
    </row>
    <row r="120" spans="1:11" ht="22.5" customHeight="1" x14ac:dyDescent="0.25">
      <c r="A120" s="32" t="s">
        <v>131</v>
      </c>
      <c r="B120" s="33" t="s">
        <v>15</v>
      </c>
      <c r="C120" s="34" t="s">
        <v>132</v>
      </c>
      <c r="D120" s="35"/>
      <c r="E120" s="35"/>
      <c r="F120" s="35"/>
      <c r="G120" s="35"/>
      <c r="H120" s="36"/>
      <c r="I120" s="37">
        <v>69.37</v>
      </c>
      <c r="J120" s="89"/>
      <c r="K120" s="37">
        <f>+ROUND(I120*J120,2)</f>
        <v>0</v>
      </c>
    </row>
    <row r="121" spans="1:11" ht="67.5" customHeight="1" x14ac:dyDescent="0.25">
      <c r="A121" s="38"/>
      <c r="B121" s="38"/>
      <c r="C121" s="39" t="s">
        <v>133</v>
      </c>
      <c r="D121" s="40"/>
      <c r="E121" s="40"/>
      <c r="F121" s="40"/>
      <c r="G121" s="40"/>
      <c r="H121" s="41"/>
      <c r="I121" s="42"/>
      <c r="J121" s="43"/>
      <c r="K121" s="42"/>
    </row>
    <row r="122" spans="1:11" x14ac:dyDescent="0.25">
      <c r="A122" s="38"/>
      <c r="B122" s="38"/>
      <c r="C122" s="56" t="s">
        <v>28</v>
      </c>
      <c r="D122" s="45">
        <v>1</v>
      </c>
      <c r="E122" s="46">
        <v>7.66</v>
      </c>
      <c r="F122" s="46">
        <v>0</v>
      </c>
      <c r="G122" s="46">
        <v>2.61</v>
      </c>
      <c r="H122" s="47">
        <v>19.989999999999998</v>
      </c>
      <c r="I122" s="42"/>
      <c r="J122" s="43"/>
      <c r="K122" s="42"/>
    </row>
    <row r="123" spans="1:11" x14ac:dyDescent="0.25">
      <c r="A123" s="38"/>
      <c r="B123" s="38"/>
      <c r="C123" s="56" t="s">
        <v>29</v>
      </c>
      <c r="D123" s="45">
        <v>1</v>
      </c>
      <c r="E123" s="46">
        <v>8.4600000000000009</v>
      </c>
      <c r="F123" s="46">
        <v>0</v>
      </c>
      <c r="G123" s="46">
        <v>2.61</v>
      </c>
      <c r="H123" s="47">
        <v>22.08</v>
      </c>
      <c r="I123" s="42"/>
      <c r="J123" s="43"/>
      <c r="K123" s="42"/>
    </row>
    <row r="124" spans="1:11" x14ac:dyDescent="0.25">
      <c r="A124" s="38"/>
      <c r="B124" s="38"/>
      <c r="C124" s="56" t="s">
        <v>30</v>
      </c>
      <c r="D124" s="45">
        <v>1</v>
      </c>
      <c r="E124" s="46">
        <v>10.46</v>
      </c>
      <c r="F124" s="46">
        <v>0</v>
      </c>
      <c r="G124" s="46">
        <v>2.61</v>
      </c>
      <c r="H124" s="47">
        <v>27.3</v>
      </c>
      <c r="I124" s="42"/>
      <c r="J124" s="43"/>
      <c r="K124" s="42"/>
    </row>
    <row r="125" spans="1:11" x14ac:dyDescent="0.25">
      <c r="A125" s="48"/>
      <c r="B125" s="48"/>
      <c r="C125" s="49"/>
      <c r="D125" s="50"/>
      <c r="E125" s="51"/>
      <c r="F125" s="51"/>
      <c r="G125" s="51"/>
      <c r="H125" s="52" t="s">
        <v>134</v>
      </c>
      <c r="I125" s="53"/>
      <c r="J125" s="54"/>
      <c r="K125" s="55">
        <f>SUM(K120:K124)</f>
        <v>0</v>
      </c>
    </row>
    <row r="126" spans="1:11" ht="22.5" customHeight="1" x14ac:dyDescent="0.25">
      <c r="A126" s="32" t="s">
        <v>135</v>
      </c>
      <c r="B126" s="33" t="s">
        <v>15</v>
      </c>
      <c r="C126" s="34" t="s">
        <v>136</v>
      </c>
      <c r="D126" s="35"/>
      <c r="E126" s="35"/>
      <c r="F126" s="35"/>
      <c r="G126" s="35"/>
      <c r="H126" s="36"/>
      <c r="I126" s="37">
        <v>26</v>
      </c>
      <c r="J126" s="89"/>
      <c r="K126" s="37">
        <f>+ROUND(I126*J126,2)</f>
        <v>0</v>
      </c>
    </row>
    <row r="127" spans="1:11" ht="180" customHeight="1" x14ac:dyDescent="0.25">
      <c r="A127" s="38"/>
      <c r="B127" s="38"/>
      <c r="C127" s="39" t="s">
        <v>137</v>
      </c>
      <c r="D127" s="40"/>
      <c r="E127" s="40"/>
      <c r="F127" s="40"/>
      <c r="G127" s="40"/>
      <c r="H127" s="41"/>
      <c r="I127" s="42"/>
      <c r="J127" s="43"/>
      <c r="K127" s="42"/>
    </row>
    <row r="128" spans="1:11" x14ac:dyDescent="0.25">
      <c r="A128" s="38"/>
      <c r="B128" s="38"/>
      <c r="C128" s="56" t="s">
        <v>138</v>
      </c>
      <c r="D128" s="45">
        <v>1</v>
      </c>
      <c r="E128" s="46">
        <v>26</v>
      </c>
      <c r="F128" s="46">
        <v>0</v>
      </c>
      <c r="G128" s="46">
        <v>0</v>
      </c>
      <c r="H128" s="47">
        <v>26</v>
      </c>
      <c r="I128" s="42"/>
      <c r="J128" s="43"/>
      <c r="K128" s="42"/>
    </row>
    <row r="129" spans="1:11" x14ac:dyDescent="0.25">
      <c r="A129" s="48"/>
      <c r="B129" s="48"/>
      <c r="C129" s="49"/>
      <c r="D129" s="50"/>
      <c r="E129" s="51"/>
      <c r="F129" s="51"/>
      <c r="G129" s="51"/>
      <c r="H129" s="52" t="s">
        <v>139</v>
      </c>
      <c r="I129" s="53"/>
      <c r="J129" s="54"/>
      <c r="K129" s="55">
        <f>SUM(K126:K128)</f>
        <v>0</v>
      </c>
    </row>
    <row r="130" spans="1:11" x14ac:dyDescent="0.25">
      <c r="A130" s="57"/>
      <c r="B130" s="57"/>
      <c r="C130" s="58"/>
      <c r="D130" s="59"/>
      <c r="E130" s="60"/>
      <c r="F130" s="60"/>
      <c r="G130" s="60"/>
      <c r="H130" s="61" t="s">
        <v>140</v>
      </c>
      <c r="I130" s="62"/>
      <c r="J130" s="63"/>
      <c r="K130" s="64">
        <f>+K71+K76+K80+K84+K88+K92+K98+K102+K106+K111+K119+K125+K129</f>
        <v>0</v>
      </c>
    </row>
    <row r="131" spans="1:11" x14ac:dyDescent="0.25">
      <c r="A131" s="25" t="s">
        <v>141</v>
      </c>
      <c r="B131" s="25" t="s">
        <v>12</v>
      </c>
      <c r="C131" s="26" t="s">
        <v>142</v>
      </c>
      <c r="D131" s="27"/>
      <c r="E131" s="27"/>
      <c r="F131" s="27"/>
      <c r="G131" s="27"/>
      <c r="H131" s="28"/>
      <c r="I131" s="29"/>
      <c r="J131" s="30"/>
      <c r="K131" s="31"/>
    </row>
    <row r="132" spans="1:11" ht="22.5" customHeight="1" x14ac:dyDescent="0.25">
      <c r="A132" s="32" t="s">
        <v>143</v>
      </c>
      <c r="B132" s="33" t="s">
        <v>15</v>
      </c>
      <c r="C132" s="34" t="s">
        <v>144</v>
      </c>
      <c r="D132" s="35"/>
      <c r="E132" s="35"/>
      <c r="F132" s="35"/>
      <c r="G132" s="35"/>
      <c r="H132" s="36"/>
      <c r="I132" s="37">
        <v>2.84</v>
      </c>
      <c r="J132" s="89"/>
      <c r="K132" s="37">
        <f>+ROUND(I132*J132,2)</f>
        <v>0</v>
      </c>
    </row>
    <row r="133" spans="1:11" ht="258.75" customHeight="1" x14ac:dyDescent="0.25">
      <c r="A133" s="38"/>
      <c r="B133" s="38"/>
      <c r="C133" s="39" t="s">
        <v>145</v>
      </c>
      <c r="D133" s="40"/>
      <c r="E133" s="40"/>
      <c r="F133" s="40"/>
      <c r="G133" s="40"/>
      <c r="H133" s="41"/>
      <c r="I133" s="42"/>
      <c r="J133" s="43"/>
      <c r="K133" s="42"/>
    </row>
    <row r="134" spans="1:11" x14ac:dyDescent="0.25">
      <c r="A134" s="38"/>
      <c r="B134" s="38"/>
      <c r="C134" s="56" t="s">
        <v>146</v>
      </c>
      <c r="D134" s="45">
        <v>1</v>
      </c>
      <c r="E134" s="46">
        <v>1.35</v>
      </c>
      <c r="F134" s="46">
        <v>2.1</v>
      </c>
      <c r="G134" s="46">
        <v>0</v>
      </c>
      <c r="H134" s="47">
        <v>2.84</v>
      </c>
      <c r="I134" s="42"/>
      <c r="J134" s="43"/>
      <c r="K134" s="42"/>
    </row>
    <row r="135" spans="1:11" x14ac:dyDescent="0.25">
      <c r="A135" s="48"/>
      <c r="B135" s="48"/>
      <c r="C135" s="49"/>
      <c r="D135" s="50"/>
      <c r="E135" s="51"/>
      <c r="F135" s="51"/>
      <c r="G135" s="51"/>
      <c r="H135" s="52" t="s">
        <v>147</v>
      </c>
      <c r="I135" s="53"/>
      <c r="J135" s="54"/>
      <c r="K135" s="55">
        <f>SUM(K132:K134)</f>
        <v>0</v>
      </c>
    </row>
    <row r="136" spans="1:11" x14ac:dyDescent="0.25">
      <c r="A136" s="32" t="s">
        <v>148</v>
      </c>
      <c r="B136" s="33" t="s">
        <v>15</v>
      </c>
      <c r="C136" s="34" t="s">
        <v>149</v>
      </c>
      <c r="D136" s="35"/>
      <c r="E136" s="35"/>
      <c r="F136" s="35"/>
      <c r="G136" s="35"/>
      <c r="H136" s="36"/>
      <c r="I136" s="37">
        <v>1.79</v>
      </c>
      <c r="J136" s="89"/>
      <c r="K136" s="37">
        <f>+ROUND(I136*J136,2)</f>
        <v>0</v>
      </c>
    </row>
    <row r="137" spans="1:11" ht="123.75" customHeight="1" x14ac:dyDescent="0.25">
      <c r="A137" s="38"/>
      <c r="B137" s="38"/>
      <c r="C137" s="39" t="s">
        <v>150</v>
      </c>
      <c r="D137" s="40"/>
      <c r="E137" s="40"/>
      <c r="F137" s="40"/>
      <c r="G137" s="40"/>
      <c r="H137" s="41"/>
      <c r="I137" s="42"/>
      <c r="J137" s="43"/>
      <c r="K137" s="42"/>
    </row>
    <row r="138" spans="1:11" x14ac:dyDescent="0.25">
      <c r="A138" s="38"/>
      <c r="B138" s="38"/>
      <c r="C138" s="56" t="s">
        <v>151</v>
      </c>
      <c r="D138" s="45">
        <v>1</v>
      </c>
      <c r="E138" s="46">
        <v>0.85</v>
      </c>
      <c r="F138" s="46">
        <v>0</v>
      </c>
      <c r="G138" s="46">
        <v>2.1</v>
      </c>
      <c r="H138" s="47">
        <v>1.79</v>
      </c>
      <c r="I138" s="42"/>
      <c r="J138" s="43"/>
      <c r="K138" s="42"/>
    </row>
    <row r="139" spans="1:11" x14ac:dyDescent="0.25">
      <c r="A139" s="48"/>
      <c r="B139" s="48"/>
      <c r="C139" s="49"/>
      <c r="D139" s="50"/>
      <c r="E139" s="51"/>
      <c r="F139" s="51"/>
      <c r="G139" s="51"/>
      <c r="H139" s="52" t="s">
        <v>152</v>
      </c>
      <c r="I139" s="53"/>
      <c r="J139" s="54"/>
      <c r="K139" s="55">
        <f>SUM(K136:K138)</f>
        <v>0</v>
      </c>
    </row>
    <row r="140" spans="1:11" ht="22.5" customHeight="1" x14ac:dyDescent="0.25">
      <c r="A140" s="32" t="s">
        <v>153</v>
      </c>
      <c r="B140" s="33" t="s">
        <v>1</v>
      </c>
      <c r="C140" s="34" t="s">
        <v>154</v>
      </c>
      <c r="D140" s="35"/>
      <c r="E140" s="35"/>
      <c r="F140" s="35"/>
      <c r="G140" s="35"/>
      <c r="H140" s="36"/>
      <c r="I140" s="37">
        <v>1</v>
      </c>
      <c r="J140" s="89"/>
      <c r="K140" s="37">
        <f>+ROUND(I140*J140,2)</f>
        <v>0</v>
      </c>
    </row>
    <row r="141" spans="1:11" ht="168.75" customHeight="1" x14ac:dyDescent="0.25">
      <c r="A141" s="38"/>
      <c r="B141" s="38"/>
      <c r="C141" s="39" t="s">
        <v>155</v>
      </c>
      <c r="D141" s="40"/>
      <c r="E141" s="40"/>
      <c r="F141" s="40"/>
      <c r="G141" s="40"/>
      <c r="H141" s="41"/>
      <c r="I141" s="42"/>
      <c r="J141" s="43"/>
      <c r="K141" s="42"/>
    </row>
    <row r="142" spans="1:11" x14ac:dyDescent="0.25">
      <c r="A142" s="38"/>
      <c r="B142" s="38"/>
      <c r="C142" s="56" t="s">
        <v>93</v>
      </c>
      <c r="D142" s="45">
        <v>1</v>
      </c>
      <c r="E142" s="46">
        <v>0</v>
      </c>
      <c r="F142" s="46">
        <v>0</v>
      </c>
      <c r="G142" s="46">
        <v>0</v>
      </c>
      <c r="H142" s="47">
        <v>1</v>
      </c>
      <c r="I142" s="42"/>
      <c r="J142" s="43"/>
      <c r="K142" s="42"/>
    </row>
    <row r="143" spans="1:11" x14ac:dyDescent="0.25">
      <c r="A143" s="48"/>
      <c r="B143" s="48"/>
      <c r="C143" s="49"/>
      <c r="D143" s="50"/>
      <c r="E143" s="51"/>
      <c r="F143" s="51"/>
      <c r="G143" s="51"/>
      <c r="H143" s="52" t="s">
        <v>156</v>
      </c>
      <c r="I143" s="53"/>
      <c r="J143" s="54"/>
      <c r="K143" s="55">
        <f>SUM(K140:K142)</f>
        <v>0</v>
      </c>
    </row>
    <row r="144" spans="1:11" ht="22.5" customHeight="1" x14ac:dyDescent="0.25">
      <c r="A144" s="32" t="s">
        <v>157</v>
      </c>
      <c r="B144" s="33" t="s">
        <v>1</v>
      </c>
      <c r="C144" s="34" t="s">
        <v>158</v>
      </c>
      <c r="D144" s="35"/>
      <c r="E144" s="35"/>
      <c r="F144" s="35"/>
      <c r="G144" s="35"/>
      <c r="H144" s="36"/>
      <c r="I144" s="37">
        <v>1</v>
      </c>
      <c r="J144" s="89"/>
      <c r="K144" s="37">
        <f>+ROUND(I144*J144,2)</f>
        <v>0</v>
      </c>
    </row>
    <row r="145" spans="1:11" ht="157.5" customHeight="1" x14ac:dyDescent="0.25">
      <c r="A145" s="38"/>
      <c r="B145" s="38"/>
      <c r="C145" s="39" t="s">
        <v>159</v>
      </c>
      <c r="D145" s="40"/>
      <c r="E145" s="40"/>
      <c r="F145" s="40"/>
      <c r="G145" s="40"/>
      <c r="H145" s="41"/>
      <c r="I145" s="42"/>
      <c r="J145" s="43"/>
      <c r="K145" s="42"/>
    </row>
    <row r="146" spans="1:11" x14ac:dyDescent="0.25">
      <c r="A146" s="38"/>
      <c r="B146" s="38"/>
      <c r="C146" s="56" t="s">
        <v>160</v>
      </c>
      <c r="D146" s="45">
        <v>1</v>
      </c>
      <c r="E146" s="46">
        <v>0</v>
      </c>
      <c r="F146" s="46">
        <v>0</v>
      </c>
      <c r="G146" s="46">
        <v>0</v>
      </c>
      <c r="H146" s="47">
        <v>1</v>
      </c>
      <c r="I146" s="42"/>
      <c r="J146" s="43"/>
      <c r="K146" s="42"/>
    </row>
    <row r="147" spans="1:11" x14ac:dyDescent="0.25">
      <c r="A147" s="48"/>
      <c r="B147" s="48"/>
      <c r="C147" s="49"/>
      <c r="D147" s="50"/>
      <c r="E147" s="51"/>
      <c r="F147" s="51"/>
      <c r="G147" s="51"/>
      <c r="H147" s="52" t="s">
        <v>161</v>
      </c>
      <c r="I147" s="53"/>
      <c r="J147" s="54"/>
      <c r="K147" s="55">
        <f>SUM(K144:K146)</f>
        <v>0</v>
      </c>
    </row>
    <row r="148" spans="1:11" ht="22.5" customHeight="1" x14ac:dyDescent="0.25">
      <c r="A148" s="32" t="s">
        <v>162</v>
      </c>
      <c r="B148" s="33" t="s">
        <v>63</v>
      </c>
      <c r="C148" s="34" t="s">
        <v>163</v>
      </c>
      <c r="D148" s="35"/>
      <c r="E148" s="35"/>
      <c r="F148" s="35"/>
      <c r="G148" s="35"/>
      <c r="H148" s="36"/>
      <c r="I148" s="37">
        <v>1.8</v>
      </c>
      <c r="J148" s="89"/>
      <c r="K148" s="37">
        <f>+ROUND(I148*J148,2)</f>
        <v>0</v>
      </c>
    </row>
    <row r="149" spans="1:11" ht="90" customHeight="1" x14ac:dyDescent="0.25">
      <c r="A149" s="38"/>
      <c r="B149" s="38"/>
      <c r="C149" s="39" t="s">
        <v>164</v>
      </c>
      <c r="D149" s="40"/>
      <c r="E149" s="40"/>
      <c r="F149" s="40"/>
      <c r="G149" s="40"/>
      <c r="H149" s="41"/>
      <c r="I149" s="42"/>
      <c r="J149" s="43"/>
      <c r="K149" s="42"/>
    </row>
    <row r="150" spans="1:11" x14ac:dyDescent="0.25">
      <c r="A150" s="38"/>
      <c r="B150" s="38"/>
      <c r="C150" s="56" t="s">
        <v>165</v>
      </c>
      <c r="D150" s="45">
        <v>1</v>
      </c>
      <c r="E150" s="46">
        <v>1.8</v>
      </c>
      <c r="F150" s="46">
        <v>0</v>
      </c>
      <c r="G150" s="46">
        <v>0</v>
      </c>
      <c r="H150" s="47">
        <v>1.8</v>
      </c>
      <c r="I150" s="42"/>
      <c r="J150" s="43"/>
      <c r="K150" s="42"/>
    </row>
    <row r="151" spans="1:11" x14ac:dyDescent="0.25">
      <c r="A151" s="48"/>
      <c r="B151" s="48"/>
      <c r="C151" s="49"/>
      <c r="D151" s="50"/>
      <c r="E151" s="51"/>
      <c r="F151" s="51"/>
      <c r="G151" s="51"/>
      <c r="H151" s="52" t="s">
        <v>166</v>
      </c>
      <c r="I151" s="53"/>
      <c r="J151" s="54"/>
      <c r="K151" s="55">
        <f>SUM(K148:K150)</f>
        <v>0</v>
      </c>
    </row>
    <row r="152" spans="1:11" x14ac:dyDescent="0.25">
      <c r="A152" s="57"/>
      <c r="B152" s="57"/>
      <c r="C152" s="58"/>
      <c r="D152" s="59"/>
      <c r="E152" s="60"/>
      <c r="F152" s="60"/>
      <c r="G152" s="60"/>
      <c r="H152" s="61" t="s">
        <v>167</v>
      </c>
      <c r="I152" s="62"/>
      <c r="J152" s="63"/>
      <c r="K152" s="64">
        <f>+K135+K139+K143+K147+K151</f>
        <v>0</v>
      </c>
    </row>
    <row r="153" spans="1:11" x14ac:dyDescent="0.25">
      <c r="A153" s="25" t="s">
        <v>168</v>
      </c>
      <c r="B153" s="25" t="s">
        <v>12</v>
      </c>
      <c r="C153" s="26" t="s">
        <v>169</v>
      </c>
      <c r="D153" s="27"/>
      <c r="E153" s="27"/>
      <c r="F153" s="27"/>
      <c r="G153" s="27"/>
      <c r="H153" s="28"/>
      <c r="I153" s="29"/>
      <c r="J153" s="30"/>
      <c r="K153" s="31"/>
    </row>
    <row r="154" spans="1:11" ht="22.5" customHeight="1" x14ac:dyDescent="0.25">
      <c r="A154" s="32" t="s">
        <v>170</v>
      </c>
      <c r="B154" s="33" t="s">
        <v>1</v>
      </c>
      <c r="C154" s="34" t="s">
        <v>171</v>
      </c>
      <c r="D154" s="35"/>
      <c r="E154" s="35"/>
      <c r="F154" s="35"/>
      <c r="G154" s="35"/>
      <c r="H154" s="36"/>
      <c r="I154" s="37">
        <v>1</v>
      </c>
      <c r="J154" s="89"/>
      <c r="K154" s="37">
        <f>+ROUND(I154*J154,2)</f>
        <v>0</v>
      </c>
    </row>
    <row r="155" spans="1:11" ht="101.25" customHeight="1" x14ac:dyDescent="0.25">
      <c r="A155" s="38"/>
      <c r="B155" s="38"/>
      <c r="C155" s="39" t="s">
        <v>172</v>
      </c>
      <c r="D155" s="40"/>
      <c r="E155" s="40"/>
      <c r="F155" s="40"/>
      <c r="G155" s="40"/>
      <c r="H155" s="41"/>
      <c r="I155" s="42"/>
      <c r="J155" s="43"/>
      <c r="K155" s="42"/>
    </row>
    <row r="156" spans="1:11" x14ac:dyDescent="0.25">
      <c r="A156" s="38"/>
      <c r="B156" s="38"/>
      <c r="C156" s="44"/>
      <c r="D156" s="45">
        <v>1</v>
      </c>
      <c r="E156" s="46">
        <v>0</v>
      </c>
      <c r="F156" s="46">
        <v>0</v>
      </c>
      <c r="G156" s="46">
        <v>0</v>
      </c>
      <c r="H156" s="47">
        <v>1</v>
      </c>
      <c r="I156" s="42"/>
      <c r="J156" s="43"/>
      <c r="K156" s="42"/>
    </row>
    <row r="157" spans="1:11" x14ac:dyDescent="0.25">
      <c r="A157" s="48"/>
      <c r="B157" s="48"/>
      <c r="C157" s="49"/>
      <c r="D157" s="50"/>
      <c r="E157" s="51"/>
      <c r="F157" s="51"/>
      <c r="G157" s="51"/>
      <c r="H157" s="52" t="s">
        <v>173</v>
      </c>
      <c r="I157" s="53"/>
      <c r="J157" s="54"/>
      <c r="K157" s="55">
        <f>SUM(K154:K156)</f>
        <v>0</v>
      </c>
    </row>
    <row r="158" spans="1:11" ht="22.5" customHeight="1" x14ac:dyDescent="0.25">
      <c r="A158" s="32" t="s">
        <v>174</v>
      </c>
      <c r="B158" s="33" t="s">
        <v>1</v>
      </c>
      <c r="C158" s="34" t="s">
        <v>175</v>
      </c>
      <c r="D158" s="35"/>
      <c r="E158" s="35"/>
      <c r="F158" s="35"/>
      <c r="G158" s="35"/>
      <c r="H158" s="36"/>
      <c r="I158" s="37">
        <v>1</v>
      </c>
      <c r="J158" s="89"/>
      <c r="K158" s="37">
        <f>+ROUND(I158*J158,2)</f>
        <v>0</v>
      </c>
    </row>
    <row r="159" spans="1:11" ht="135" customHeight="1" x14ac:dyDescent="0.25">
      <c r="A159" s="38"/>
      <c r="B159" s="38"/>
      <c r="C159" s="65" t="s">
        <v>176</v>
      </c>
      <c r="D159" s="66"/>
      <c r="E159" s="66"/>
      <c r="F159" s="66"/>
      <c r="G159" s="66"/>
      <c r="H159" s="67"/>
      <c r="I159" s="42"/>
      <c r="J159" s="43"/>
      <c r="K159" s="42"/>
    </row>
    <row r="160" spans="1:11" ht="22.5" customHeight="1" x14ac:dyDescent="0.25">
      <c r="A160" s="32" t="s">
        <v>177</v>
      </c>
      <c r="B160" s="33" t="s">
        <v>63</v>
      </c>
      <c r="C160" s="34" t="s">
        <v>178</v>
      </c>
      <c r="D160" s="35"/>
      <c r="E160" s="35"/>
      <c r="F160" s="35"/>
      <c r="G160" s="35"/>
      <c r="H160" s="36"/>
      <c r="I160" s="37">
        <v>150</v>
      </c>
      <c r="J160" s="89"/>
      <c r="K160" s="37">
        <f>+ROUND(I160*J160,2)</f>
        <v>0</v>
      </c>
    </row>
    <row r="161" spans="1:11" ht="90" customHeight="1" x14ac:dyDescent="0.25">
      <c r="A161" s="38"/>
      <c r="B161" s="38"/>
      <c r="C161" s="39" t="s">
        <v>179</v>
      </c>
      <c r="D161" s="40"/>
      <c r="E161" s="40"/>
      <c r="F161" s="40"/>
      <c r="G161" s="40"/>
      <c r="H161" s="41"/>
      <c r="I161" s="42"/>
      <c r="J161" s="43"/>
      <c r="K161" s="42"/>
    </row>
    <row r="162" spans="1:11" x14ac:dyDescent="0.25">
      <c r="A162" s="38"/>
      <c r="B162" s="38"/>
      <c r="C162" s="56" t="s">
        <v>180</v>
      </c>
      <c r="D162" s="45">
        <v>1.2</v>
      </c>
      <c r="E162" s="46">
        <v>25</v>
      </c>
      <c r="F162" s="46">
        <v>0</v>
      </c>
      <c r="G162" s="46">
        <v>0</v>
      </c>
      <c r="H162" s="47">
        <v>30</v>
      </c>
      <c r="I162" s="42"/>
      <c r="J162" s="43"/>
      <c r="K162" s="42"/>
    </row>
    <row r="163" spans="1:11" x14ac:dyDescent="0.25">
      <c r="A163" s="38"/>
      <c r="B163" s="38"/>
      <c r="C163" s="56" t="s">
        <v>181</v>
      </c>
      <c r="D163" s="45">
        <v>1.2</v>
      </c>
      <c r="E163" s="46">
        <v>10</v>
      </c>
      <c r="F163" s="46">
        <v>0</v>
      </c>
      <c r="G163" s="46">
        <v>0</v>
      </c>
      <c r="H163" s="47">
        <v>12</v>
      </c>
      <c r="I163" s="42"/>
      <c r="J163" s="43"/>
      <c r="K163" s="42"/>
    </row>
    <row r="164" spans="1:11" x14ac:dyDescent="0.25">
      <c r="A164" s="38"/>
      <c r="B164" s="38"/>
      <c r="C164" s="56" t="s">
        <v>182</v>
      </c>
      <c r="D164" s="45">
        <v>1.2</v>
      </c>
      <c r="E164" s="46">
        <v>15</v>
      </c>
      <c r="F164" s="46">
        <v>0</v>
      </c>
      <c r="G164" s="46">
        <v>0</v>
      </c>
      <c r="H164" s="47">
        <v>18</v>
      </c>
      <c r="I164" s="42"/>
      <c r="J164" s="43"/>
      <c r="K164" s="42"/>
    </row>
    <row r="165" spans="1:11" x14ac:dyDescent="0.25">
      <c r="A165" s="38"/>
      <c r="B165" s="38"/>
      <c r="C165" s="56" t="s">
        <v>183</v>
      </c>
      <c r="D165" s="45">
        <v>1.2</v>
      </c>
      <c r="E165" s="46">
        <v>15</v>
      </c>
      <c r="F165" s="46">
        <v>0</v>
      </c>
      <c r="G165" s="46">
        <v>0</v>
      </c>
      <c r="H165" s="47">
        <v>18</v>
      </c>
      <c r="I165" s="42"/>
      <c r="J165" s="43"/>
      <c r="K165" s="42"/>
    </row>
    <row r="166" spans="1:11" x14ac:dyDescent="0.25">
      <c r="A166" s="38"/>
      <c r="B166" s="38"/>
      <c r="C166" s="56" t="s">
        <v>184</v>
      </c>
      <c r="D166" s="45">
        <v>1.2</v>
      </c>
      <c r="E166" s="46">
        <v>15</v>
      </c>
      <c r="F166" s="46">
        <v>0</v>
      </c>
      <c r="G166" s="46">
        <v>0</v>
      </c>
      <c r="H166" s="47">
        <v>18</v>
      </c>
      <c r="I166" s="42"/>
      <c r="J166" s="43"/>
      <c r="K166" s="42"/>
    </row>
    <row r="167" spans="1:11" x14ac:dyDescent="0.25">
      <c r="A167" s="38"/>
      <c r="B167" s="38"/>
      <c r="C167" s="56" t="s">
        <v>185</v>
      </c>
      <c r="D167" s="45">
        <v>1.2</v>
      </c>
      <c r="E167" s="46">
        <v>30</v>
      </c>
      <c r="F167" s="46">
        <v>0</v>
      </c>
      <c r="G167" s="46">
        <v>0</v>
      </c>
      <c r="H167" s="47">
        <v>36</v>
      </c>
      <c r="I167" s="42"/>
      <c r="J167" s="43"/>
      <c r="K167" s="42"/>
    </row>
    <row r="168" spans="1:11" x14ac:dyDescent="0.25">
      <c r="A168" s="38"/>
      <c r="B168" s="38"/>
      <c r="C168" s="56" t="s">
        <v>186</v>
      </c>
      <c r="D168" s="45">
        <v>1.2</v>
      </c>
      <c r="E168" s="46">
        <v>15</v>
      </c>
      <c r="F168" s="46">
        <v>0</v>
      </c>
      <c r="G168" s="46">
        <v>0</v>
      </c>
      <c r="H168" s="47">
        <v>18</v>
      </c>
      <c r="I168" s="42"/>
      <c r="J168" s="43"/>
      <c r="K168" s="42"/>
    </row>
    <row r="169" spans="1:11" x14ac:dyDescent="0.25">
      <c r="A169" s="48"/>
      <c r="B169" s="48"/>
      <c r="C169" s="49"/>
      <c r="D169" s="50"/>
      <c r="E169" s="51"/>
      <c r="F169" s="51"/>
      <c r="G169" s="51"/>
      <c r="H169" s="52" t="s">
        <v>187</v>
      </c>
      <c r="I169" s="53"/>
      <c r="J169" s="54"/>
      <c r="K169" s="55">
        <f>SUM(K160:K168)</f>
        <v>0</v>
      </c>
    </row>
    <row r="170" spans="1:11" ht="22.5" customHeight="1" x14ac:dyDescent="0.25">
      <c r="A170" s="32" t="s">
        <v>188</v>
      </c>
      <c r="B170" s="33" t="s">
        <v>1</v>
      </c>
      <c r="C170" s="34" t="s">
        <v>189</v>
      </c>
      <c r="D170" s="35"/>
      <c r="E170" s="35"/>
      <c r="F170" s="35"/>
      <c r="G170" s="35"/>
      <c r="H170" s="36"/>
      <c r="I170" s="37">
        <v>1</v>
      </c>
      <c r="J170" s="89"/>
      <c r="K170" s="37">
        <f>+ROUND(I170*J170,2)</f>
        <v>0</v>
      </c>
    </row>
    <row r="171" spans="1:11" ht="123.75" customHeight="1" x14ac:dyDescent="0.25">
      <c r="A171" s="38"/>
      <c r="B171" s="38"/>
      <c r="C171" s="39" t="s">
        <v>190</v>
      </c>
      <c r="D171" s="40"/>
      <c r="E171" s="40"/>
      <c r="F171" s="40"/>
      <c r="G171" s="40"/>
      <c r="H171" s="41"/>
      <c r="I171" s="42"/>
      <c r="J171" s="43"/>
      <c r="K171" s="42"/>
    </row>
    <row r="172" spans="1:11" x14ac:dyDescent="0.25">
      <c r="A172" s="38"/>
      <c r="B172" s="38"/>
      <c r="C172" s="44"/>
      <c r="D172" s="45">
        <v>1</v>
      </c>
      <c r="E172" s="46">
        <v>0</v>
      </c>
      <c r="F172" s="46">
        <v>0</v>
      </c>
      <c r="G172" s="46">
        <v>0</v>
      </c>
      <c r="H172" s="47">
        <v>1</v>
      </c>
      <c r="I172" s="42"/>
      <c r="J172" s="43"/>
      <c r="K172" s="42"/>
    </row>
    <row r="173" spans="1:11" x14ac:dyDescent="0.25">
      <c r="A173" s="48"/>
      <c r="B173" s="48"/>
      <c r="C173" s="49"/>
      <c r="D173" s="50"/>
      <c r="E173" s="51"/>
      <c r="F173" s="51"/>
      <c r="G173" s="51"/>
      <c r="H173" s="52" t="s">
        <v>191</v>
      </c>
      <c r="I173" s="53"/>
      <c r="J173" s="54"/>
      <c r="K173" s="55">
        <f>SUM(K170:K172)</f>
        <v>0</v>
      </c>
    </row>
    <row r="174" spans="1:11" x14ac:dyDescent="0.25">
      <c r="A174" s="32" t="s">
        <v>192</v>
      </c>
      <c r="B174" s="33" t="s">
        <v>1</v>
      </c>
      <c r="C174" s="34" t="s">
        <v>193</v>
      </c>
      <c r="D174" s="35"/>
      <c r="E174" s="35"/>
      <c r="F174" s="35"/>
      <c r="G174" s="35"/>
      <c r="H174" s="36"/>
      <c r="I174" s="37">
        <v>4</v>
      </c>
      <c r="J174" s="89"/>
      <c r="K174" s="37">
        <f>+ROUND(I174*J174,2)</f>
        <v>0</v>
      </c>
    </row>
    <row r="175" spans="1:11" ht="191.25" customHeight="1" x14ac:dyDescent="0.25">
      <c r="A175" s="38"/>
      <c r="B175" s="38"/>
      <c r="C175" s="39" t="s">
        <v>194</v>
      </c>
      <c r="D175" s="40"/>
      <c r="E175" s="40"/>
      <c r="F175" s="40"/>
      <c r="G175" s="40"/>
      <c r="H175" s="41"/>
      <c r="I175" s="42"/>
      <c r="J175" s="43"/>
      <c r="K175" s="42"/>
    </row>
    <row r="176" spans="1:11" x14ac:dyDescent="0.25">
      <c r="A176" s="38"/>
      <c r="B176" s="38"/>
      <c r="C176" s="56" t="s">
        <v>195</v>
      </c>
      <c r="D176" s="45">
        <v>1</v>
      </c>
      <c r="E176" s="46">
        <v>0</v>
      </c>
      <c r="F176" s="46">
        <v>0</v>
      </c>
      <c r="G176" s="46">
        <v>0</v>
      </c>
      <c r="H176" s="47">
        <v>1</v>
      </c>
      <c r="I176" s="42"/>
      <c r="J176" s="43"/>
      <c r="K176" s="42"/>
    </row>
    <row r="177" spans="1:11" x14ac:dyDescent="0.25">
      <c r="A177" s="38"/>
      <c r="B177" s="38"/>
      <c r="C177" s="56" t="s">
        <v>183</v>
      </c>
      <c r="D177" s="45">
        <v>2</v>
      </c>
      <c r="E177" s="46">
        <v>0</v>
      </c>
      <c r="F177" s="46">
        <v>0</v>
      </c>
      <c r="G177" s="46">
        <v>0</v>
      </c>
      <c r="H177" s="47">
        <v>2</v>
      </c>
      <c r="I177" s="42"/>
      <c r="J177" s="43"/>
      <c r="K177" s="42"/>
    </row>
    <row r="178" spans="1:11" x14ac:dyDescent="0.25">
      <c r="A178" s="38"/>
      <c r="B178" s="38"/>
      <c r="C178" s="56" t="s">
        <v>184</v>
      </c>
      <c r="D178" s="45">
        <v>1</v>
      </c>
      <c r="E178" s="46">
        <v>0</v>
      </c>
      <c r="F178" s="46">
        <v>0</v>
      </c>
      <c r="G178" s="46">
        <v>0</v>
      </c>
      <c r="H178" s="47">
        <v>1</v>
      </c>
      <c r="I178" s="42"/>
      <c r="J178" s="43"/>
      <c r="K178" s="42"/>
    </row>
    <row r="179" spans="1:11" x14ac:dyDescent="0.25">
      <c r="A179" s="48"/>
      <c r="B179" s="48"/>
      <c r="C179" s="49"/>
      <c r="D179" s="50"/>
      <c r="E179" s="51"/>
      <c r="F179" s="51"/>
      <c r="G179" s="51"/>
      <c r="H179" s="52" t="s">
        <v>196</v>
      </c>
      <c r="I179" s="53"/>
      <c r="J179" s="54"/>
      <c r="K179" s="55">
        <f>SUM(K174:K178)</f>
        <v>0</v>
      </c>
    </row>
    <row r="180" spans="1:11" x14ac:dyDescent="0.25">
      <c r="A180" s="32" t="s">
        <v>197</v>
      </c>
      <c r="B180" s="33" t="s">
        <v>1</v>
      </c>
      <c r="C180" s="34" t="s">
        <v>198</v>
      </c>
      <c r="D180" s="35"/>
      <c r="E180" s="35"/>
      <c r="F180" s="35"/>
      <c r="G180" s="35"/>
      <c r="H180" s="36"/>
      <c r="I180" s="37">
        <v>3</v>
      </c>
      <c r="J180" s="89"/>
      <c r="K180" s="37">
        <f>+ROUND(I180*J180,2)</f>
        <v>0</v>
      </c>
    </row>
    <row r="181" spans="1:11" ht="180" customHeight="1" x14ac:dyDescent="0.25">
      <c r="A181" s="38"/>
      <c r="B181" s="38"/>
      <c r="C181" s="39" t="s">
        <v>199</v>
      </c>
      <c r="D181" s="40"/>
      <c r="E181" s="40"/>
      <c r="F181" s="40"/>
      <c r="G181" s="40"/>
      <c r="H181" s="41"/>
      <c r="I181" s="42"/>
      <c r="J181" s="43"/>
      <c r="K181" s="42"/>
    </row>
    <row r="182" spans="1:11" x14ac:dyDescent="0.25">
      <c r="A182" s="38"/>
      <c r="B182" s="38"/>
      <c r="C182" s="56" t="s">
        <v>181</v>
      </c>
      <c r="D182" s="45">
        <v>2</v>
      </c>
      <c r="E182" s="46">
        <v>0</v>
      </c>
      <c r="F182" s="46">
        <v>0</v>
      </c>
      <c r="G182" s="46">
        <v>0</v>
      </c>
      <c r="H182" s="47">
        <v>2</v>
      </c>
      <c r="I182" s="42"/>
      <c r="J182" s="43"/>
      <c r="K182" s="42"/>
    </row>
    <row r="183" spans="1:11" x14ac:dyDescent="0.25">
      <c r="A183" s="38"/>
      <c r="B183" s="38"/>
      <c r="C183" s="56" t="s">
        <v>180</v>
      </c>
      <c r="D183" s="45">
        <v>1</v>
      </c>
      <c r="E183" s="46">
        <v>0</v>
      </c>
      <c r="F183" s="46">
        <v>0</v>
      </c>
      <c r="G183" s="46">
        <v>0</v>
      </c>
      <c r="H183" s="47">
        <v>1</v>
      </c>
      <c r="I183" s="42"/>
      <c r="J183" s="43"/>
      <c r="K183" s="42"/>
    </row>
    <row r="184" spans="1:11" x14ac:dyDescent="0.25">
      <c r="A184" s="48"/>
      <c r="B184" s="48"/>
      <c r="C184" s="49"/>
      <c r="D184" s="50"/>
      <c r="E184" s="51"/>
      <c r="F184" s="51"/>
      <c r="G184" s="51"/>
      <c r="H184" s="52" t="s">
        <v>200</v>
      </c>
      <c r="I184" s="53"/>
      <c r="J184" s="54"/>
      <c r="K184" s="55">
        <f>SUM(K180:K183)</f>
        <v>0</v>
      </c>
    </row>
    <row r="185" spans="1:11" x14ac:dyDescent="0.25">
      <c r="A185" s="32" t="s">
        <v>201</v>
      </c>
      <c r="B185" s="33" t="s">
        <v>1</v>
      </c>
      <c r="C185" s="34" t="s">
        <v>202</v>
      </c>
      <c r="D185" s="35"/>
      <c r="E185" s="35"/>
      <c r="F185" s="35"/>
      <c r="G185" s="35"/>
      <c r="H185" s="36"/>
      <c r="I185" s="37">
        <v>4</v>
      </c>
      <c r="J185" s="89"/>
      <c r="K185" s="37">
        <f>+ROUND(I185*J185,2)</f>
        <v>0</v>
      </c>
    </row>
    <row r="186" spans="1:11" ht="101.25" customHeight="1" x14ac:dyDescent="0.25">
      <c r="A186" s="38"/>
      <c r="B186" s="38"/>
      <c r="C186" s="65" t="s">
        <v>203</v>
      </c>
      <c r="D186" s="66"/>
      <c r="E186" s="66"/>
      <c r="F186" s="66"/>
      <c r="G186" s="66"/>
      <c r="H186" s="67"/>
      <c r="I186" s="42"/>
      <c r="J186" s="43"/>
      <c r="K186" s="42"/>
    </row>
    <row r="187" spans="1:11" x14ac:dyDescent="0.25">
      <c r="A187" s="32" t="s">
        <v>204</v>
      </c>
      <c r="B187" s="33" t="s">
        <v>63</v>
      </c>
      <c r="C187" s="34" t="s">
        <v>205</v>
      </c>
      <c r="D187" s="35"/>
      <c r="E187" s="35"/>
      <c r="F187" s="35"/>
      <c r="G187" s="35"/>
      <c r="H187" s="36"/>
      <c r="I187" s="37">
        <v>9</v>
      </c>
      <c r="J187" s="89"/>
      <c r="K187" s="37">
        <f>+ROUND(I187*J187,2)</f>
        <v>0</v>
      </c>
    </row>
    <row r="188" spans="1:11" ht="78.75" customHeight="1" x14ac:dyDescent="0.25">
      <c r="A188" s="38"/>
      <c r="B188" s="38"/>
      <c r="C188" s="65" t="s">
        <v>206</v>
      </c>
      <c r="D188" s="66"/>
      <c r="E188" s="66"/>
      <c r="F188" s="66"/>
      <c r="G188" s="66"/>
      <c r="H188" s="67"/>
      <c r="I188" s="42"/>
      <c r="J188" s="43"/>
      <c r="K188" s="42"/>
    </row>
    <row r="189" spans="1:11" ht="22.5" customHeight="1" x14ac:dyDescent="0.25">
      <c r="A189" s="32" t="s">
        <v>207</v>
      </c>
      <c r="B189" s="33" t="s">
        <v>63</v>
      </c>
      <c r="C189" s="34" t="s">
        <v>208</v>
      </c>
      <c r="D189" s="35"/>
      <c r="E189" s="35"/>
      <c r="F189" s="35"/>
      <c r="G189" s="35"/>
      <c r="H189" s="36"/>
      <c r="I189" s="37">
        <v>29.88</v>
      </c>
      <c r="J189" s="89"/>
      <c r="K189" s="37">
        <f>+ROUND(I189*J189,2)</f>
        <v>0</v>
      </c>
    </row>
    <row r="190" spans="1:11" ht="78.75" customHeight="1" x14ac:dyDescent="0.25">
      <c r="A190" s="38"/>
      <c r="B190" s="38"/>
      <c r="C190" s="65" t="s">
        <v>209</v>
      </c>
      <c r="D190" s="66"/>
      <c r="E190" s="66"/>
      <c r="F190" s="66"/>
      <c r="G190" s="66"/>
      <c r="H190" s="67"/>
      <c r="I190" s="42"/>
      <c r="J190" s="43"/>
      <c r="K190" s="42"/>
    </row>
    <row r="191" spans="1:11" ht="22.5" customHeight="1" x14ac:dyDescent="0.25">
      <c r="A191" s="32" t="s">
        <v>210</v>
      </c>
      <c r="B191" s="33" t="s">
        <v>63</v>
      </c>
      <c r="C191" s="34" t="s">
        <v>211</v>
      </c>
      <c r="D191" s="35"/>
      <c r="E191" s="35"/>
      <c r="F191" s="35"/>
      <c r="G191" s="35"/>
      <c r="H191" s="36"/>
      <c r="I191" s="37">
        <v>35.880000000000003</v>
      </c>
      <c r="J191" s="89"/>
      <c r="K191" s="37">
        <f>+ROUND(I191*J191,2)</f>
        <v>0</v>
      </c>
    </row>
    <row r="192" spans="1:11" ht="78.75" customHeight="1" x14ac:dyDescent="0.25">
      <c r="A192" s="38"/>
      <c r="B192" s="38"/>
      <c r="C192" s="65" t="s">
        <v>212</v>
      </c>
      <c r="D192" s="66"/>
      <c r="E192" s="66"/>
      <c r="F192" s="66"/>
      <c r="G192" s="66"/>
      <c r="H192" s="67"/>
      <c r="I192" s="42"/>
      <c r="J192" s="43"/>
      <c r="K192" s="42"/>
    </row>
    <row r="193" spans="1:11" ht="22.5" customHeight="1" x14ac:dyDescent="0.25">
      <c r="A193" s="32" t="s">
        <v>213</v>
      </c>
      <c r="B193" s="33" t="s">
        <v>63</v>
      </c>
      <c r="C193" s="34" t="s">
        <v>214</v>
      </c>
      <c r="D193" s="35"/>
      <c r="E193" s="35"/>
      <c r="F193" s="35"/>
      <c r="G193" s="35"/>
      <c r="H193" s="36"/>
      <c r="I193" s="37">
        <v>3.6</v>
      </c>
      <c r="J193" s="89"/>
      <c r="K193" s="37">
        <f>+ROUND(I193*J193,2)</f>
        <v>0</v>
      </c>
    </row>
    <row r="194" spans="1:11" ht="78.75" customHeight="1" x14ac:dyDescent="0.25">
      <c r="A194" s="38"/>
      <c r="B194" s="38"/>
      <c r="C194" s="65" t="s">
        <v>215</v>
      </c>
      <c r="D194" s="66"/>
      <c r="E194" s="66"/>
      <c r="F194" s="66"/>
      <c r="G194" s="66"/>
      <c r="H194" s="67"/>
      <c r="I194" s="42"/>
      <c r="J194" s="43"/>
      <c r="K194" s="42"/>
    </row>
    <row r="195" spans="1:11" x14ac:dyDescent="0.25">
      <c r="A195" s="32" t="s">
        <v>216</v>
      </c>
      <c r="B195" s="33" t="s">
        <v>1</v>
      </c>
      <c r="C195" s="34" t="s">
        <v>217</v>
      </c>
      <c r="D195" s="35"/>
      <c r="E195" s="35"/>
      <c r="F195" s="35"/>
      <c r="G195" s="35"/>
      <c r="H195" s="36"/>
      <c r="I195" s="37">
        <v>15</v>
      </c>
      <c r="J195" s="89"/>
      <c r="K195" s="37">
        <f>+ROUND(I195*J195,2)</f>
        <v>0</v>
      </c>
    </row>
    <row r="196" spans="1:11" ht="112.5" customHeight="1" x14ac:dyDescent="0.25">
      <c r="A196" s="38"/>
      <c r="B196" s="38"/>
      <c r="C196" s="65" t="s">
        <v>218</v>
      </c>
      <c r="D196" s="66"/>
      <c r="E196" s="66"/>
      <c r="F196" s="66"/>
      <c r="G196" s="66"/>
      <c r="H196" s="67"/>
      <c r="I196" s="42"/>
      <c r="J196" s="43"/>
      <c r="K196" s="42"/>
    </row>
    <row r="197" spans="1:11" x14ac:dyDescent="0.25">
      <c r="A197" s="32" t="s">
        <v>219</v>
      </c>
      <c r="B197" s="33" t="s">
        <v>1</v>
      </c>
      <c r="C197" s="34" t="s">
        <v>220</v>
      </c>
      <c r="D197" s="35"/>
      <c r="E197" s="35"/>
      <c r="F197" s="35"/>
      <c r="G197" s="35"/>
      <c r="H197" s="36"/>
      <c r="I197" s="37">
        <v>2</v>
      </c>
      <c r="J197" s="89"/>
      <c r="K197" s="37">
        <f>+ROUND(I197*J197,2)</f>
        <v>0</v>
      </c>
    </row>
    <row r="198" spans="1:11" ht="123.75" customHeight="1" x14ac:dyDescent="0.25">
      <c r="A198" s="38"/>
      <c r="B198" s="38"/>
      <c r="C198" s="65" t="s">
        <v>221</v>
      </c>
      <c r="D198" s="66"/>
      <c r="E198" s="66"/>
      <c r="F198" s="66"/>
      <c r="G198" s="66"/>
      <c r="H198" s="67"/>
      <c r="I198" s="42"/>
      <c r="J198" s="43"/>
      <c r="K198" s="42"/>
    </row>
    <row r="199" spans="1:11" x14ac:dyDescent="0.25">
      <c r="A199" s="32" t="s">
        <v>222</v>
      </c>
      <c r="B199" s="33" t="s">
        <v>1</v>
      </c>
      <c r="C199" s="34" t="s">
        <v>223</v>
      </c>
      <c r="D199" s="35"/>
      <c r="E199" s="35"/>
      <c r="F199" s="35"/>
      <c r="G199" s="35"/>
      <c r="H199" s="36"/>
      <c r="I199" s="37">
        <v>2</v>
      </c>
      <c r="J199" s="89"/>
      <c r="K199" s="37">
        <f>+ROUND(I199*J199,2)</f>
        <v>0</v>
      </c>
    </row>
    <row r="200" spans="1:11" ht="123.75" customHeight="1" x14ac:dyDescent="0.25">
      <c r="A200" s="38"/>
      <c r="B200" s="38"/>
      <c r="C200" s="65" t="s">
        <v>221</v>
      </c>
      <c r="D200" s="66"/>
      <c r="E200" s="66"/>
      <c r="F200" s="66"/>
      <c r="G200" s="66"/>
      <c r="H200" s="67"/>
      <c r="I200" s="42"/>
      <c r="J200" s="43"/>
      <c r="K200" s="42"/>
    </row>
    <row r="201" spans="1:11" x14ac:dyDescent="0.25">
      <c r="A201" s="32" t="s">
        <v>224</v>
      </c>
      <c r="B201" s="33" t="s">
        <v>1</v>
      </c>
      <c r="C201" s="34" t="s">
        <v>225</v>
      </c>
      <c r="D201" s="35"/>
      <c r="E201" s="35"/>
      <c r="F201" s="35"/>
      <c r="G201" s="35"/>
      <c r="H201" s="36"/>
      <c r="I201" s="37">
        <v>2</v>
      </c>
      <c r="J201" s="89"/>
      <c r="K201" s="37">
        <f>+ROUND(I201*J201,2)</f>
        <v>0</v>
      </c>
    </row>
    <row r="202" spans="1:11" ht="123.75" customHeight="1" x14ac:dyDescent="0.25">
      <c r="A202" s="38"/>
      <c r="B202" s="38"/>
      <c r="C202" s="65" t="s">
        <v>226</v>
      </c>
      <c r="D202" s="66"/>
      <c r="E202" s="66"/>
      <c r="F202" s="66"/>
      <c r="G202" s="66"/>
      <c r="H202" s="67"/>
      <c r="I202" s="42"/>
      <c r="J202" s="43"/>
      <c r="K202" s="42"/>
    </row>
    <row r="203" spans="1:11" x14ac:dyDescent="0.25">
      <c r="A203" s="32" t="s">
        <v>227</v>
      </c>
      <c r="B203" s="33" t="s">
        <v>1</v>
      </c>
      <c r="C203" s="34" t="s">
        <v>228</v>
      </c>
      <c r="D203" s="35"/>
      <c r="E203" s="35"/>
      <c r="F203" s="35"/>
      <c r="G203" s="35"/>
      <c r="H203" s="36"/>
      <c r="I203" s="37">
        <v>2</v>
      </c>
      <c r="J203" s="89"/>
      <c r="K203" s="37">
        <f>+ROUND(I203*J203,2)</f>
        <v>0</v>
      </c>
    </row>
    <row r="204" spans="1:11" ht="123.75" customHeight="1" x14ac:dyDescent="0.25">
      <c r="A204" s="38"/>
      <c r="B204" s="38"/>
      <c r="C204" s="65" t="s">
        <v>226</v>
      </c>
      <c r="D204" s="66"/>
      <c r="E204" s="66"/>
      <c r="F204" s="66"/>
      <c r="G204" s="66"/>
      <c r="H204" s="67"/>
      <c r="I204" s="42"/>
      <c r="J204" s="43"/>
      <c r="K204" s="42"/>
    </row>
    <row r="205" spans="1:11" x14ac:dyDescent="0.25">
      <c r="A205" s="32" t="s">
        <v>229</v>
      </c>
      <c r="B205" s="33" t="s">
        <v>1</v>
      </c>
      <c r="C205" s="34" t="s">
        <v>230</v>
      </c>
      <c r="D205" s="35"/>
      <c r="E205" s="35"/>
      <c r="F205" s="35"/>
      <c r="G205" s="35"/>
      <c r="H205" s="36"/>
      <c r="I205" s="37">
        <v>2</v>
      </c>
      <c r="J205" s="89"/>
      <c r="K205" s="37">
        <f>+ROUND(I205*J205,2)</f>
        <v>0</v>
      </c>
    </row>
    <row r="206" spans="1:11" ht="157.5" customHeight="1" x14ac:dyDescent="0.25">
      <c r="A206" s="38"/>
      <c r="B206" s="38"/>
      <c r="C206" s="39" t="s">
        <v>231</v>
      </c>
      <c r="D206" s="40"/>
      <c r="E206" s="40"/>
      <c r="F206" s="40"/>
      <c r="G206" s="40"/>
      <c r="H206" s="41"/>
      <c r="I206" s="42"/>
      <c r="J206" s="43"/>
      <c r="K206" s="42"/>
    </row>
    <row r="207" spans="1:11" x14ac:dyDescent="0.25">
      <c r="A207" s="38"/>
      <c r="B207" s="38"/>
      <c r="C207" s="56" t="s">
        <v>66</v>
      </c>
      <c r="D207" s="45">
        <v>2</v>
      </c>
      <c r="E207" s="46">
        <v>0</v>
      </c>
      <c r="F207" s="46">
        <v>0</v>
      </c>
      <c r="G207" s="46">
        <v>0</v>
      </c>
      <c r="H207" s="47">
        <v>2</v>
      </c>
      <c r="I207" s="42"/>
      <c r="J207" s="43"/>
      <c r="K207" s="42"/>
    </row>
    <row r="208" spans="1:11" x14ac:dyDescent="0.25">
      <c r="A208" s="48"/>
      <c r="B208" s="48"/>
      <c r="C208" s="49"/>
      <c r="D208" s="50"/>
      <c r="E208" s="51"/>
      <c r="F208" s="51"/>
      <c r="G208" s="51"/>
      <c r="H208" s="52" t="s">
        <v>232</v>
      </c>
      <c r="I208" s="53"/>
      <c r="J208" s="54"/>
      <c r="K208" s="55">
        <f>SUM(K205:K207)</f>
        <v>0</v>
      </c>
    </row>
    <row r="209" spans="1:11" ht="22.5" customHeight="1" x14ac:dyDescent="0.25">
      <c r="A209" s="32" t="s">
        <v>233</v>
      </c>
      <c r="B209" s="33" t="s">
        <v>1</v>
      </c>
      <c r="C209" s="34" t="s">
        <v>234</v>
      </c>
      <c r="D209" s="35"/>
      <c r="E209" s="35"/>
      <c r="F209" s="35"/>
      <c r="G209" s="35"/>
      <c r="H209" s="36"/>
      <c r="I209" s="37">
        <v>1</v>
      </c>
      <c r="J209" s="89"/>
      <c r="K209" s="37">
        <f>+ROUND(I209*J209,2)</f>
        <v>0</v>
      </c>
    </row>
    <row r="210" spans="1:11" ht="78.75" customHeight="1" x14ac:dyDescent="0.25">
      <c r="A210" s="38"/>
      <c r="B210" s="38"/>
      <c r="C210" s="39" t="s">
        <v>235</v>
      </c>
      <c r="D210" s="40"/>
      <c r="E210" s="40"/>
      <c r="F210" s="40"/>
      <c r="G210" s="40"/>
      <c r="H210" s="41"/>
      <c r="I210" s="42"/>
      <c r="J210" s="43"/>
      <c r="K210" s="42"/>
    </row>
    <row r="211" spans="1:11" x14ac:dyDescent="0.25">
      <c r="A211" s="38"/>
      <c r="B211" s="38"/>
      <c r="C211" s="56" t="s">
        <v>236</v>
      </c>
      <c r="D211" s="45">
        <v>1</v>
      </c>
      <c r="E211" s="46">
        <v>0</v>
      </c>
      <c r="F211" s="46">
        <v>0</v>
      </c>
      <c r="G211" s="46">
        <v>0</v>
      </c>
      <c r="H211" s="47">
        <v>1</v>
      </c>
      <c r="I211" s="42"/>
      <c r="J211" s="43"/>
      <c r="K211" s="42"/>
    </row>
    <row r="212" spans="1:11" x14ac:dyDescent="0.25">
      <c r="A212" s="48"/>
      <c r="B212" s="48"/>
      <c r="C212" s="49"/>
      <c r="D212" s="50"/>
      <c r="E212" s="51"/>
      <c r="F212" s="51"/>
      <c r="G212" s="51"/>
      <c r="H212" s="52" t="s">
        <v>237</v>
      </c>
      <c r="I212" s="53"/>
      <c r="J212" s="54"/>
      <c r="K212" s="55">
        <f>SUM(K209:K211)</f>
        <v>0</v>
      </c>
    </row>
    <row r="213" spans="1:11" x14ac:dyDescent="0.25">
      <c r="A213" s="32" t="s">
        <v>238</v>
      </c>
      <c r="B213" s="33" t="s">
        <v>1</v>
      </c>
      <c r="C213" s="34" t="s">
        <v>239</v>
      </c>
      <c r="D213" s="35"/>
      <c r="E213" s="35"/>
      <c r="F213" s="35"/>
      <c r="G213" s="35"/>
      <c r="H213" s="36"/>
      <c r="I213" s="37">
        <v>1</v>
      </c>
      <c r="J213" s="89"/>
      <c r="K213" s="37">
        <f>+ROUND(I213*J213,2)</f>
        <v>0</v>
      </c>
    </row>
    <row r="214" spans="1:11" ht="67.5" customHeight="1" x14ac:dyDescent="0.25">
      <c r="A214" s="38"/>
      <c r="B214" s="38"/>
      <c r="C214" s="39" t="s">
        <v>240</v>
      </c>
      <c r="D214" s="40"/>
      <c r="E214" s="40"/>
      <c r="F214" s="40"/>
      <c r="G214" s="40"/>
      <c r="H214" s="41"/>
      <c r="I214" s="42"/>
      <c r="J214" s="43"/>
      <c r="K214" s="42"/>
    </row>
    <row r="215" spans="1:11" x14ac:dyDescent="0.25">
      <c r="A215" s="38"/>
      <c r="B215" s="38"/>
      <c r="C215" s="56" t="s">
        <v>236</v>
      </c>
      <c r="D215" s="45">
        <v>1</v>
      </c>
      <c r="E215" s="46">
        <v>0</v>
      </c>
      <c r="F215" s="46">
        <v>0</v>
      </c>
      <c r="G215" s="46">
        <v>0</v>
      </c>
      <c r="H215" s="47">
        <v>1</v>
      </c>
      <c r="I215" s="42"/>
      <c r="J215" s="43"/>
      <c r="K215" s="42"/>
    </row>
    <row r="216" spans="1:11" x14ac:dyDescent="0.25">
      <c r="A216" s="48"/>
      <c r="B216" s="48"/>
      <c r="C216" s="49"/>
      <c r="D216" s="50"/>
      <c r="E216" s="51"/>
      <c r="F216" s="51"/>
      <c r="G216" s="51"/>
      <c r="H216" s="52" t="s">
        <v>241</v>
      </c>
      <c r="I216" s="53"/>
      <c r="J216" s="54"/>
      <c r="K216" s="55">
        <f>SUM(K213:K215)</f>
        <v>0</v>
      </c>
    </row>
    <row r="217" spans="1:11" x14ac:dyDescent="0.25">
      <c r="A217" s="32" t="s">
        <v>242</v>
      </c>
      <c r="B217" s="33" t="s">
        <v>1</v>
      </c>
      <c r="C217" s="34" t="s">
        <v>243</v>
      </c>
      <c r="D217" s="35"/>
      <c r="E217" s="35"/>
      <c r="F217" s="35"/>
      <c r="G217" s="35"/>
      <c r="H217" s="36"/>
      <c r="I217" s="37">
        <v>1</v>
      </c>
      <c r="J217" s="89"/>
      <c r="K217" s="37">
        <f>+ROUND(I217*J217,2)</f>
        <v>0</v>
      </c>
    </row>
    <row r="218" spans="1:11" ht="112.5" customHeight="1" x14ac:dyDescent="0.25">
      <c r="A218" s="38"/>
      <c r="B218" s="38"/>
      <c r="C218" s="39" t="s">
        <v>244</v>
      </c>
      <c r="D218" s="40"/>
      <c r="E218" s="40"/>
      <c r="F218" s="40"/>
      <c r="G218" s="40"/>
      <c r="H218" s="41"/>
      <c r="I218" s="42"/>
      <c r="J218" s="43"/>
      <c r="K218" s="42"/>
    </row>
    <row r="219" spans="1:11" x14ac:dyDescent="0.25">
      <c r="A219" s="38"/>
      <c r="B219" s="38"/>
      <c r="C219" s="56" t="s">
        <v>245</v>
      </c>
      <c r="D219" s="45">
        <v>1</v>
      </c>
      <c r="E219" s="46">
        <v>0</v>
      </c>
      <c r="F219" s="46">
        <v>0</v>
      </c>
      <c r="G219" s="46">
        <v>0</v>
      </c>
      <c r="H219" s="47">
        <v>1</v>
      </c>
      <c r="I219" s="42"/>
      <c r="J219" s="43"/>
      <c r="K219" s="42"/>
    </row>
    <row r="220" spans="1:11" x14ac:dyDescent="0.25">
      <c r="A220" s="48"/>
      <c r="B220" s="48"/>
      <c r="C220" s="49"/>
      <c r="D220" s="50"/>
      <c r="E220" s="51"/>
      <c r="F220" s="51"/>
      <c r="G220" s="51"/>
      <c r="H220" s="52" t="s">
        <v>246</v>
      </c>
      <c r="I220" s="53"/>
      <c r="J220" s="54"/>
      <c r="K220" s="55">
        <f>SUM(K217:K219)</f>
        <v>0</v>
      </c>
    </row>
    <row r="221" spans="1:11" ht="22.5" customHeight="1" x14ac:dyDescent="0.25">
      <c r="A221" s="32" t="s">
        <v>247</v>
      </c>
      <c r="B221" s="33" t="s">
        <v>1</v>
      </c>
      <c r="C221" s="34" t="s">
        <v>248</v>
      </c>
      <c r="D221" s="35"/>
      <c r="E221" s="35"/>
      <c r="F221" s="35"/>
      <c r="G221" s="35"/>
      <c r="H221" s="36"/>
      <c r="I221" s="37">
        <v>1</v>
      </c>
      <c r="J221" s="89"/>
      <c r="K221" s="37">
        <f>+ROUND(I221*J221,2)</f>
        <v>0</v>
      </c>
    </row>
    <row r="222" spans="1:11" ht="90" customHeight="1" x14ac:dyDescent="0.25">
      <c r="A222" s="38"/>
      <c r="B222" s="38"/>
      <c r="C222" s="39" t="s">
        <v>249</v>
      </c>
      <c r="D222" s="40"/>
      <c r="E222" s="40"/>
      <c r="F222" s="40"/>
      <c r="G222" s="40"/>
      <c r="H222" s="41"/>
      <c r="I222" s="42"/>
      <c r="J222" s="43"/>
      <c r="K222" s="42"/>
    </row>
    <row r="223" spans="1:11" x14ac:dyDescent="0.25">
      <c r="A223" s="38"/>
      <c r="B223" s="38"/>
      <c r="C223" s="56" t="s">
        <v>250</v>
      </c>
      <c r="D223" s="45">
        <v>1</v>
      </c>
      <c r="E223" s="46">
        <v>0</v>
      </c>
      <c r="F223" s="46">
        <v>0</v>
      </c>
      <c r="G223" s="46">
        <v>0</v>
      </c>
      <c r="H223" s="47">
        <v>1</v>
      </c>
      <c r="I223" s="42"/>
      <c r="J223" s="43"/>
      <c r="K223" s="42"/>
    </row>
    <row r="224" spans="1:11" x14ac:dyDescent="0.25">
      <c r="A224" s="48"/>
      <c r="B224" s="48"/>
      <c r="C224" s="49"/>
      <c r="D224" s="50"/>
      <c r="E224" s="51"/>
      <c r="F224" s="51"/>
      <c r="G224" s="51"/>
      <c r="H224" s="52" t="s">
        <v>251</v>
      </c>
      <c r="I224" s="53"/>
      <c r="J224" s="54"/>
      <c r="K224" s="55">
        <f>SUM(K221:K223)</f>
        <v>0</v>
      </c>
    </row>
    <row r="225" spans="1:11" x14ac:dyDescent="0.25">
      <c r="A225" s="32" t="s">
        <v>252</v>
      </c>
      <c r="B225" s="33" t="s">
        <v>1</v>
      </c>
      <c r="C225" s="34" t="s">
        <v>253</v>
      </c>
      <c r="D225" s="35"/>
      <c r="E225" s="35"/>
      <c r="F225" s="35"/>
      <c r="G225" s="35"/>
      <c r="H225" s="36"/>
      <c r="I225" s="37">
        <v>1</v>
      </c>
      <c r="J225" s="89"/>
      <c r="K225" s="37">
        <f>+ROUND(I225*J225,2)</f>
        <v>0</v>
      </c>
    </row>
    <row r="226" spans="1:11" ht="56.25" customHeight="1" x14ac:dyDescent="0.25">
      <c r="A226" s="38"/>
      <c r="B226" s="38"/>
      <c r="C226" s="39" t="s">
        <v>254</v>
      </c>
      <c r="D226" s="40"/>
      <c r="E226" s="40"/>
      <c r="F226" s="40"/>
      <c r="G226" s="40"/>
      <c r="H226" s="41"/>
      <c r="I226" s="42"/>
      <c r="J226" s="43"/>
      <c r="K226" s="42"/>
    </row>
    <row r="227" spans="1:11" x14ac:dyDescent="0.25">
      <c r="A227" s="38"/>
      <c r="B227" s="38"/>
      <c r="C227" s="44"/>
      <c r="D227" s="45">
        <v>1</v>
      </c>
      <c r="E227" s="46">
        <v>0</v>
      </c>
      <c r="F227" s="46">
        <v>0</v>
      </c>
      <c r="G227" s="46">
        <v>0</v>
      </c>
      <c r="H227" s="47">
        <v>1</v>
      </c>
      <c r="I227" s="42"/>
      <c r="J227" s="43"/>
      <c r="K227" s="42"/>
    </row>
    <row r="228" spans="1:11" x14ac:dyDescent="0.25">
      <c r="A228" s="48"/>
      <c r="B228" s="48"/>
      <c r="C228" s="49"/>
      <c r="D228" s="50"/>
      <c r="E228" s="51"/>
      <c r="F228" s="51"/>
      <c r="G228" s="51"/>
      <c r="H228" s="52" t="s">
        <v>255</v>
      </c>
      <c r="I228" s="53"/>
      <c r="J228" s="54"/>
      <c r="K228" s="55">
        <f>SUM(K225:K227)</f>
        <v>0</v>
      </c>
    </row>
    <row r="229" spans="1:11" x14ac:dyDescent="0.25">
      <c r="A229" s="32" t="s">
        <v>256</v>
      </c>
      <c r="B229" s="33" t="s">
        <v>1</v>
      </c>
      <c r="C229" s="34" t="s">
        <v>257</v>
      </c>
      <c r="D229" s="35"/>
      <c r="E229" s="35"/>
      <c r="F229" s="35"/>
      <c r="G229" s="35"/>
      <c r="H229" s="36"/>
      <c r="I229" s="37">
        <v>1</v>
      </c>
      <c r="J229" s="89"/>
      <c r="K229" s="37">
        <f>+ROUND(I229*J229,2)</f>
        <v>0</v>
      </c>
    </row>
    <row r="230" spans="1:11" ht="56.25" customHeight="1" x14ac:dyDescent="0.25">
      <c r="A230" s="38"/>
      <c r="B230" s="38"/>
      <c r="C230" s="39" t="s">
        <v>258</v>
      </c>
      <c r="D230" s="40"/>
      <c r="E230" s="40"/>
      <c r="F230" s="40"/>
      <c r="G230" s="40"/>
      <c r="H230" s="41"/>
      <c r="I230" s="42"/>
      <c r="J230" s="43"/>
      <c r="K230" s="42"/>
    </row>
    <row r="231" spans="1:11" x14ac:dyDescent="0.25">
      <c r="A231" s="38"/>
      <c r="B231" s="38"/>
      <c r="C231" s="44"/>
      <c r="D231" s="45">
        <v>1</v>
      </c>
      <c r="E231" s="46">
        <v>0</v>
      </c>
      <c r="F231" s="46">
        <v>0</v>
      </c>
      <c r="G231" s="46">
        <v>0</v>
      </c>
      <c r="H231" s="47">
        <v>1</v>
      </c>
      <c r="I231" s="42"/>
      <c r="J231" s="43"/>
      <c r="K231" s="42"/>
    </row>
    <row r="232" spans="1:11" x14ac:dyDescent="0.25">
      <c r="A232" s="48"/>
      <c r="B232" s="48"/>
      <c r="C232" s="49"/>
      <c r="D232" s="50"/>
      <c r="E232" s="51"/>
      <c r="F232" s="51"/>
      <c r="G232" s="51"/>
      <c r="H232" s="52" t="s">
        <v>259</v>
      </c>
      <c r="I232" s="53"/>
      <c r="J232" s="54"/>
      <c r="K232" s="55">
        <f>SUM(K229:K231)</f>
        <v>0</v>
      </c>
    </row>
    <row r="233" spans="1:11" x14ac:dyDescent="0.25">
      <c r="A233" s="32" t="s">
        <v>260</v>
      </c>
      <c r="B233" s="33" t="s">
        <v>1</v>
      </c>
      <c r="C233" s="34" t="s">
        <v>261</v>
      </c>
      <c r="D233" s="35"/>
      <c r="E233" s="35"/>
      <c r="F233" s="35"/>
      <c r="G233" s="35"/>
      <c r="H233" s="36"/>
      <c r="I233" s="37">
        <v>2</v>
      </c>
      <c r="J233" s="89"/>
      <c r="K233" s="37">
        <f>+ROUND(I233*J233,2)</f>
        <v>0</v>
      </c>
    </row>
    <row r="234" spans="1:11" ht="22.5" customHeight="1" x14ac:dyDescent="0.25">
      <c r="A234" s="38"/>
      <c r="B234" s="38"/>
      <c r="C234" s="39" t="s">
        <v>262</v>
      </c>
      <c r="D234" s="40"/>
      <c r="E234" s="40"/>
      <c r="F234" s="40"/>
      <c r="G234" s="40"/>
      <c r="H234" s="41"/>
      <c r="I234" s="42"/>
      <c r="J234" s="43"/>
      <c r="K234" s="42"/>
    </row>
    <row r="235" spans="1:11" x14ac:dyDescent="0.25">
      <c r="A235" s="38"/>
      <c r="B235" s="38"/>
      <c r="C235" s="44"/>
      <c r="D235" s="45">
        <v>2</v>
      </c>
      <c r="E235" s="46">
        <v>0</v>
      </c>
      <c r="F235" s="46">
        <v>0</v>
      </c>
      <c r="G235" s="46">
        <v>0</v>
      </c>
      <c r="H235" s="47">
        <v>2</v>
      </c>
      <c r="I235" s="42"/>
      <c r="J235" s="43"/>
      <c r="K235" s="42"/>
    </row>
    <row r="236" spans="1:11" x14ac:dyDescent="0.25">
      <c r="A236" s="48"/>
      <c r="B236" s="48"/>
      <c r="C236" s="49"/>
      <c r="D236" s="50"/>
      <c r="E236" s="51"/>
      <c r="F236" s="51"/>
      <c r="G236" s="51"/>
      <c r="H236" s="52" t="s">
        <v>263</v>
      </c>
      <c r="I236" s="53"/>
      <c r="J236" s="54"/>
      <c r="K236" s="55">
        <f>SUM(K233:K235)</f>
        <v>0</v>
      </c>
    </row>
    <row r="237" spans="1:11" x14ac:dyDescent="0.25">
      <c r="A237" s="32" t="s">
        <v>264</v>
      </c>
      <c r="B237" s="33" t="s">
        <v>1</v>
      </c>
      <c r="C237" s="34" t="s">
        <v>265</v>
      </c>
      <c r="D237" s="35"/>
      <c r="E237" s="35"/>
      <c r="F237" s="35"/>
      <c r="G237" s="35"/>
      <c r="H237" s="36"/>
      <c r="I237" s="37">
        <v>2</v>
      </c>
      <c r="J237" s="89"/>
      <c r="K237" s="37">
        <f>+ROUND(I237*J237,2)</f>
        <v>0</v>
      </c>
    </row>
    <row r="238" spans="1:11" ht="45" customHeight="1" x14ac:dyDescent="0.25">
      <c r="A238" s="38"/>
      <c r="B238" s="38"/>
      <c r="C238" s="39" t="s">
        <v>266</v>
      </c>
      <c r="D238" s="40"/>
      <c r="E238" s="40"/>
      <c r="F238" s="40"/>
      <c r="G238" s="40"/>
      <c r="H238" s="41"/>
      <c r="I238" s="42"/>
      <c r="J238" s="43"/>
      <c r="K238" s="42"/>
    </row>
    <row r="239" spans="1:11" x14ac:dyDescent="0.25">
      <c r="A239" s="38"/>
      <c r="B239" s="38"/>
      <c r="C239" s="44"/>
      <c r="D239" s="45">
        <v>2</v>
      </c>
      <c r="E239" s="46">
        <v>0</v>
      </c>
      <c r="F239" s="46">
        <v>0</v>
      </c>
      <c r="G239" s="46">
        <v>0</v>
      </c>
      <c r="H239" s="47">
        <v>2</v>
      </c>
      <c r="I239" s="42"/>
      <c r="J239" s="43"/>
      <c r="K239" s="42"/>
    </row>
    <row r="240" spans="1:11" x14ac:dyDescent="0.25">
      <c r="A240" s="48"/>
      <c r="B240" s="48"/>
      <c r="C240" s="49"/>
      <c r="D240" s="50"/>
      <c r="E240" s="51"/>
      <c r="F240" s="51"/>
      <c r="G240" s="51"/>
      <c r="H240" s="52" t="s">
        <v>267</v>
      </c>
      <c r="I240" s="53"/>
      <c r="J240" s="54"/>
      <c r="K240" s="55">
        <f>SUM(K237:K239)</f>
        <v>0</v>
      </c>
    </row>
    <row r="241" spans="1:11" x14ac:dyDescent="0.25">
      <c r="A241" s="32" t="s">
        <v>268</v>
      </c>
      <c r="B241" s="33" t="s">
        <v>1</v>
      </c>
      <c r="C241" s="34" t="s">
        <v>269</v>
      </c>
      <c r="D241" s="35"/>
      <c r="E241" s="35"/>
      <c r="F241" s="35"/>
      <c r="G241" s="35"/>
      <c r="H241" s="36"/>
      <c r="I241" s="37">
        <v>2</v>
      </c>
      <c r="J241" s="89"/>
      <c r="K241" s="37">
        <f>+ROUND(I241*J241,2)</f>
        <v>0</v>
      </c>
    </row>
    <row r="242" spans="1:11" ht="33.75" customHeight="1" x14ac:dyDescent="0.25">
      <c r="A242" s="38"/>
      <c r="B242" s="38"/>
      <c r="C242" s="39" t="s">
        <v>270</v>
      </c>
      <c r="D242" s="40"/>
      <c r="E242" s="40"/>
      <c r="F242" s="40"/>
      <c r="G242" s="40"/>
      <c r="H242" s="41"/>
      <c r="I242" s="42"/>
      <c r="J242" s="43"/>
      <c r="K242" s="42"/>
    </row>
    <row r="243" spans="1:11" x14ac:dyDescent="0.25">
      <c r="A243" s="38"/>
      <c r="B243" s="38"/>
      <c r="C243" s="44"/>
      <c r="D243" s="45">
        <v>2</v>
      </c>
      <c r="E243" s="46">
        <v>0</v>
      </c>
      <c r="F243" s="46">
        <v>0</v>
      </c>
      <c r="G243" s="46">
        <v>0</v>
      </c>
      <c r="H243" s="47">
        <v>2</v>
      </c>
      <c r="I243" s="42"/>
      <c r="J243" s="43"/>
      <c r="K243" s="42"/>
    </row>
    <row r="244" spans="1:11" x14ac:dyDescent="0.25">
      <c r="A244" s="48"/>
      <c r="B244" s="48"/>
      <c r="C244" s="49"/>
      <c r="D244" s="50"/>
      <c r="E244" s="51"/>
      <c r="F244" s="51"/>
      <c r="G244" s="51"/>
      <c r="H244" s="52" t="s">
        <v>271</v>
      </c>
      <c r="I244" s="53"/>
      <c r="J244" s="54"/>
      <c r="K244" s="55">
        <f>SUM(K241:K243)</f>
        <v>0</v>
      </c>
    </row>
    <row r="245" spans="1:11" x14ac:dyDescent="0.25">
      <c r="A245" s="57"/>
      <c r="B245" s="57"/>
      <c r="C245" s="58"/>
      <c r="D245" s="59"/>
      <c r="E245" s="60"/>
      <c r="F245" s="60"/>
      <c r="G245" s="60"/>
      <c r="H245" s="61" t="s">
        <v>272</v>
      </c>
      <c r="I245" s="62"/>
      <c r="J245" s="63"/>
      <c r="K245" s="64">
        <f>+K244+K240+K236+K232+K228+K224+K220+K216+K212+K208+K203+K201+K199+K197+K195+K193+K191+K189+K187+K185+K184+K179+K173+K169+K158+K157</f>
        <v>0</v>
      </c>
    </row>
    <row r="246" spans="1:11" x14ac:dyDescent="0.25">
      <c r="A246" s="25" t="s">
        <v>273</v>
      </c>
      <c r="B246" s="25" t="s">
        <v>12</v>
      </c>
      <c r="C246" s="26" t="s">
        <v>274</v>
      </c>
      <c r="D246" s="27"/>
      <c r="E246" s="27"/>
      <c r="F246" s="27"/>
      <c r="G246" s="27"/>
      <c r="H246" s="28"/>
      <c r="I246" s="29"/>
      <c r="J246" s="30"/>
      <c r="K246" s="31"/>
    </row>
    <row r="247" spans="1:11" x14ac:dyDescent="0.25">
      <c r="A247" s="32" t="s">
        <v>275</v>
      </c>
      <c r="B247" s="33" t="s">
        <v>15</v>
      </c>
      <c r="C247" s="34" t="s">
        <v>276</v>
      </c>
      <c r="D247" s="35"/>
      <c r="E247" s="35"/>
      <c r="F247" s="35"/>
      <c r="G247" s="35"/>
      <c r="H247" s="36"/>
      <c r="I247" s="37">
        <v>25</v>
      </c>
      <c r="J247" s="89"/>
      <c r="K247" s="37">
        <f>+ROUND(I247*J247,2)</f>
        <v>0</v>
      </c>
    </row>
    <row r="248" spans="1:11" ht="45" customHeight="1" x14ac:dyDescent="0.25">
      <c r="A248" s="38"/>
      <c r="B248" s="38"/>
      <c r="C248" s="39" t="s">
        <v>277</v>
      </c>
      <c r="D248" s="40"/>
      <c r="E248" s="40"/>
      <c r="F248" s="40"/>
      <c r="G248" s="40"/>
      <c r="H248" s="41"/>
      <c r="I248" s="42"/>
      <c r="J248" s="43"/>
      <c r="K248" s="42"/>
    </row>
    <row r="249" spans="1:11" x14ac:dyDescent="0.25">
      <c r="A249" s="38"/>
      <c r="B249" s="38"/>
      <c r="C249" s="56" t="s">
        <v>278</v>
      </c>
      <c r="D249" s="45">
        <v>1</v>
      </c>
      <c r="E249" s="46">
        <v>25</v>
      </c>
      <c r="F249" s="46">
        <v>0</v>
      </c>
      <c r="G249" s="46">
        <v>0</v>
      </c>
      <c r="H249" s="47">
        <v>25</v>
      </c>
      <c r="I249" s="42"/>
      <c r="J249" s="43"/>
      <c r="K249" s="42"/>
    </row>
    <row r="250" spans="1:11" x14ac:dyDescent="0.25">
      <c r="A250" s="48"/>
      <c r="B250" s="48"/>
      <c r="C250" s="49"/>
      <c r="D250" s="50"/>
      <c r="E250" s="51"/>
      <c r="F250" s="51"/>
      <c r="G250" s="51"/>
      <c r="H250" s="52" t="s">
        <v>279</v>
      </c>
      <c r="I250" s="53"/>
      <c r="J250" s="54"/>
      <c r="K250" s="55">
        <f>SUM(K247:K249)</f>
        <v>0</v>
      </c>
    </row>
    <row r="251" spans="1:11" x14ac:dyDescent="0.25">
      <c r="A251" s="32" t="s">
        <v>280</v>
      </c>
      <c r="B251" s="33" t="s">
        <v>15</v>
      </c>
      <c r="C251" s="34" t="s">
        <v>281</v>
      </c>
      <c r="D251" s="35"/>
      <c r="E251" s="35"/>
      <c r="F251" s="35"/>
      <c r="G251" s="35"/>
      <c r="H251" s="36"/>
      <c r="I251" s="37">
        <v>6</v>
      </c>
      <c r="J251" s="89"/>
      <c r="K251" s="37">
        <f>+ROUND(I251*J251,2)</f>
        <v>0</v>
      </c>
    </row>
    <row r="252" spans="1:11" ht="56.25" customHeight="1" x14ac:dyDescent="0.25">
      <c r="A252" s="38"/>
      <c r="B252" s="38"/>
      <c r="C252" s="39" t="s">
        <v>282</v>
      </c>
      <c r="D252" s="40"/>
      <c r="E252" s="40"/>
      <c r="F252" s="40"/>
      <c r="G252" s="40"/>
      <c r="H252" s="41"/>
      <c r="I252" s="42"/>
      <c r="J252" s="43"/>
      <c r="K252" s="42"/>
    </row>
    <row r="253" spans="1:11" x14ac:dyDescent="0.25">
      <c r="A253" s="38"/>
      <c r="B253" s="38"/>
      <c r="C253" s="56" t="s">
        <v>278</v>
      </c>
      <c r="D253" s="45">
        <v>1</v>
      </c>
      <c r="E253" s="46">
        <v>6</v>
      </c>
      <c r="F253" s="46">
        <v>0</v>
      </c>
      <c r="G253" s="46">
        <v>0</v>
      </c>
      <c r="H253" s="47">
        <v>6</v>
      </c>
      <c r="I253" s="42"/>
      <c r="J253" s="43"/>
      <c r="K253" s="42"/>
    </row>
    <row r="254" spans="1:11" x14ac:dyDescent="0.25">
      <c r="A254" s="48"/>
      <c r="B254" s="48"/>
      <c r="C254" s="49"/>
      <c r="D254" s="50"/>
      <c r="E254" s="51"/>
      <c r="F254" s="51"/>
      <c r="G254" s="51"/>
      <c r="H254" s="52" t="s">
        <v>283</v>
      </c>
      <c r="I254" s="53"/>
      <c r="J254" s="54"/>
      <c r="K254" s="55">
        <f>SUM(K251:K253)</f>
        <v>0</v>
      </c>
    </row>
    <row r="255" spans="1:11" x14ac:dyDescent="0.25">
      <c r="A255" s="57"/>
      <c r="B255" s="57"/>
      <c r="C255" s="58"/>
      <c r="D255" s="59"/>
      <c r="E255" s="60"/>
      <c r="F255" s="60"/>
      <c r="G255" s="60"/>
      <c r="H255" s="61" t="s">
        <v>284</v>
      </c>
      <c r="I255" s="62"/>
      <c r="J255" s="63"/>
      <c r="K255" s="64">
        <f>+K254+K250</f>
        <v>0</v>
      </c>
    </row>
    <row r="256" spans="1:11" x14ac:dyDescent="0.25">
      <c r="A256" s="25" t="s">
        <v>308</v>
      </c>
      <c r="B256" s="25" t="s">
        <v>12</v>
      </c>
      <c r="C256" s="26" t="s">
        <v>285</v>
      </c>
      <c r="D256" s="27"/>
      <c r="E256" s="27"/>
      <c r="F256" s="27"/>
      <c r="G256" s="27"/>
      <c r="H256" s="28"/>
      <c r="I256" s="29"/>
      <c r="J256" s="30"/>
      <c r="K256" s="31"/>
    </row>
    <row r="257" spans="1:11" ht="22.5" customHeight="1" x14ac:dyDescent="0.25">
      <c r="A257" s="32" t="s">
        <v>310</v>
      </c>
      <c r="B257" s="33" t="s">
        <v>1</v>
      </c>
      <c r="C257" s="34" t="s">
        <v>286</v>
      </c>
      <c r="D257" s="35"/>
      <c r="E257" s="35"/>
      <c r="F257" s="35"/>
      <c r="G257" s="35"/>
      <c r="H257" s="36"/>
      <c r="I257" s="37">
        <v>1</v>
      </c>
      <c r="J257" s="89"/>
      <c r="K257" s="37">
        <f>+ROUND(I257*J257,2)</f>
        <v>0</v>
      </c>
    </row>
    <row r="258" spans="1:11" ht="33.75" customHeight="1" x14ac:dyDescent="0.25">
      <c r="A258" s="38"/>
      <c r="B258" s="38"/>
      <c r="C258" s="39" t="s">
        <v>287</v>
      </c>
      <c r="D258" s="40"/>
      <c r="E258" s="40"/>
      <c r="F258" s="40"/>
      <c r="G258" s="40"/>
      <c r="H258" s="41"/>
      <c r="I258" s="42"/>
      <c r="J258" s="43"/>
      <c r="K258" s="42"/>
    </row>
    <row r="259" spans="1:11" x14ac:dyDescent="0.25">
      <c r="A259" s="38"/>
      <c r="B259" s="38"/>
      <c r="C259" s="44"/>
      <c r="D259" s="45">
        <v>1</v>
      </c>
      <c r="E259" s="46">
        <v>0</v>
      </c>
      <c r="F259" s="46">
        <v>0</v>
      </c>
      <c r="G259" s="46">
        <v>0</v>
      </c>
      <c r="H259" s="47">
        <v>1</v>
      </c>
      <c r="I259" s="42"/>
      <c r="J259" s="43"/>
      <c r="K259" s="42"/>
    </row>
    <row r="260" spans="1:11" x14ac:dyDescent="0.25">
      <c r="A260" s="48"/>
      <c r="B260" s="48"/>
      <c r="C260" s="49"/>
      <c r="D260" s="50"/>
      <c r="E260" s="51"/>
      <c r="F260" s="51"/>
      <c r="G260" s="51"/>
      <c r="H260" s="52" t="s">
        <v>329</v>
      </c>
      <c r="I260" s="53"/>
      <c r="J260" s="54"/>
      <c r="K260" s="55">
        <f>SUM(K257:K259)</f>
        <v>0</v>
      </c>
    </row>
    <row r="261" spans="1:11" x14ac:dyDescent="0.25">
      <c r="A261" s="57"/>
      <c r="B261" s="57"/>
      <c r="C261" s="58"/>
      <c r="D261" s="59"/>
      <c r="E261" s="60"/>
      <c r="F261" s="60"/>
      <c r="G261" s="60"/>
      <c r="H261" s="61" t="s">
        <v>330</v>
      </c>
      <c r="I261" s="62"/>
      <c r="J261" s="63"/>
      <c r="K261" s="64">
        <f>+K260</f>
        <v>0</v>
      </c>
    </row>
    <row r="262" spans="1:11" x14ac:dyDescent="0.25">
      <c r="A262" s="25" t="s">
        <v>309</v>
      </c>
      <c r="B262" s="25" t="s">
        <v>12</v>
      </c>
      <c r="C262" s="26" t="s">
        <v>288</v>
      </c>
      <c r="D262" s="27"/>
      <c r="E262" s="27"/>
      <c r="F262" s="27"/>
      <c r="G262" s="27"/>
      <c r="H262" s="28"/>
      <c r="I262" s="29"/>
      <c r="J262" s="30"/>
      <c r="K262" s="31"/>
    </row>
    <row r="263" spans="1:11" ht="22.5" customHeight="1" x14ac:dyDescent="0.25">
      <c r="A263" s="32" t="s">
        <v>311</v>
      </c>
      <c r="B263" s="33" t="s">
        <v>289</v>
      </c>
      <c r="C263" s="34" t="s">
        <v>290</v>
      </c>
      <c r="D263" s="35"/>
      <c r="E263" s="35"/>
      <c r="F263" s="35"/>
      <c r="G263" s="35"/>
      <c r="H263" s="36"/>
      <c r="I263" s="37">
        <v>131.47999999999999</v>
      </c>
      <c r="J263" s="89"/>
      <c r="K263" s="37">
        <f>+ROUND(I263*J263,2)</f>
        <v>0</v>
      </c>
    </row>
    <row r="264" spans="1:11" ht="101.25" customHeight="1" x14ac:dyDescent="0.25">
      <c r="A264" s="38"/>
      <c r="B264" s="38"/>
      <c r="C264" s="39" t="s">
        <v>291</v>
      </c>
      <c r="D264" s="40"/>
      <c r="E264" s="40"/>
      <c r="F264" s="40"/>
      <c r="G264" s="40"/>
      <c r="H264" s="41"/>
      <c r="I264" s="42"/>
      <c r="J264" s="43"/>
      <c r="K264" s="42"/>
    </row>
    <row r="265" spans="1:11" x14ac:dyDescent="0.25">
      <c r="A265" s="38"/>
      <c r="B265" s="38"/>
      <c r="C265" s="44"/>
      <c r="D265" s="45">
        <v>1</v>
      </c>
      <c r="E265" s="46">
        <v>131.47999999999999</v>
      </c>
      <c r="F265" s="46">
        <v>0</v>
      </c>
      <c r="G265" s="46">
        <v>0</v>
      </c>
      <c r="H265" s="47">
        <v>131.47999999999999</v>
      </c>
      <c r="I265" s="42"/>
      <c r="J265" s="43"/>
      <c r="K265" s="42"/>
    </row>
    <row r="266" spans="1:11" x14ac:dyDescent="0.25">
      <c r="A266" s="57"/>
      <c r="B266" s="57"/>
      <c r="C266" s="58"/>
      <c r="D266" s="59"/>
      <c r="E266" s="60"/>
      <c r="F266" s="60"/>
      <c r="G266" s="60"/>
      <c r="H266" s="61" t="s">
        <v>320</v>
      </c>
      <c r="I266" s="63"/>
      <c r="J266" s="68"/>
      <c r="K266" s="64">
        <f>SUM(K263:K265)</f>
        <v>0</v>
      </c>
    </row>
    <row r="267" spans="1:11" x14ac:dyDescent="0.25">
      <c r="A267" s="32" t="s">
        <v>312</v>
      </c>
      <c r="B267" s="33" t="s">
        <v>289</v>
      </c>
      <c r="C267" s="34" t="s">
        <v>292</v>
      </c>
      <c r="D267" s="35"/>
      <c r="E267" s="35"/>
      <c r="F267" s="35"/>
      <c r="G267" s="35"/>
      <c r="H267" s="36"/>
      <c r="I267" s="37">
        <v>0</v>
      </c>
      <c r="J267" s="89"/>
      <c r="K267" s="37">
        <f>+ROUND(I267*J267,2)</f>
        <v>0</v>
      </c>
    </row>
    <row r="268" spans="1:11" ht="67.5" customHeight="1" x14ac:dyDescent="0.25">
      <c r="A268" s="38"/>
      <c r="B268" s="38"/>
      <c r="C268" s="39" t="s">
        <v>293</v>
      </c>
      <c r="D268" s="40"/>
      <c r="E268" s="40"/>
      <c r="F268" s="40"/>
      <c r="G268" s="40"/>
      <c r="H268" s="41"/>
      <c r="I268" s="42"/>
      <c r="J268" s="43"/>
      <c r="K268" s="42"/>
    </row>
    <row r="269" spans="1:11" x14ac:dyDescent="0.25">
      <c r="A269" s="38"/>
      <c r="B269" s="38"/>
      <c r="C269" s="69" t="s">
        <v>336</v>
      </c>
      <c r="D269" s="45"/>
      <c r="E269" s="46"/>
      <c r="F269" s="46"/>
      <c r="G269" s="46"/>
      <c r="H269" s="47">
        <v>0</v>
      </c>
      <c r="I269" s="42"/>
      <c r="J269" s="43"/>
      <c r="K269" s="42"/>
    </row>
    <row r="270" spans="1:11" x14ac:dyDescent="0.25">
      <c r="A270" s="57"/>
      <c r="B270" s="57"/>
      <c r="C270" s="58"/>
      <c r="D270" s="59"/>
      <c r="E270" s="60"/>
      <c r="F270" s="60"/>
      <c r="G270" s="60"/>
      <c r="H270" s="61" t="s">
        <v>321</v>
      </c>
      <c r="I270" s="63"/>
      <c r="J270" s="68"/>
      <c r="K270" s="64">
        <f>SUM(K267:K269)</f>
        <v>0</v>
      </c>
    </row>
    <row r="271" spans="1:11" ht="22.5" customHeight="1" x14ac:dyDescent="0.25">
      <c r="A271" s="32" t="s">
        <v>313</v>
      </c>
      <c r="B271" s="33" t="s">
        <v>289</v>
      </c>
      <c r="C271" s="34" t="s">
        <v>294</v>
      </c>
      <c r="D271" s="35"/>
      <c r="E271" s="35"/>
      <c r="F271" s="35"/>
      <c r="G271" s="35"/>
      <c r="H271" s="36"/>
      <c r="I271" s="37">
        <v>0.38</v>
      </c>
      <c r="J271" s="89"/>
      <c r="K271" s="37">
        <f>+ROUND(I271*J271,2)</f>
        <v>0</v>
      </c>
    </row>
    <row r="272" spans="1:11" ht="78.75" customHeight="1" x14ac:dyDescent="0.25">
      <c r="A272" s="38"/>
      <c r="B272" s="38"/>
      <c r="C272" s="39" t="s">
        <v>295</v>
      </c>
      <c r="D272" s="40"/>
      <c r="E272" s="40"/>
      <c r="F272" s="40"/>
      <c r="G272" s="40"/>
      <c r="H272" s="41"/>
      <c r="I272" s="42"/>
      <c r="J272" s="43"/>
      <c r="K272" s="42"/>
    </row>
    <row r="273" spans="1:11" x14ac:dyDescent="0.25">
      <c r="A273" s="38"/>
      <c r="B273" s="38"/>
      <c r="C273" s="44"/>
      <c r="D273" s="45">
        <v>1</v>
      </c>
      <c r="E273" s="46">
        <v>0.38</v>
      </c>
      <c r="F273" s="46">
        <v>0</v>
      </c>
      <c r="G273" s="46">
        <v>0</v>
      </c>
      <c r="H273" s="47">
        <v>0.38</v>
      </c>
      <c r="I273" s="42"/>
      <c r="J273" s="43"/>
      <c r="K273" s="42"/>
    </row>
    <row r="274" spans="1:11" x14ac:dyDescent="0.25">
      <c r="A274" s="57"/>
      <c r="B274" s="57"/>
      <c r="C274" s="58"/>
      <c r="D274" s="59"/>
      <c r="E274" s="60"/>
      <c r="F274" s="60"/>
      <c r="G274" s="60"/>
      <c r="H274" s="61" t="s">
        <v>322</v>
      </c>
      <c r="I274" s="63"/>
      <c r="J274" s="68"/>
      <c r="K274" s="64">
        <f>SUM(K271:K273)</f>
        <v>0</v>
      </c>
    </row>
    <row r="275" spans="1:11" ht="22.5" customHeight="1" x14ac:dyDescent="0.25">
      <c r="A275" s="32" t="s">
        <v>314</v>
      </c>
      <c r="B275" s="33" t="s">
        <v>289</v>
      </c>
      <c r="C275" s="34" t="s">
        <v>296</v>
      </c>
      <c r="D275" s="35"/>
      <c r="E275" s="35"/>
      <c r="F275" s="35"/>
      <c r="G275" s="35"/>
      <c r="H275" s="36"/>
      <c r="I275" s="37">
        <v>0.39</v>
      </c>
      <c r="J275" s="89"/>
      <c r="K275" s="37">
        <f>+ROUND(I275*J275,2)</f>
        <v>0</v>
      </c>
    </row>
    <row r="276" spans="1:11" ht="90" customHeight="1" x14ac:dyDescent="0.25">
      <c r="A276" s="38"/>
      <c r="B276" s="38"/>
      <c r="C276" s="39" t="s">
        <v>297</v>
      </c>
      <c r="D276" s="40"/>
      <c r="E276" s="40"/>
      <c r="F276" s="40"/>
      <c r="G276" s="40"/>
      <c r="H276" s="41"/>
      <c r="I276" s="42"/>
      <c r="J276" s="43"/>
      <c r="K276" s="42"/>
    </row>
    <row r="277" spans="1:11" x14ac:dyDescent="0.25">
      <c r="A277" s="38"/>
      <c r="B277" s="38"/>
      <c r="C277" s="44"/>
      <c r="D277" s="45">
        <v>1</v>
      </c>
      <c r="E277" s="46">
        <v>0.39</v>
      </c>
      <c r="F277" s="46">
        <v>0</v>
      </c>
      <c r="G277" s="46">
        <v>0</v>
      </c>
      <c r="H277" s="47">
        <v>0.39</v>
      </c>
      <c r="I277" s="42"/>
      <c r="J277" s="43"/>
      <c r="K277" s="42"/>
    </row>
    <row r="278" spans="1:11" x14ac:dyDescent="0.25">
      <c r="A278" s="57"/>
      <c r="B278" s="57"/>
      <c r="C278" s="58"/>
      <c r="D278" s="59"/>
      <c r="E278" s="60"/>
      <c r="F278" s="60"/>
      <c r="G278" s="60"/>
      <c r="H278" s="61" t="s">
        <v>323</v>
      </c>
      <c r="I278" s="63"/>
      <c r="J278" s="68"/>
      <c r="K278" s="64">
        <f>SUM(K275:K277)</f>
        <v>0</v>
      </c>
    </row>
    <row r="279" spans="1:11" ht="22.5" customHeight="1" x14ac:dyDescent="0.25">
      <c r="A279" s="32" t="s">
        <v>315</v>
      </c>
      <c r="B279" s="33" t="s">
        <v>289</v>
      </c>
      <c r="C279" s="34" t="s">
        <v>298</v>
      </c>
      <c r="D279" s="35"/>
      <c r="E279" s="35"/>
      <c r="F279" s="35"/>
      <c r="G279" s="35"/>
      <c r="H279" s="36"/>
      <c r="I279" s="37">
        <v>0.48</v>
      </c>
      <c r="J279" s="89"/>
      <c r="K279" s="37">
        <f>+ROUND(I279*J279,2)</f>
        <v>0</v>
      </c>
    </row>
    <row r="280" spans="1:11" ht="78.75" customHeight="1" x14ac:dyDescent="0.25">
      <c r="A280" s="38"/>
      <c r="B280" s="38"/>
      <c r="C280" s="39" t="s">
        <v>299</v>
      </c>
      <c r="D280" s="40"/>
      <c r="E280" s="40"/>
      <c r="F280" s="40"/>
      <c r="G280" s="40"/>
      <c r="H280" s="41"/>
      <c r="I280" s="42"/>
      <c r="J280" s="43"/>
      <c r="K280" s="42"/>
    </row>
    <row r="281" spans="1:11" x14ac:dyDescent="0.25">
      <c r="A281" s="38"/>
      <c r="B281" s="38"/>
      <c r="C281" s="44"/>
      <c r="D281" s="45">
        <v>1</v>
      </c>
      <c r="E281" s="46">
        <v>0.48</v>
      </c>
      <c r="F281" s="46">
        <v>0</v>
      </c>
      <c r="G281" s="46">
        <v>0</v>
      </c>
      <c r="H281" s="47">
        <v>0.48</v>
      </c>
      <c r="I281" s="42"/>
      <c r="J281" s="43"/>
      <c r="K281" s="42"/>
    </row>
    <row r="282" spans="1:11" x14ac:dyDescent="0.25">
      <c r="A282" s="57"/>
      <c r="B282" s="57"/>
      <c r="C282" s="58"/>
      <c r="D282" s="59"/>
      <c r="E282" s="60"/>
      <c r="F282" s="60"/>
      <c r="G282" s="60"/>
      <c r="H282" s="61" t="s">
        <v>324</v>
      </c>
      <c r="I282" s="63"/>
      <c r="J282" s="68"/>
      <c r="K282" s="64">
        <f>SUM(K279:K281)</f>
        <v>0</v>
      </c>
    </row>
    <row r="283" spans="1:11" ht="22.5" customHeight="1" x14ac:dyDescent="0.25">
      <c r="A283" s="32" t="s">
        <v>316</v>
      </c>
      <c r="B283" s="33" t="s">
        <v>289</v>
      </c>
      <c r="C283" s="34" t="s">
        <v>300</v>
      </c>
      <c r="D283" s="35"/>
      <c r="E283" s="35"/>
      <c r="F283" s="35"/>
      <c r="G283" s="35"/>
      <c r="H283" s="36"/>
      <c r="I283" s="37">
        <v>0.75</v>
      </c>
      <c r="J283" s="89"/>
      <c r="K283" s="37">
        <f>+ROUND(I283*J283,2)</f>
        <v>0</v>
      </c>
    </row>
    <row r="284" spans="1:11" ht="90" customHeight="1" x14ac:dyDescent="0.25">
      <c r="A284" s="38"/>
      <c r="B284" s="38"/>
      <c r="C284" s="39" t="s">
        <v>301</v>
      </c>
      <c r="D284" s="40"/>
      <c r="E284" s="40"/>
      <c r="F284" s="40"/>
      <c r="G284" s="40"/>
      <c r="H284" s="41"/>
      <c r="I284" s="42"/>
      <c r="J284" s="43"/>
      <c r="K284" s="42"/>
    </row>
    <row r="285" spans="1:11" x14ac:dyDescent="0.25">
      <c r="A285" s="38"/>
      <c r="B285" s="38"/>
      <c r="C285" s="44"/>
      <c r="D285" s="45">
        <v>1</v>
      </c>
      <c r="E285" s="46">
        <v>0.75</v>
      </c>
      <c r="F285" s="46">
        <v>0</v>
      </c>
      <c r="G285" s="46">
        <v>0</v>
      </c>
      <c r="H285" s="47">
        <v>0.75</v>
      </c>
      <c r="I285" s="42"/>
      <c r="J285" s="43"/>
      <c r="K285" s="42"/>
    </row>
    <row r="286" spans="1:11" x14ac:dyDescent="0.25">
      <c r="A286" s="57"/>
      <c r="B286" s="57"/>
      <c r="C286" s="58"/>
      <c r="D286" s="59"/>
      <c r="E286" s="60"/>
      <c r="F286" s="60"/>
      <c r="G286" s="60"/>
      <c r="H286" s="61" t="s">
        <v>325</v>
      </c>
      <c r="I286" s="63"/>
      <c r="J286" s="68"/>
      <c r="K286" s="64">
        <f>SUM(K283:K285)</f>
        <v>0</v>
      </c>
    </row>
    <row r="287" spans="1:11" ht="22.5" customHeight="1" x14ac:dyDescent="0.25">
      <c r="A287" s="32" t="s">
        <v>317</v>
      </c>
      <c r="B287" s="33" t="s">
        <v>289</v>
      </c>
      <c r="C287" s="34" t="s">
        <v>302</v>
      </c>
      <c r="D287" s="35"/>
      <c r="E287" s="35"/>
      <c r="F287" s="35"/>
      <c r="G287" s="35"/>
      <c r="H287" s="36"/>
      <c r="I287" s="37">
        <v>0.48</v>
      </c>
      <c r="J287" s="89"/>
      <c r="K287" s="37">
        <f>+ROUND(I287*J287,2)</f>
        <v>0</v>
      </c>
    </row>
    <row r="288" spans="1:11" ht="78.75" customHeight="1" x14ac:dyDescent="0.25">
      <c r="A288" s="38"/>
      <c r="B288" s="38"/>
      <c r="C288" s="39" t="s">
        <v>303</v>
      </c>
      <c r="D288" s="40"/>
      <c r="E288" s="40"/>
      <c r="F288" s="40"/>
      <c r="G288" s="40"/>
      <c r="H288" s="41"/>
      <c r="I288" s="42"/>
      <c r="J288" s="43"/>
      <c r="K288" s="42"/>
    </row>
    <row r="289" spans="1:11" x14ac:dyDescent="0.25">
      <c r="A289" s="38"/>
      <c r="B289" s="38"/>
      <c r="C289" s="44"/>
      <c r="D289" s="45">
        <v>1</v>
      </c>
      <c r="E289" s="46">
        <v>0.48</v>
      </c>
      <c r="F289" s="46">
        <v>0</v>
      </c>
      <c r="G289" s="46">
        <v>0</v>
      </c>
      <c r="H289" s="47">
        <v>0.48</v>
      </c>
      <c r="I289" s="42"/>
      <c r="J289" s="43"/>
      <c r="K289" s="42"/>
    </row>
    <row r="290" spans="1:11" x14ac:dyDescent="0.25">
      <c r="A290" s="57"/>
      <c r="B290" s="57"/>
      <c r="C290" s="58"/>
      <c r="D290" s="59"/>
      <c r="E290" s="60"/>
      <c r="F290" s="60"/>
      <c r="G290" s="60"/>
      <c r="H290" s="61" t="s">
        <v>326</v>
      </c>
      <c r="I290" s="63"/>
      <c r="J290" s="68"/>
      <c r="K290" s="64">
        <f>SUM(K287:K289)</f>
        <v>0</v>
      </c>
    </row>
    <row r="291" spans="1:11" ht="22.5" customHeight="1" x14ac:dyDescent="0.25">
      <c r="A291" s="32" t="s">
        <v>318</v>
      </c>
      <c r="B291" s="33" t="s">
        <v>289</v>
      </c>
      <c r="C291" s="34" t="s">
        <v>304</v>
      </c>
      <c r="D291" s="35"/>
      <c r="E291" s="35"/>
      <c r="F291" s="35"/>
      <c r="G291" s="35"/>
      <c r="H291" s="36"/>
      <c r="I291" s="37">
        <v>0.03</v>
      </c>
      <c r="J291" s="89"/>
      <c r="K291" s="37">
        <f>+ROUND(I291*J291,2)</f>
        <v>0</v>
      </c>
    </row>
    <row r="292" spans="1:11" ht="78.75" customHeight="1" x14ac:dyDescent="0.25">
      <c r="A292" s="38"/>
      <c r="B292" s="38"/>
      <c r="C292" s="39" t="s">
        <v>305</v>
      </c>
      <c r="D292" s="40"/>
      <c r="E292" s="40"/>
      <c r="F292" s="40"/>
      <c r="G292" s="40"/>
      <c r="H292" s="41"/>
      <c r="I292" s="42"/>
      <c r="J292" s="43"/>
      <c r="K292" s="42"/>
    </row>
    <row r="293" spans="1:11" x14ac:dyDescent="0.25">
      <c r="A293" s="38"/>
      <c r="B293" s="38"/>
      <c r="C293" s="44"/>
      <c r="D293" s="45">
        <v>1</v>
      </c>
      <c r="E293" s="46">
        <v>0.03</v>
      </c>
      <c r="F293" s="46">
        <v>0</v>
      </c>
      <c r="G293" s="46">
        <v>0</v>
      </c>
      <c r="H293" s="47">
        <v>0.03</v>
      </c>
      <c r="I293" s="42"/>
      <c r="J293" s="43"/>
      <c r="K293" s="42"/>
    </row>
    <row r="294" spans="1:11" x14ac:dyDescent="0.25">
      <c r="A294" s="57"/>
      <c r="B294" s="57"/>
      <c r="C294" s="58"/>
      <c r="D294" s="59"/>
      <c r="E294" s="60"/>
      <c r="F294" s="60"/>
      <c r="G294" s="60"/>
      <c r="H294" s="61" t="s">
        <v>327</v>
      </c>
      <c r="I294" s="63"/>
      <c r="J294" s="68"/>
      <c r="K294" s="64">
        <f>SUM(K291:K293)</f>
        <v>0</v>
      </c>
    </row>
    <row r="295" spans="1:11" ht="22.5" customHeight="1" x14ac:dyDescent="0.25">
      <c r="A295" s="32" t="s">
        <v>319</v>
      </c>
      <c r="B295" s="33" t="s">
        <v>289</v>
      </c>
      <c r="C295" s="34" t="s">
        <v>306</v>
      </c>
      <c r="D295" s="35"/>
      <c r="E295" s="35"/>
      <c r="F295" s="35"/>
      <c r="G295" s="35"/>
      <c r="H295" s="36"/>
      <c r="I295" s="37">
        <v>0.01</v>
      </c>
      <c r="J295" s="89"/>
      <c r="K295" s="37">
        <f>+ROUND(I295*J295,2)</f>
        <v>0</v>
      </c>
    </row>
    <row r="296" spans="1:11" ht="90" customHeight="1" x14ac:dyDescent="0.25">
      <c r="A296" s="38"/>
      <c r="B296" s="38"/>
      <c r="C296" s="39" t="s">
        <v>307</v>
      </c>
      <c r="D296" s="40"/>
      <c r="E296" s="40"/>
      <c r="F296" s="40"/>
      <c r="G296" s="40"/>
      <c r="H296" s="41"/>
      <c r="I296" s="42"/>
      <c r="J296" s="43"/>
      <c r="K296" s="42"/>
    </row>
    <row r="297" spans="1:11" x14ac:dyDescent="0.25">
      <c r="A297" s="38"/>
      <c r="B297" s="38"/>
      <c r="C297" s="44"/>
      <c r="D297" s="45">
        <v>1</v>
      </c>
      <c r="E297" s="46">
        <v>0.01</v>
      </c>
      <c r="F297" s="46">
        <v>0</v>
      </c>
      <c r="G297" s="46">
        <v>0</v>
      </c>
      <c r="H297" s="47">
        <v>0.01</v>
      </c>
      <c r="I297" s="42"/>
      <c r="J297" s="43"/>
      <c r="K297" s="42"/>
    </row>
    <row r="298" spans="1:11" x14ac:dyDescent="0.25">
      <c r="A298" s="48"/>
      <c r="B298" s="48"/>
      <c r="C298" s="49"/>
      <c r="D298" s="50"/>
      <c r="E298" s="51"/>
      <c r="F298" s="51"/>
      <c r="G298" s="51"/>
      <c r="H298" s="52" t="s">
        <v>328</v>
      </c>
      <c r="I298" s="53"/>
      <c r="J298" s="54"/>
      <c r="K298" s="55">
        <f>SUM(K295:K297)</f>
        <v>0</v>
      </c>
    </row>
    <row r="299" spans="1:11" x14ac:dyDescent="0.25">
      <c r="A299" s="57"/>
      <c r="B299" s="57"/>
      <c r="C299" s="58"/>
      <c r="D299" s="59"/>
      <c r="E299" s="60"/>
      <c r="F299" s="60"/>
      <c r="G299" s="60"/>
      <c r="H299" s="61" t="s">
        <v>331</v>
      </c>
      <c r="I299" s="62"/>
      <c r="J299" s="63"/>
      <c r="K299" s="64">
        <f>+K298+K294+K290+K286+K282+K278+K274+K270+K266</f>
        <v>0</v>
      </c>
    </row>
    <row r="300" spans="1:11" x14ac:dyDescent="0.25">
      <c r="A300" s="70"/>
      <c r="B300" s="51"/>
      <c r="C300" s="49" t="s">
        <v>332</v>
      </c>
      <c r="D300" s="50"/>
      <c r="E300" s="51"/>
      <c r="F300" s="51"/>
      <c r="G300" s="51"/>
      <c r="H300" s="52"/>
      <c r="I300" s="71"/>
      <c r="J300" s="53"/>
      <c r="K300" s="55">
        <f>+K299+K261+K255+K245+K152+K130+K66</f>
        <v>0</v>
      </c>
    </row>
    <row r="301" spans="1:11" x14ac:dyDescent="0.25">
      <c r="A301" s="72"/>
      <c r="B301" s="73"/>
      <c r="C301" s="74" t="s">
        <v>339</v>
      </c>
      <c r="D301" s="73"/>
      <c r="E301" s="73"/>
      <c r="F301" s="73"/>
      <c r="G301" s="73"/>
      <c r="H301" s="5" t="s">
        <v>338</v>
      </c>
      <c r="I301" s="75"/>
      <c r="J301" s="75"/>
      <c r="K301" s="90"/>
    </row>
    <row r="302" spans="1:11" x14ac:dyDescent="0.25">
      <c r="A302" s="76"/>
      <c r="B302" s="77"/>
      <c r="C302" s="78" t="s">
        <v>340</v>
      </c>
      <c r="D302" s="77"/>
      <c r="E302" s="77"/>
      <c r="F302" s="77"/>
      <c r="G302" s="77"/>
      <c r="H302" s="6" t="s">
        <v>338</v>
      </c>
      <c r="I302" s="79"/>
      <c r="J302" s="79"/>
      <c r="K302" s="91"/>
    </row>
    <row r="303" spans="1:11" x14ac:dyDescent="0.25">
      <c r="A303" s="80"/>
      <c r="B303" s="81"/>
      <c r="C303" s="82" t="s">
        <v>333</v>
      </c>
      <c r="D303" s="81"/>
      <c r="E303" s="81"/>
      <c r="F303" s="81"/>
      <c r="G303" s="81"/>
      <c r="H303" s="83"/>
      <c r="I303" s="83"/>
      <c r="J303" s="83"/>
      <c r="K303" s="84">
        <f>SUM(K300:K302)</f>
        <v>0</v>
      </c>
    </row>
    <row r="304" spans="1:11" x14ac:dyDescent="0.25">
      <c r="C304" s="44"/>
      <c r="K304" s="86"/>
    </row>
    <row r="305" spans="1:11" ht="35.1" customHeight="1" x14ac:dyDescent="0.25">
      <c r="A305" s="12" t="s">
        <v>342</v>
      </c>
      <c r="B305" s="12"/>
      <c r="C305" s="12"/>
      <c r="D305" s="12"/>
      <c r="E305" s="12"/>
      <c r="F305" s="12"/>
      <c r="G305" s="12"/>
      <c r="H305" s="12"/>
      <c r="I305" s="12"/>
      <c r="J305" s="12"/>
      <c r="K305" s="12"/>
    </row>
    <row r="307" spans="1:11" ht="35.1" customHeight="1" x14ac:dyDescent="0.25">
      <c r="A307" s="7" t="s">
        <v>341</v>
      </c>
      <c r="B307" s="7"/>
      <c r="C307" s="7"/>
      <c r="D307" s="7"/>
      <c r="E307" s="7"/>
      <c r="F307" s="7"/>
      <c r="G307" s="7"/>
      <c r="H307" s="7"/>
      <c r="I307" s="7"/>
      <c r="J307" s="7"/>
      <c r="K307" s="7"/>
    </row>
    <row r="308" spans="1:11" x14ac:dyDescent="0.25">
      <c r="A308" s="8"/>
      <c r="B308" s="8"/>
      <c r="C308" s="8"/>
      <c r="D308" s="9"/>
      <c r="E308" s="10"/>
      <c r="F308" s="11"/>
      <c r="G308" s="87"/>
      <c r="H308" s="88"/>
      <c r="I308" s="88"/>
      <c r="J308" s="88"/>
      <c r="K308" s="88"/>
    </row>
    <row r="309" spans="1:11" x14ac:dyDescent="0.25">
      <c r="A309" s="13"/>
      <c r="B309" s="13"/>
      <c r="C309" s="13"/>
      <c r="D309" s="9"/>
      <c r="E309" s="14"/>
      <c r="F309" s="11"/>
      <c r="G309" s="87"/>
      <c r="H309" s="88"/>
      <c r="I309" s="88"/>
      <c r="J309" s="88"/>
      <c r="K309" s="88"/>
    </row>
    <row r="310" spans="1:11" ht="50.1" customHeight="1" x14ac:dyDescent="0.25">
      <c r="A310" s="7" t="s">
        <v>343</v>
      </c>
      <c r="B310" s="7"/>
      <c r="C310" s="7"/>
      <c r="D310" s="7"/>
      <c r="E310" s="7"/>
      <c r="F310" s="7"/>
      <c r="G310" s="7"/>
      <c r="H310" s="7"/>
      <c r="I310" s="7"/>
      <c r="J310" s="7"/>
      <c r="K310" s="7"/>
    </row>
  </sheetData>
  <sheetProtection algorithmName="SHA-512" hashValue="9WtRl0FylNmggO2Tuw3jlsfFMsJ16RDu8Ts7S9g1abRAz5fTSpVGNX5VIqRenTo0rDl09GtKtUTzQjSolc3fVA==" saltValue="W6+TflbdXOyMvbQlkYtQ6w==" spinCount="100000" sheet="1" objects="1" scenarios="1" selectLockedCells="1" autoFilter="0"/>
  <autoFilter ref="A5:K303" xr:uid="{C761F8D4-1E02-451E-877B-1CB36D3E1D99}"/>
  <mergeCells count="143">
    <mergeCell ref="C296:H296"/>
    <mergeCell ref="A1:K1"/>
    <mergeCell ref="A307:K307"/>
    <mergeCell ref="A305:K305"/>
    <mergeCell ref="A310:K310"/>
    <mergeCell ref="C284:H284"/>
    <mergeCell ref="C287:H287"/>
    <mergeCell ref="C288:H288"/>
    <mergeCell ref="C291:H291"/>
    <mergeCell ref="C292:H292"/>
    <mergeCell ref="C295:H295"/>
    <mergeCell ref="C272:H272"/>
    <mergeCell ref="C275:H275"/>
    <mergeCell ref="C276:H276"/>
    <mergeCell ref="C279:H279"/>
    <mergeCell ref="C280:H280"/>
    <mergeCell ref="C283:H283"/>
    <mergeCell ref="C262:H262"/>
    <mergeCell ref="C263:H263"/>
    <mergeCell ref="C264:H264"/>
    <mergeCell ref="C267:H267"/>
    <mergeCell ref="C268:H268"/>
    <mergeCell ref="C271:H271"/>
    <mergeCell ref="C248:H248"/>
    <mergeCell ref="C251:H251"/>
    <mergeCell ref="C252:H252"/>
    <mergeCell ref="C256:H256"/>
    <mergeCell ref="C257:H257"/>
    <mergeCell ref="C258:H258"/>
    <mergeCell ref="C237:H237"/>
    <mergeCell ref="C238:H238"/>
    <mergeCell ref="C241:H241"/>
    <mergeCell ref="C242:H242"/>
    <mergeCell ref="C246:H246"/>
    <mergeCell ref="C247:H247"/>
    <mergeCell ref="C225:H225"/>
    <mergeCell ref="C226:H226"/>
    <mergeCell ref="C229:H229"/>
    <mergeCell ref="C230:H230"/>
    <mergeCell ref="C233:H233"/>
    <mergeCell ref="C234:H234"/>
    <mergeCell ref="C213:H213"/>
    <mergeCell ref="C214:H214"/>
    <mergeCell ref="C217:H217"/>
    <mergeCell ref="C218:H218"/>
    <mergeCell ref="C221:H221"/>
    <mergeCell ref="C222:H222"/>
    <mergeCell ref="C203:H203"/>
    <mergeCell ref="C204:H204"/>
    <mergeCell ref="C205:H205"/>
    <mergeCell ref="C206:H206"/>
    <mergeCell ref="C209:H209"/>
    <mergeCell ref="C210:H210"/>
    <mergeCell ref="C197:H197"/>
    <mergeCell ref="C198:H198"/>
    <mergeCell ref="C199:H199"/>
    <mergeCell ref="C200:H200"/>
    <mergeCell ref="C201:H201"/>
    <mergeCell ref="C202:H202"/>
    <mergeCell ref="C191:H191"/>
    <mergeCell ref="C192:H192"/>
    <mergeCell ref="C193:H193"/>
    <mergeCell ref="C194:H194"/>
    <mergeCell ref="C195:H195"/>
    <mergeCell ref="C196:H196"/>
    <mergeCell ref="C185:H185"/>
    <mergeCell ref="C186:H186"/>
    <mergeCell ref="C187:H187"/>
    <mergeCell ref="C188:H188"/>
    <mergeCell ref="C189:H189"/>
    <mergeCell ref="C190:H190"/>
    <mergeCell ref="C170:H170"/>
    <mergeCell ref="C171:H171"/>
    <mergeCell ref="C174:H174"/>
    <mergeCell ref="C175:H175"/>
    <mergeCell ref="C180:H180"/>
    <mergeCell ref="C181:H181"/>
    <mergeCell ref="C154:H154"/>
    <mergeCell ref="C155:H155"/>
    <mergeCell ref="C158:H158"/>
    <mergeCell ref="C159:H159"/>
    <mergeCell ref="C160:H160"/>
    <mergeCell ref="C161:H161"/>
    <mergeCell ref="C141:H141"/>
    <mergeCell ref="C144:H144"/>
    <mergeCell ref="C145:H145"/>
    <mergeCell ref="C148:H148"/>
    <mergeCell ref="C149:H149"/>
    <mergeCell ref="C153:H153"/>
    <mergeCell ref="C131:H131"/>
    <mergeCell ref="C132:H132"/>
    <mergeCell ref="C133:H133"/>
    <mergeCell ref="C136:H136"/>
    <mergeCell ref="C137:H137"/>
    <mergeCell ref="C140:H140"/>
    <mergeCell ref="C112:H112"/>
    <mergeCell ref="C113:H113"/>
    <mergeCell ref="C120:H120"/>
    <mergeCell ref="C121:H121"/>
    <mergeCell ref="C126:H126"/>
    <mergeCell ref="C127:H127"/>
    <mergeCell ref="C99:H99"/>
    <mergeCell ref="C100:H100"/>
    <mergeCell ref="C103:H103"/>
    <mergeCell ref="C104:H104"/>
    <mergeCell ref="C107:H107"/>
    <mergeCell ref="C108:H108"/>
    <mergeCell ref="C85:H85"/>
    <mergeCell ref="C86:H86"/>
    <mergeCell ref="C89:H89"/>
    <mergeCell ref="C90:H90"/>
    <mergeCell ref="C93:H93"/>
    <mergeCell ref="C94:H94"/>
    <mergeCell ref="C73:H73"/>
    <mergeCell ref="C77:H77"/>
    <mergeCell ref="C78:H78"/>
    <mergeCell ref="C81:H81"/>
    <mergeCell ref="C6:H6"/>
    <mergeCell ref="C82:H82"/>
    <mergeCell ref="C62:H62"/>
    <mergeCell ref="C63:H63"/>
    <mergeCell ref="C67:H67"/>
    <mergeCell ref="C68:H68"/>
    <mergeCell ref="C69:H69"/>
    <mergeCell ref="C72:H72"/>
    <mergeCell ref="C48:H48"/>
    <mergeCell ref="C49:H49"/>
    <mergeCell ref="C54:H54"/>
    <mergeCell ref="C55:H55"/>
    <mergeCell ref="C58:H58"/>
    <mergeCell ref="C59:H59"/>
    <mergeCell ref="C23:H23"/>
    <mergeCell ref="C24:H24"/>
    <mergeCell ref="C28:H28"/>
    <mergeCell ref="C29:H29"/>
    <mergeCell ref="C32:H32"/>
    <mergeCell ref="C33:H33"/>
    <mergeCell ref="C7:H7"/>
    <mergeCell ref="C8:H8"/>
    <mergeCell ref="C11:H11"/>
    <mergeCell ref="C12:H12"/>
    <mergeCell ref="C15:H15"/>
    <mergeCell ref="C16:H16"/>
  </mergeCells>
  <dataValidations disablePrompts="1" count="1">
    <dataValidation type="list" allowBlank="1" showInputMessage="1" showErrorMessage="1" sqref="B308 B309" xr:uid="{A86C2A5C-5DA4-4CDB-90D0-826479846E0E}">
      <formula1>"Capítulo,Partida,Mano de obra,Maquinaria,Material,Otros,Tarea,"</formula1>
    </dataValidation>
  </dataValidations>
  <pageMargins left="0.70866141732283472" right="0.70866141732283472" top="0.74803149606299213" bottom="0.74803149606299213" header="0.31496062992125984" footer="0.31496062992125984"/>
  <pageSetup paperSize="9" scale="81" fitToHeight="1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ppto ciego 5611</vt:lpstr>
      <vt:lpstr>'ppto ciego 5611'!Área_de_impresión</vt:lpstr>
      <vt:lpstr>'ppto ciego 5611'!Títulos_a_imprimir</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Sonia Maria Sanchez Carrasco</dc:creator>
  <cp:lastModifiedBy>.</cp:lastModifiedBy>
  <cp:lastPrinted>2021-12-30T13:47:15Z</cp:lastPrinted>
  <dcterms:created xsi:type="dcterms:W3CDTF">2021-12-10T07:46:03Z</dcterms:created>
  <dcterms:modified xsi:type="dcterms:W3CDTF">2021-12-30T13:49:10Z</dcterms:modified>
</cp:coreProperties>
</file>