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C:\Users\I06106\Desktop\S-04877-2022\"/>
    </mc:Choice>
  </mc:AlternateContent>
  <xr:revisionPtr revIDLastSave="0" documentId="13_ncr:1_{DDC823ED-83D9-412E-A8F6-F51099A21E17}" xr6:coauthVersionLast="36" xr6:coauthVersionMax="36" xr10:uidLastSave="{00000000-0000-0000-0000-000000000000}"/>
  <bookViews>
    <workbookView xWindow="0" yWindow="0" windowWidth="28800" windowHeight="11910" xr2:uid="{41A8FDA3-D324-4874-A66D-9DF15029D49A}"/>
  </bookViews>
  <sheets>
    <sheet name="Anexo I pag 1 oferta" sheetId="2" r:id="rId1"/>
    <sheet name="Anexo I Tabla Desglose Precio" sheetId="1" r:id="rId2"/>
  </sheets>
  <definedNames>
    <definedName name="_xlnm._FilterDatabase" localSheetId="1" hidden="1">'Anexo I Tabla Desglose Precio'!$A$7:$L$307</definedName>
    <definedName name="_xlnm.Print_Area" localSheetId="0">'Anexo I pag 1 oferta'!$A$3:$I$41</definedName>
    <definedName name="_xlnm.Print_Area" localSheetId="1">'Anexo I Tabla Desglose Precio'!$A$5:$L$309</definedName>
    <definedName name="_xlnm.Print_Titles" localSheetId="1">'Anexo I Tabla Desglose Precio'!$5:$6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300" i="1" l="1"/>
  <c r="L302" i="1" s="1"/>
  <c r="L296" i="1"/>
  <c r="L298" i="1" s="1"/>
  <c r="L292" i="1"/>
  <c r="L294" i="1" s="1"/>
  <c r="L288" i="1"/>
  <c r="L290" i="1" s="1"/>
  <c r="L284" i="1"/>
  <c r="L286" i="1" s="1"/>
  <c r="I279" i="1"/>
  <c r="L278" i="1"/>
  <c r="L280" i="1" s="1"/>
  <c r="L281" i="1" s="1"/>
  <c r="L272" i="1"/>
  <c r="L274" i="1" s="1"/>
  <c r="L266" i="1"/>
  <c r="L268" i="1" s="1"/>
  <c r="L262" i="1"/>
  <c r="L264" i="1" s="1"/>
  <c r="L249" i="1"/>
  <c r="L260" i="1" s="1"/>
  <c r="L243" i="1"/>
  <c r="L245" i="1" s="1"/>
  <c r="L239" i="1"/>
  <c r="L241" i="1" s="1"/>
  <c r="L235" i="1"/>
  <c r="L237" i="1" s="1"/>
  <c r="L231" i="1"/>
  <c r="L233" i="1" s="1"/>
  <c r="L227" i="1"/>
  <c r="L229" i="1" s="1"/>
  <c r="L223" i="1"/>
  <c r="L225" i="1" s="1"/>
  <c r="L219" i="1"/>
  <c r="L221" i="1" s="1"/>
  <c r="L215" i="1"/>
  <c r="L217" i="1" s="1"/>
  <c r="L211" i="1"/>
  <c r="L213" i="1" s="1"/>
  <c r="L207" i="1"/>
  <c r="L209" i="1" s="1"/>
  <c r="L203" i="1"/>
  <c r="L205" i="1" s="1"/>
  <c r="L199" i="1"/>
  <c r="L201" i="1" s="1"/>
  <c r="L189" i="1"/>
  <c r="L196" i="1" s="1"/>
  <c r="L179" i="1"/>
  <c r="L184" i="1" s="1"/>
  <c r="L172" i="1"/>
  <c r="L177" i="1" s="1"/>
  <c r="L157" i="1"/>
  <c r="L168" i="1" s="1"/>
  <c r="L142" i="1"/>
  <c r="L155" i="1" s="1"/>
  <c r="L135" i="1"/>
  <c r="L140" i="1" s="1"/>
  <c r="L127" i="1"/>
  <c r="L133" i="1" s="1"/>
  <c r="L120" i="1"/>
  <c r="L125" i="1" s="1"/>
  <c r="L113" i="1"/>
  <c r="L118" i="1" s="1"/>
  <c r="L102" i="1"/>
  <c r="L109" i="1" s="1"/>
  <c r="L93" i="1"/>
  <c r="L100" i="1" s="1"/>
  <c r="L86" i="1"/>
  <c r="L91" i="1" s="1"/>
  <c r="L71" i="1"/>
  <c r="L82" i="1" s="1"/>
  <c r="L66" i="1"/>
  <c r="L69" i="1" s="1"/>
  <c r="L58" i="1"/>
  <c r="L64" i="1" s="1"/>
  <c r="L53" i="1"/>
  <c r="L56" i="1" s="1"/>
  <c r="L46" i="1"/>
  <c r="L51" i="1" s="1"/>
  <c r="L37" i="1"/>
  <c r="L42" i="1" s="1"/>
  <c r="L28" i="1"/>
  <c r="L35" i="1" s="1"/>
  <c r="L23" i="1"/>
  <c r="L26" i="1" s="1"/>
  <c r="L10" i="1"/>
  <c r="L21" i="1" s="1"/>
  <c r="L185" i="1" l="1"/>
  <c r="L246" i="1"/>
  <c r="L269" i="1"/>
  <c r="L303" i="1"/>
  <c r="L169" i="1"/>
  <c r="L110" i="1"/>
  <c r="L83" i="1"/>
  <c r="L43" i="1"/>
  <c r="L275" i="1" l="1"/>
  <c r="L304" i="1" s="1"/>
  <c r="L307" i="1" s="1"/>
  <c r="B27" i="2" s="1"/>
</calcChain>
</file>

<file path=xl/sharedStrings.xml><?xml version="1.0" encoding="utf-8"?>
<sst xmlns="http://schemas.openxmlformats.org/spreadsheetml/2006/main" count="427" uniqueCount="266">
  <si>
    <t>Código</t>
  </si>
  <si>
    <t>Nat</t>
  </si>
  <si>
    <t>Ud</t>
  </si>
  <si>
    <t>Resumen</t>
  </si>
  <si>
    <t>__N__</t>
  </si>
  <si>
    <t>Longitud</t>
  </si>
  <si>
    <t>Anchura</t>
  </si>
  <si>
    <t>Altura</t>
  </si>
  <si>
    <t>Cantidad</t>
  </si>
  <si>
    <t>CanPres</t>
  </si>
  <si>
    <t>Pres</t>
  </si>
  <si>
    <t>ImpPres</t>
  </si>
  <si>
    <t>01</t>
  </si>
  <si>
    <t>Capítulo</t>
  </si>
  <si>
    <t>ACTUACIONES PREVIAS Y DESMONTAJES.</t>
  </si>
  <si>
    <t>01.01</t>
  </si>
  <si>
    <t>Partida</t>
  </si>
  <si>
    <t>ud</t>
  </si>
  <si>
    <t>ALQUILER VALLA CONTENCIÓN PEATONES</t>
  </si>
  <si>
    <t>Alquiler unidad/mes de valla de contención de peatones, metálica, de 2,50 m de largo y 1,00 m de altura, color amarillo, incluso colocación y desmontaje, según R.D. 486/97 y R.D. 1627/97. TRABAJOS EN HORARIO NOCTURNO.</t>
  </si>
  <si>
    <t>Escalera 1</t>
  </si>
  <si>
    <t>Planta Baja</t>
  </si>
  <si>
    <t>Planta Primera</t>
  </si>
  <si>
    <t>Escalera 2</t>
  </si>
  <si>
    <t>Total 01_01</t>
  </si>
  <si>
    <t>01.02</t>
  </si>
  <si>
    <t>ml</t>
  </si>
  <si>
    <t>RETIRADA BARANDILLA METÁLICA Y PASAMANOS</t>
  </si>
  <si>
    <t>Retirada de barandilla metálica, incluyendo desmontaje de placas de fijación y/o angular de borde, pasamos, accesorios, con retirada del material para su posterior aprovechamiento, clasificación o desecho, incluyen transporte a almacén o vertedero. Incluye medios auxiliares de elevación, seguridad, transporte. Conforme a NTE ADD-18. TRABAJOS EN HORARIO NOCTURNO.</t>
  </si>
  <si>
    <t>Total 01.02</t>
  </si>
  <si>
    <t>01.03</t>
  </si>
  <si>
    <t>m2</t>
  </si>
  <si>
    <t>DESMONTAJE SUELO TÉCNICO DE MADERA CON RECUPERACIÓN</t>
  </si>
  <si>
    <t>Desmontaje de Suelo Técnico, realizado por medios manuales, con p.p. de rodapié y cualquier otro elemento necesario para la correcta ejecución de los trabajos proyectados, incluso retirada de escombros, transporte a vertedero o planta de reciclaje de los materiales sobrantes. TRABAJOS EN HORARIO NOCTURNO.</t>
  </si>
  <si>
    <t>Total 01.03</t>
  </si>
  <si>
    <t>01.04</t>
  </si>
  <si>
    <t>DEMOLICIÓN FALSO TECHO/ TABICA CONTINUO YESO LAMINADO</t>
  </si>
  <si>
    <t>Demolición de falsos techos continuos / Tabica de paneles de yeso laminado (simple panel) o material similar, por medios manuales, incluyendo p.p. de retirada de perfilería, fijaciones, limpieza y retirada de escombros a pie de carga; con transporte al vertedero. Se incluyen medidas de protección y medios de elevación. TRABAJOS EN HORARIO NOCTURNO.</t>
  </si>
  <si>
    <t>Total 01.04</t>
  </si>
  <si>
    <t>Total 01</t>
  </si>
  <si>
    <t>02</t>
  </si>
  <si>
    <t>CARPINTERÍA METÁLICA Y CERRAJERÍA</t>
  </si>
  <si>
    <t>02.01</t>
  </si>
  <si>
    <t>PLACA ANCLAJE ATORNILLADA 300x300x15 mm</t>
  </si>
  <si>
    <t>Placa de anclaje de acero S275JR en perfil plano atornillada, de dimensiones 300x300x15 mm con cuatro tacos metálicos para hormigón HSA M-16 marca "HILTI" o similar, y recibido con resina, colocada. Según UNE-EN 10025-1:2006, UNE-EN 1090-2:2019, EHE-08, CTE DB-SE-A y NTE-EAS. Acero con marcado CE y DdP (Declaración de prestaciones) según Reglamento (UE) 305/2011.TRABAJOS EN HORARIO NOCTURNO.</t>
  </si>
  <si>
    <t>Refuerzo Forjado Escalera 1</t>
  </si>
  <si>
    <t>Refuerzo Forjado Escalera 2</t>
  </si>
  <si>
    <t>Total 02.01</t>
  </si>
  <si>
    <t>02.02</t>
  </si>
  <si>
    <t>PLACA ANCLAJE SOLDADA DOBLE 2 ud de 300x300x15 mm</t>
  </si>
  <si>
    <t>Placa de anclaje de acero S275JR en perfil plano para soldar a testa en viga existente, de dimensiones 300x300x15 mm con refuerzo de Pletina 100.10 soldada a esta y anclada a forjado, mediante taco de hormigón HSA M-16 marca "HILTI" o similar, recibido con resina, colocada. Según UNE-EN 10025-1:2006, UNE-EN 1090-2:2019, EHE-08, CTE DB-SE-A y NTE-EAS. Acero con marcado CE y DdP (Declaración de prestaciones) según Reglamento (UE) 305/2011. TRABAJOS EN HORARIO NOCTURNO.</t>
  </si>
  <si>
    <t>Total 02.02</t>
  </si>
  <si>
    <t>02.03</t>
  </si>
  <si>
    <t>kg</t>
  </si>
  <si>
    <t>ACERO S275JR EN ESTRUCTURA SOLDADA</t>
  </si>
  <si>
    <t>Acero laminado S275JR, en perfiles laminados en caliente para vigas, pilares, zunchos y correas, mediante uniones soldadas; i/p.p. de soldaduras, cortes, piezas especiales, despuntes y dos manos de imprimación con pintura de minio de plomo, montado y colocado, según UNE-EN 10025-1:2006, NTE-EAS, NTE-EAV, CTE DB-SE-A y EAE. Acero con marcado CE y DdP (Declaración de prestaciones) según Reglamento (UE) 305/2011. Base de precios de la Construcción de la Comunidad de Madrid. Precio particularizado para el Área1.TRABAJOS EN HORARIO NOCTURNO Y PERSONAL FORMADO PARA TRABAJAR EN GALERÍA.</t>
  </si>
  <si>
    <t>Refuerzo Bajo Forjado</t>
  </si>
  <si>
    <t>HEB 120</t>
  </si>
  <si>
    <t>Total 02.03</t>
  </si>
  <si>
    <t>02.04</t>
  </si>
  <si>
    <t>ESCALERA METÁLICA 2 TRAMOS + 2 MESETAS h=3,00 m FORJADO A FORJADO  a=1,80 m</t>
  </si>
  <si>
    <t>Módulo de escalera recta de dos tramos de 3,00 m de altura máxima (forjado a forjado), con un ancho total de 1,80 m y paso libre de 1,60, 2 mesetas una intermedia de 1,60 m y una de desembarco de 0,50 m, realizada la estructura con perfiles de acero laminado, zancas de perfil UPN 200, formación de base de peldaños y mesetas con marco de angulares 60.6 unidos entre sí con pletina continua de 10 mm (a tener en cuenta el material de peldaño, se ha de fabricar para que el ala del ángulo quede enrrasado con el peldaño tanto en altura como en ancho y largo), y la meseta intermedia reforzada por tubos estructurales de 60.40.4, arriostradas con tubos 40.40.4 y UPN 140, y la de desembarco por tubos 60.40.4, incluso imprimación antioxidante compatible con ignifugación, realizada en taller y montaje en obra (incluyendo ayudas de albañilería, medios auxiliares) Soldadas a placas de anclaje colocadas con anterioridad (medida en otra partida). Refuerzos, pequeño material incluidos en precio, totalmente termida y montado según plano de proyecto. Materiales y montaje con marcado CE y DdP (Declaración de prestaciones) según Reglamento (UE) 305/2011. TRABAJOS EN HORARIO NOCTURNO.</t>
  </si>
  <si>
    <t>Total 02.04</t>
  </si>
  <si>
    <t>02.05</t>
  </si>
  <si>
    <t>BARANDILLA ACERO ESCALERA + PASAMANO h=1,10 m</t>
  </si>
  <si>
    <t>Barandilla escalera de 110 cm de altura total, construida con perfiles laminados de UPN 80 en arranques y tramos intermedios, marcos de pletinas 40.10 separados 10 cm a intereje, pasamanos superior de tubo 50.3, unido a los marcos y pilares con redondo liso de 16 mm, incluso imprimación antioxidante compatible con ignifugación, realizada en taller y montaje en obra (incluyendo ayudas de albañilería), con parte proporcianal de remate y unión a barandilla existente en el desembarco. Conforme al CTE DB-SUA-1 y al DB-SE-AE Apartado 3.2 y ejecutado según NTE-FDB con materiales con marcado CE y DdP (Declaración de prestaciones) según Reglamento (UE) 305/2011.  TRABAJOS EN HORARIO NOCTURNO.</t>
  </si>
  <si>
    <t>Total 02.05</t>
  </si>
  <si>
    <t>Total 02</t>
  </si>
  <si>
    <t>03</t>
  </si>
  <si>
    <t>PAVIMENTOS</t>
  </si>
  <si>
    <t>03.01</t>
  </si>
  <si>
    <t>PELDAÑOS DE LOSETA AGLOMERADA SEMIENCAPSULADA ACABADO ESTRATIFICADO</t>
  </si>
  <si>
    <t>Formación de peldaños continuos realizados con paneles de aglomerado semiencapsulado con acabado estratificado (RESVALADICIDAD CLASE 2) compuesta por núcleo aglomerado de 38 mm de espesor y 600-720 kg/m3 de densidad recubierta por la parte inferior por una bandeja de acero galvanizado  de 0,5 mm de espesor, con cantos de ABS de 0,4mm de grueso autoextingible y biselados, con acabado superficial de lámina de estratificado (igual al existente en el edificio) de la marca DINOR o equivalente. Apoyada y atornillado por la cara inferior sobre estructura metálica para la formación de escalera, totalmente terminado, medida la longuitud terminada. Según normas CTE DB-SUA-1 y UNE-EN 12825:2002, con marcado CE y DdP (declaración de prestaciones) según Reglamento (UE) 305/2011, medida la superficie terminada. TRABAJOS EN HORARIO NOCTURNO.</t>
  </si>
  <si>
    <t>Total 03.01</t>
  </si>
  <si>
    <t>03.02</t>
  </si>
  <si>
    <t>MESETA DE LOSETA AGLOMERADA SEMIENCAPSULADA ACABADO ESTRATIFICADO</t>
  </si>
  <si>
    <t>Formación de meseta realizada con paneles de aglomerado semiencapsulado con acabado estratificado (RESVALADICIDAD CLASE 2) compuesta por núcleo aglomerado de 38 mm de espesor y 600-720 kg/m3 de densidad recubierta por la parte inferior por una bandeja de acero galvanizado  de 0,5 mm de espesor, con cantos de ABS de 0,4mm de grueso autoextingible y biselados, con acabado superficial de lámina de estratificado (igual al existente en el edificio) de la marca DINOR o equivalente. Apoyada y atornillado por la cara inferior sobre estructura metálica para la formación de escalera, totalmente terminado, medida la longuitud terminada. Según normas CTE DB-SUA-1 y UNE-EN 12825:2002, con marcado CE y DdP (declaración de prestaciones) según Reglamento (UE) 305/2011, medida la superficie terminada. TRABAJOS EN HORARIO NOCTURNO.</t>
  </si>
  <si>
    <t>Total 03.02</t>
  </si>
  <si>
    <t>03.03</t>
  </si>
  <si>
    <t>MONTAJE DE SUELO TÉCNICO DE MADERA RECUPERADO</t>
  </si>
  <si>
    <t>Montaje de Suelo Técnico, realizado por medios manuales, con p.p. de rodapié y cualquier otro elemento necesario para la correcta ejecución de los trabajos proyectados, incluso retirada de escombros y suministro de cualquier material necesario para un correcta ejecución y terminación de los trabajos, transporte a vertedero o planta de reciclaje de los materiales sobrantes. Las 6 primeras placas de las zonas de arranque y desembarco de cada escalera, se sustituiran por un acabado podotactil a definir por la DF en función del fabricante elegido. TRABAJOS EN HORARIO NOCTURNO.</t>
  </si>
  <si>
    <t>Total 03.03</t>
  </si>
  <si>
    <t>Total 03</t>
  </si>
  <si>
    <t>04</t>
  </si>
  <si>
    <t>IGNIFUGACIONES Y ACABADOS</t>
  </si>
  <si>
    <t>04.01</t>
  </si>
  <si>
    <t>FALSO TECHO/TABICA CONTINUO PYL PLACA ESTÁNDAR 13 mm</t>
  </si>
  <si>
    <t>Falso techo continuo de placas de yeso laminado (PYL) formado una placa de yeso laminado estándar (Tipo A según UNE-EN 520:2005+A1:2010) de 13 mm de espesor atornillada a una estructura de perfiles de chapa de acero galvanizado a base de maestras primarias en C de 60x27 mm, separadas entre ejes entre 500-1200 mm, y suspendidas del forjado o ancladas al canto, elemento portante mediante cuelgues colocados entre 700-1200 mm, y maestras secundarias fijadas perpendicularmente a las primarias y a distinto nivel mediante piezas de caballete modulados a ejes entre 400-500 mm. Totalmente terminado para acabado mínimo Nivel Q1 ó Q2, listo para imprimar, revestir, pintar o decorar; i/p.p. de tratamiento de juntas, anclajes, suspensiones, cuelgues, tornillería, juntas de estanqueidad y medios auxiliares. Materiales con marcado CE y DdP (Declaración de prestaciones) según Reglamento (UE) 305/2011. TRABAJOS EN HORARIO NOCTURNO.</t>
  </si>
  <si>
    <t>Total 04.01</t>
  </si>
  <si>
    <t>04.02</t>
  </si>
  <si>
    <t>PROTECC. INCENDIO ESCALERA. METÁLICA PINTURA IGNÍFUGA REI=90</t>
  </si>
  <si>
    <t>Protección contra el fuego de incendio de escalera metálica, para una resitencia al fuego de 90 minutos (REI-90), mediante la aplicación de pintura ignífuga monocomponente al agua, en color blanco, Promapaint -SC4 o equivalente. Espesor medio aplicado de aprox. de 1700 micras, a tener en consideración para todos los perfiles, según norma UNE-EN 13381-8:2010. Aplicación sobre superficie seca, limpia, libre de grasas y óxidos. Totalmente aplicado; i/p.p. de equipos, limpieza de tajo y medios auxiliares. Incluye tratamiento previo del soporte si fuera necesario.</t>
  </si>
  <si>
    <t>Total 04.02</t>
  </si>
  <si>
    <t>04.03</t>
  </si>
  <si>
    <t>PROTECC. INCENDIO ESTRUCT. METÁLICA PINTURA IGNÍFUGA REI=90</t>
  </si>
  <si>
    <t>Protección contra el fuego de incendio de estructura metálica, para una resitencia al fuego de 90 minutos (REI-90), mediante la aplicación de pintura ignífuga monocomponente al agua, en color blanco, Promapaint -SC4 o equivalente. Espesor medio aplicado de aprox. de 1700 micras, a tener en consideración para todos los perfiles, según norma UNE-EN 13381-8:2010. Aplicación sobre superficie seca, limpia, libre de grasas y óxidos. Totalmente aplicado; i/p.p. de equipos, limpieza de tajo y medios auxiliares. Incluye tratamiento previo del soporte si fuera necesario.</t>
  </si>
  <si>
    <t>Total 04.03</t>
  </si>
  <si>
    <t>04.04</t>
  </si>
  <si>
    <t>PINTURA ESMALTE POLIURETANO ACRÍLICO ESCALERA METÁLICA</t>
  </si>
  <si>
    <t>Pintura sobre escalera, con dos manos de esmalte de poliuretano acrílico con Acabado Satinado en Ral igual al existente (aprobación de por la DF), compatible con la ignifugación, de la marca REVETÓN o equivalente, medios auxiliares, totalmente terminado.TRABAJOS EN HORARIO NOCTURNO.</t>
  </si>
  <si>
    <t>Total 04.04</t>
  </si>
  <si>
    <t>04.05</t>
  </si>
  <si>
    <t>ESMALTE SATINADO S/METAL</t>
  </si>
  <si>
    <t>Pintura sobre cerrajería, con dos manos de esmalte de poliuretano acrílico con Acabado Satinado en Ral igual al existente (aprobación de por la DF), compatible con la ignifugación, de la marca REVETÓN o equivalente, medios auxiliares, totalmente terminado.TRABAJOS EN HORARIO NOCTURNO.</t>
  </si>
  <si>
    <t>Total 04.05</t>
  </si>
  <si>
    <t>04.06</t>
  </si>
  <si>
    <t>PINTURA PLÁSTICA LISA SEMIMATE ALTA CALIDAD</t>
  </si>
  <si>
    <t>Pintura plástica de alta calidad, formulada con resinas vinílicas emulsionadas en agua y pigmentos, para la decoración de interiores en acabado liso. Pintura antimoho y resistente al frote húmedo. Aplicación con brocha o rodillo. Aplicación mínima de 2 manos de pintura diluidas en un 10%. En caso de soportes muy porosos, se incluye mano de imprimación transparente y no peliculante al agua. Producto certificado según EN 1504-2 con marcado CE y DdP (Declaración de prestaciones) según Reglamento (UE) 305/2011. Totalmente terminado; i/p.p. emplastecido, imprimación y dos manos de acabado. TRABAJOS EN HORARIO NOCTURNO.</t>
  </si>
  <si>
    <t>TECHOS</t>
  </si>
  <si>
    <t>PAREDES</t>
  </si>
  <si>
    <t>Total 04.06</t>
  </si>
  <si>
    <t>Total 04</t>
  </si>
  <si>
    <t>05</t>
  </si>
  <si>
    <t>EQUIPAMIENTO</t>
  </si>
  <si>
    <t>05.01</t>
  </si>
  <si>
    <t>JARDINERA/BANCO 150x60 2 und + 0,70x0,70 3 und</t>
  </si>
  <si>
    <t>Suministro y colocación de conjunto de jardinera  con  banco de estilo IONA, de pástico reciclado, modular con jardineras integradas en forma de L, compuesta por tres jardineras  y dos bancos, de medidas 1,50 metros de longitud cada bano y jardineras de 70x70, provista de desagüe con tapon, instalada. Incluido en el precio Plantas, sustratos y piedras de terminación.</t>
  </si>
  <si>
    <t>Total 05.01</t>
  </si>
  <si>
    <t>05.02</t>
  </si>
  <si>
    <t>BLOQUE AUTÓNOMO EMERGENCIA SUPERF. LED 350 lm</t>
  </si>
  <si>
    <t>Bloque autónomo de emergencia, de superficie con zócalo enchufable, carcasa de material autoextinguible y difusor opal, grado de protección IP42 - IK 07 / Clase II, según UNE-EN 60598, UNE-EN 60529 y UNE-EN 50102; equipado con LEDs de 350 lm (MARCA DAISALUX,, MODELO NOVA LDN6A) piloto testigo de carga LED verde, con 1 hora de autonomía, batería Ni-MH de bajo impacto medioambiental, fuente conmutada de bajo consumo. Luminaria conforme a los requisitos generales de la UNE-EN 60598 Parte 1 y particulares de la parte 2-22 de la misma norma y lámparas conforme a la UNE-EN 20062:1993; ambas con marcado CE según Reglamento (UE) 305/2011. Instalada, incluyendo replanteo, accesorios de anclaje, conexionado, con p.p. de alimentación con cable y canalización hasta la caja más cercana, conforme al CTE DB-HE-3, CTE DB-SUA-4 y NTE-IEI.</t>
  </si>
  <si>
    <t>Total 05.02</t>
  </si>
  <si>
    <t>Total 05</t>
  </si>
  <si>
    <t>06</t>
  </si>
  <si>
    <t>SEGURIDAD, SALUD Y SEÑALIZACIÓN</t>
  </si>
  <si>
    <t>06.01</t>
  </si>
  <si>
    <t>PROTECCIONES COLECTIVAS</t>
  </si>
  <si>
    <t>06.01.01</t>
  </si>
  <si>
    <t>EXTINTOR POLVO ABC 6 kg PROTECCIÓN INCENDIOS</t>
  </si>
  <si>
    <t>Extintor de polvo químico ABC polivalente antibrasa de eficacia 21A/113B, de 6 kg de agente extintor, con soporte, manómetro comprobable y boquilla con difusor. Medida la unidad instalada, según R.D. 486/97 y R.D. 1627/97.</t>
  </si>
  <si>
    <t>06.02</t>
  </si>
  <si>
    <t>EQUIPOS DE PROTECCIÓN INDIVIDUAL</t>
  </si>
  <si>
    <t>06.02.01</t>
  </si>
  <si>
    <t>CASCO DE SEGURIDAD AJUSTABLE RUEDA</t>
  </si>
  <si>
    <t>Casco de seguridad con arnés de cabeza ajustable por medio de rueda dentada, para uso normal y eléctrico hasta 440 V. Según R.D. 773/97 y R.D. 1407/92. Equipo de Protección Individual (EPI) con marcado de conformidad CE.</t>
  </si>
  <si>
    <t>Total 06.02.01</t>
  </si>
  <si>
    <t>06.02.02</t>
  </si>
  <si>
    <t>PANTALLA DE CABEZA SOLDADOR</t>
  </si>
  <si>
    <t>Pantalla de seguridad de cabeza, para soldador, de fibra vulcanizada, con cristal de 110x55 mm (amortizable en 5 usos). Según UNE-EN 175, UNE-EN 379, R.D. 773/97 y R.D. 1407/92. Equipo de Protección Individual (EPI) con marcado de conformidad CE.</t>
  </si>
  <si>
    <t>Total 06.02.02</t>
  </si>
  <si>
    <t>06.02.03</t>
  </si>
  <si>
    <t>GAFAS CONTRA IMPACTOS</t>
  </si>
  <si>
    <t>Gafas protectoras contra impactos, incoloras (amortizables en 3 usos). Según UNE-EN 172, R.D. 773/97 y R.D. 1407/92. Equipo de Protección Individual (EPI) con marcado de conformidad CE.</t>
  </si>
  <si>
    <t>Total 06.02.03</t>
  </si>
  <si>
    <t>06.02.04</t>
  </si>
  <si>
    <t>CASCOS PROTECTORES AUDITIVOS</t>
  </si>
  <si>
    <t>Protectores auditivos con arnés a la nuca (amortizables en 3 usos). Según UNE-EN 458, UNE-EN 352, R.D. 773/97 y R.D. 1407/92. Equipo de Protección Individual (EPI) con marcado de conformidad CE.</t>
  </si>
  <si>
    <t>Total 06.02.04</t>
  </si>
  <si>
    <t>06.02.05</t>
  </si>
  <si>
    <t>FAJA DE PROTECCIÓN LUMBAR</t>
  </si>
  <si>
    <t>Faja protección lumbar (amortizable en 4 usos). Según R.D. 773/97 y R.D. 1407/92. Equipo de Protección Individual (EPI) con marcado de conformidad CE.</t>
  </si>
  <si>
    <t>Total 06.02.05</t>
  </si>
  <si>
    <t>06.02.06</t>
  </si>
  <si>
    <t>CINTURÓN PORTAHERRAMIENTAS</t>
  </si>
  <si>
    <t>Cinturón portaherramientas (amortizable en 4 usos). Según R.D. 773/97 y R.D. 1407/92. Equipo de Protección Individual (EPI) con marcado de conformidad CE.</t>
  </si>
  <si>
    <t>Total 06.02.06</t>
  </si>
  <si>
    <t>06.02.07</t>
  </si>
  <si>
    <t>MONO DE TRABAJO POLIÉSTER-ALGODÓN</t>
  </si>
  <si>
    <t>Mono de trabajo de una pieza de poliéster-algodón (amortizable en un uso). Según UNE-EN 340, R.D. 773/97 y R.D. 1407/92. Equipo de Protección Individual (EPI) con marcado de conformidad CE.</t>
  </si>
  <si>
    <t>Total 06.02.07</t>
  </si>
  <si>
    <t>06.02.08</t>
  </si>
  <si>
    <t>PAR GUANTES SOLDADOR</t>
  </si>
  <si>
    <t>Par de guantes para soldador (amortizables en 2 usos). Según UNE-EN 12477, R.D. 773/97 y R.D. 1407/92. Equipo de Protección Individual (EPI) con marcado de conformidad CE.</t>
  </si>
  <si>
    <t>Total 06.02.08</t>
  </si>
  <si>
    <t>06.02.09</t>
  </si>
  <si>
    <t>PAR GUANTES LONA REFORZADOS</t>
  </si>
  <si>
    <t>Par de guantes de lona reforzados. Según UNE-EN 420, UNE-EN 388, R.D. 773/97 y R.D. 1407/92. Equipo de Protección Individual (EPI) con marcado de conformidad CE.</t>
  </si>
  <si>
    <t>Total 06.02.09</t>
  </si>
  <si>
    <t>06.02.10</t>
  </si>
  <si>
    <t>PAR DE BOTAS DE SEGURIDAD</t>
  </si>
  <si>
    <t>Par de botas de seguridad con plantilla y puntera de acero (amortizables en 1 usos). Según UNE-EN ISO 20345, UNE-EN ISO 20346, UNE-EN ISO 20347, R.D. 773/97 y R.D. 1407/92. Equipo de Protección Individual (EPI) con marcado de conformidad CE.</t>
  </si>
  <si>
    <t>Total 06.02.10</t>
  </si>
  <si>
    <t>06.02.11</t>
  </si>
  <si>
    <t>PAR DE POLAINAS SOLDADURA</t>
  </si>
  <si>
    <t>Par de polainas para soldador (amortizables en 3 usos). Según UNE-EN ISO 20345, UNE-EN ISO 20346, UNE-EN ISO 20347, R.D. 773/97 y R.D. 1407/92. Equipo de Protección Individual (EPI) con marcado de conformidad CE.</t>
  </si>
  <si>
    <t>Total 06.02.11</t>
  </si>
  <si>
    <t>06.02.12</t>
  </si>
  <si>
    <t>EQUIPO PARA TRABAJO VERTICAL Y HORIZONTAL</t>
  </si>
  <si>
    <t>Equipo completo para trabajos en vertical y horizontal compuesto por un arnés de seguridad con amarre dorsal y pectoral, fabricado con cinta de nailon de 45 mm y elementos metálicos de acero inoxidable, un dispositivo anticaídas deslizante de doble función y un rollo de cuerda poliamida de 14 mm de 2 m con lazada, incluso bolsa portaequipo (amortizable en 5 obras). Según UNE-EN 360, UNE-EN ISO 1140, UNE-EN 353-2, R.D. 773/97 y R.D. 1407/92. Equipo de Protección Individual (EPI) con marcado de conformidad CE.</t>
  </si>
  <si>
    <t>Total 06.02.12</t>
  </si>
  <si>
    <t>Total 06.02</t>
  </si>
  <si>
    <t>06.03</t>
  </si>
  <si>
    <t>SEÑALIZACIÓN</t>
  </si>
  <si>
    <t>06.03.01</t>
  </si>
  <si>
    <t>CINTA BALIZAMIENTO BICOLOR 8 cm</t>
  </si>
  <si>
    <t>Cinta de balizamiento bicolor rojo/blanco de material plástico, incluso colocación y desmontaje, según R.D. 485/97 y R.D. 1627/97.</t>
  </si>
  <si>
    <t>Total 06.03.01</t>
  </si>
  <si>
    <t>06.03.02</t>
  </si>
  <si>
    <t>PANEL COMPLETO PVC 700x1000 mm</t>
  </si>
  <si>
    <t>Panel completo serigrafiado sobre planchas de PVC blanco de 0,6 mm de espesor nominal. Tamaño 700x1000 mm. Válido para incluir hasta 15 símbolos de señales, incluso textos "Prohibido el paso a toda persona ajena a la obra", incluido colocación, según R.D. 485/97 y R.D. 1627/97.</t>
  </si>
  <si>
    <t>Total 06.03.02</t>
  </si>
  <si>
    <t>06.03.03</t>
  </si>
  <si>
    <t>CARTEL PVC 220x300 mm OBLIGACIÓN/PROHIBICIÓN/ADVERTENCIA</t>
  </si>
  <si>
    <t>Cartel serigrafiado sobre planchas de PVC blanco de 0,6 mm de espesor nominal. Tamaño 220x300 mm. Válidas para señales de obligación, prohibición y advertencia, incluido colocación, según R.D. 485/97 y R.D. 1627/97.</t>
  </si>
  <si>
    <t>Total 06.03.03</t>
  </si>
  <si>
    <t>Total 06.03</t>
  </si>
  <si>
    <t>06.04</t>
  </si>
  <si>
    <t>LIMPIEZA</t>
  </si>
  <si>
    <t>06.04.01</t>
  </si>
  <si>
    <t>LIMPIEZA DIARIA DE ZONA DE TRABAJO</t>
  </si>
  <si>
    <t>Repercusión por día de superficie total de obra de las horas de peón ordinario dedicadas a la limpieza periódica de la zona de trabajo y el paso de material, tras la terminación de los diferentes oficios que intervienen durante la ejecución de la obra, y no tengan incluida la limpieza en su precio. Incluso p/p de acopio, retirada y carga manual de restos sobre camión o contenedor. La zona de trabajo tiene que estar mantenidad durante la ejecución de los mismos y limpia al 100 % al finalizar la jornada. Mano de Obra, producto y herramientas necesarias.</t>
  </si>
  <si>
    <t>Total 06.04.01</t>
  </si>
  <si>
    <t>Total 06</t>
  </si>
  <si>
    <t>07</t>
  </si>
  <si>
    <t>GESTIÓN DE RESIDUOS</t>
  </si>
  <si>
    <t>07.01</t>
  </si>
  <si>
    <t>ENTREGA, ALQUILER, RECOGIDA Y CANON DE CONTENEDOR RCD 8 m3 &lt;10 km</t>
  </si>
  <si>
    <t>Coste del alquiler de contenedor de 8 m3 de capacidad para RCD, sólo permitido éste tipo de residuo en el contenedor por el gestor de residuos no peligrosos (autorizado por la Consejería de Medio Ambiente, Ordenación del Territorio y Sostenibilidad de la Comunidad de Madrid). Según Real Decreto 105/2008 y Orden 2726/2009 por la que se regula la producción y gestión de los residuos de construcción y demolición en la Comunidad de Madrid.</t>
  </si>
  <si>
    <t>Total 07.01</t>
  </si>
  <si>
    <t>Total 07</t>
  </si>
  <si>
    <t>08</t>
  </si>
  <si>
    <t>CONTROL DE CALIDAD, ENSAYOS Y ESTUDIOS</t>
  </si>
  <si>
    <t>08.01</t>
  </si>
  <si>
    <t>ENSAYO SOLDADURAS ULTRASONIDOS</t>
  </si>
  <si>
    <t>Examen de cordón de soldadura, realizado con ultrasonidos, 6 unidades por visita, incluido la emisión de informe s/UNE-EN ISO 17640:2017.TRABAJOS EN HORARIO NOCTURNO.</t>
  </si>
  <si>
    <t>Total 08.01</t>
  </si>
  <si>
    <t>08.02</t>
  </si>
  <si>
    <t>ESPESOR Y DUREZA</t>
  </si>
  <si>
    <t>Ensayo para la determinación de la dureza de la película, s/UNE EN ISO 1522:2007 y el espesor de la película s/UNE-EN ISO 2808:2007 y la resistencia al calor s/UNE 48033:1980. TRABAJOS EN HORARIO NOCTURNO.</t>
  </si>
  <si>
    <t>Total 08.02</t>
  </si>
  <si>
    <t>08.03</t>
  </si>
  <si>
    <t>PODER CUBRIENTE</t>
  </si>
  <si>
    <t>Ensayo para determinación del poder cubriente de pinturas y esmaltes, s/UNE 48035:1982. TRABAJOS EN HORARIO NOCTURNO.</t>
  </si>
  <si>
    <t>Total 08.03</t>
  </si>
  <si>
    <t>08.04</t>
  </si>
  <si>
    <t>ABSORCIÓN AGUA</t>
  </si>
  <si>
    <t>Ensayo para determinación de la absorción de agua de pinturas o barnices, s/MELC 1271/80. TRABAJOS EN HORARIO NOCTURNO.</t>
  </si>
  <si>
    <t>Total 08.04</t>
  </si>
  <si>
    <t>08.05</t>
  </si>
  <si>
    <t>FLEXIBILIDAD</t>
  </si>
  <si>
    <t>Ensayo para determinación de la flexibilidad de pinturas o barnices, s/MELC 1271/80.</t>
  </si>
  <si>
    <t>Total 08.05</t>
  </si>
  <si>
    <t>Total 08</t>
  </si>
  <si>
    <t>Otros</t>
  </si>
  <si>
    <t>PRESUPUESTO EJECUCION MATERIAL</t>
  </si>
  <si>
    <r>
      <t>Gastos Generales</t>
    </r>
    <r>
      <rPr>
        <b/>
        <sz val="9"/>
        <color rgb="FFFF0000"/>
        <rFont val="Calibri"/>
        <family val="2"/>
        <scheme val="minor"/>
      </rPr>
      <t xml:space="preserve"> XX % </t>
    </r>
    <r>
      <rPr>
        <b/>
        <sz val="9"/>
        <color rgb="FF000000"/>
        <rFont val="Calibri"/>
        <family val="2"/>
        <scheme val="minor"/>
      </rPr>
      <t>(*)</t>
    </r>
  </si>
  <si>
    <t xml:space="preserve">XX % </t>
  </si>
  <si>
    <r>
      <t>Beneficio Industrial</t>
    </r>
    <r>
      <rPr>
        <b/>
        <sz val="9"/>
        <color rgb="FFFF0000"/>
        <rFont val="Calibri"/>
        <family val="2"/>
        <scheme val="minor"/>
      </rPr>
      <t xml:space="preserve"> XX</t>
    </r>
    <r>
      <rPr>
        <b/>
        <sz val="9"/>
        <color rgb="FF000000"/>
        <rFont val="Calibri"/>
        <family val="2"/>
        <scheme val="minor"/>
      </rPr>
      <t xml:space="preserve"> </t>
    </r>
    <r>
      <rPr>
        <b/>
        <sz val="9"/>
        <color rgb="FFFF0000"/>
        <rFont val="Calibri"/>
        <family val="2"/>
        <scheme val="minor"/>
      </rPr>
      <t>%</t>
    </r>
    <r>
      <rPr>
        <b/>
        <sz val="9"/>
        <color rgb="FF000000"/>
        <rFont val="Calibri"/>
        <family val="2"/>
        <scheme val="minor"/>
      </rPr>
      <t xml:space="preserve"> (*)</t>
    </r>
  </si>
  <si>
    <t xml:space="preserve"> XX % </t>
  </si>
  <si>
    <t>PRESUPUESTO EJECUCION CONTRATA (Total oferta)</t>
  </si>
  <si>
    <r>
      <t xml:space="preserve">NOTA IMPORTANTE: 
</t>
    </r>
    <r>
      <rPr>
        <sz val="10"/>
        <color theme="1"/>
        <rFont val="Calibri"/>
        <family val="2"/>
      </rPr>
      <t xml:space="preserve">Este fichero de mediciones en Excel </t>
    </r>
    <r>
      <rPr>
        <sz val="10"/>
        <color rgb="FFFF0000"/>
        <rFont val="Calibri"/>
        <family val="2"/>
      </rPr>
      <t>(ÚNICO FORMATO DISPONIBLE</t>
    </r>
    <r>
      <rPr>
        <sz val="10"/>
        <color theme="1"/>
        <rFont val="Calibri"/>
        <family val="2"/>
      </rPr>
      <t xml:space="preserve">) se facilita como ayuda para la preparación de la oferta económica.  Debe considerarse que, en todo caso, el </t>
    </r>
    <r>
      <rPr>
        <sz val="10"/>
        <color rgb="FFFF0000"/>
        <rFont val="Calibri"/>
        <family val="2"/>
      </rPr>
      <t>ÚNICO CONTENIDO TÉCNICO VINCULANTE ES EL DEFINIDO EN EL PLIEGO DE CONDICIONES TÉCNICAS</t>
    </r>
    <r>
      <rPr>
        <sz val="10"/>
        <color theme="1"/>
        <rFont val="Calibri"/>
        <family val="2"/>
      </rPr>
      <t xml:space="preserve"> y el licitador debe verificar que los capítulos y contenidos de la oferta presentada correspondan exactamente con las mediciones del Proyecto</t>
    </r>
  </si>
  <si>
    <t xml:space="preserve">
ESTA TABLA DE DESGLOSE DE MEDICIONES DE OFERTA SE PRESENTARA EN FORMATO PDF</t>
  </si>
  <si>
    <t>S-04877-2022 - Instalación de dos escaleras de emergencia en el vestíbulo de los estudios 1,2 y 3</t>
  </si>
  <si>
    <t>(*) Cuando no se indiquen otros porcentajes se entenderá que, quedan incluidos en el precio de la oferta el 13% de Gastos Generales y el 6% de Beneficio Industrial.</t>
  </si>
  <si>
    <t>Las proposiciones económicas no podrán superar el valor estimado del contrato indicado en el Anexo II apartado 3 del Pliego de Condiciones Generales.</t>
  </si>
  <si>
    <r>
      <t>Esta tabla se indica como</t>
    </r>
    <r>
      <rPr>
        <sz val="11"/>
        <color rgb="FFFF0000"/>
        <rFont val="Calibri"/>
        <family val="2"/>
        <scheme val="minor"/>
      </rPr>
      <t xml:space="preserve"> formato válido para la presentación de las ofertas</t>
    </r>
    <r>
      <rPr>
        <sz val="11"/>
        <color theme="1"/>
        <rFont val="Calibri"/>
        <family val="2"/>
        <scheme val="minor"/>
      </rPr>
      <t xml:space="preserve">, el único contenido técnico vinculante es el definido en el Pliego de Condiciones Técnicas, el licitador debe verificar que los capítulos y contenidos de la oferta presentada con este formato correspondan exactamente con las mediciones del Proyecto. </t>
    </r>
    <r>
      <rPr>
        <sz val="11"/>
        <color rgb="FFFF0000"/>
        <rFont val="Calibri"/>
        <family val="2"/>
        <scheme val="minor"/>
      </rPr>
      <t>Las propuestas deberán presentarse exclusivamente con desglose de capítulos, partidas, subtotales y totales indicado y sin desglose descriptivo de cada partida.</t>
    </r>
  </si>
  <si>
    <t>NOTA IMPORTANTE: 
ESTE ANEXO I Y LA TABLA DE DESGLOSE DE MEDICIONES SE PRESENTARAN EN FORMATO PDF</t>
  </si>
  <si>
    <t>“Instalación de dos escaleras de emergencia en el vestíbulo de los estudios 1, 2 Y 3"</t>
  </si>
  <si>
    <t>Expediente n.º S/04877/2022</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</si>
  <si>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</si>
  <si>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</si>
  <si>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</si>
  <si>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</si>
  <si>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</si>
  <si>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</si>
  <si>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</si>
  <si>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</si>
  <si>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</si>
  <si>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</si>
  <si>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</si>
  <si>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</si>
  <si>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</si>
  <si>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</si>
  <si>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</si>
  <si>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</si>
  <si>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Total 06.01.01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</si>
</sst>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1"/>
      <color rgb="FFFF0000"/>
      <name val="Calibri"/>
      <family val="2"/>
      <scheme val="minor"/>
    </font>
    <font>
      <b/>
      <sz val="11"/>
      <color theme="1"/>
      <name val="Calibri"/>
      <family val="2"/>
      <scheme val="minor"/>
    </font>
    <font>
      <b/>
      <i/>
      <sz val="10"/>
      <color theme="1"/>
      <name val="Calibri"/>
      <family val="2"/>
      <scheme val="minor"/>
    </font>
    <font>
      <b/>
      <sz val="8"/>
      <color rgb="FF000000"/>
      <name val="Calibri"/>
      <family val="2"/>
      <charset val="1"/>
    </font>
    <font>
      <b/>
      <sz val="8"/>
      <color rgb="FFFF40FF"/>
      <name val="Calibri"/>
      <family val="2"/>
      <charset val="1"/>
    </font>
    <font>
      <b/>
      <sz val="8"/>
      <name val="Calibri"/>
      <family val="2"/>
    </font>
    <font>
      <sz val="8"/>
      <color rgb="FF000000"/>
      <name val="Calibri"/>
      <family val="2"/>
      <charset val="1"/>
    </font>
    <font>
      <b/>
      <sz val="8"/>
      <name val="Calibri"/>
      <family val="2"/>
      <charset val="1"/>
    </font>
    <font>
      <sz val="8"/>
      <color theme="1"/>
      <name val="Calibri"/>
      <family val="2"/>
      <scheme val="minor"/>
    </font>
    <font>
      <i/>
      <sz val="8"/>
      <color rgb="FF000000"/>
      <name val="Calibri"/>
      <family val="2"/>
    </font>
    <font>
      <sz val="8"/>
      <color rgb="FF000000"/>
      <name val="Calibri"/>
      <family val="2"/>
    </font>
    <font>
      <b/>
      <sz val="8"/>
      <color theme="1"/>
      <name val="Calibri"/>
      <family val="2"/>
      <scheme val="minor"/>
    </font>
    <font>
      <sz val="8"/>
      <color rgb="FFFF40FF"/>
      <name val="Calibri"/>
      <family val="2"/>
      <charset val="1"/>
    </font>
    <font>
      <sz val="8"/>
      <name val="Calibri"/>
      <family val="2"/>
      <charset val="1"/>
    </font>
    <font>
      <sz val="8"/>
      <name val="Calibri"/>
      <family val="2"/>
    </font>
    <font>
      <sz val="11"/>
      <name val="Calibri"/>
      <family val="2"/>
      <scheme val="minor"/>
    </font>
    <font>
      <sz val="8"/>
      <name val="Calibri"/>
      <family val="2"/>
      <scheme val="minor"/>
    </font>
    <font>
      <sz val="8"/>
      <color theme="0"/>
      <name val="Calibri"/>
      <family val="2"/>
      <scheme val="minor"/>
    </font>
    <font>
      <b/>
      <sz val="9"/>
      <color rgb="FF000000"/>
      <name val="Calibri"/>
      <family val="2"/>
      <scheme val="minor"/>
    </font>
    <font>
      <b/>
      <sz val="8"/>
      <name val="Calibri"/>
      <family val="2"/>
      <scheme val="minor"/>
    </font>
    <font>
      <b/>
      <sz val="9"/>
      <color rgb="FFFF0000"/>
      <name val="Calibri"/>
      <family val="2"/>
      <scheme val="minor"/>
    </font>
    <font>
      <b/>
      <sz val="8"/>
      <color rgb="FFFF0000"/>
      <name val="Calibri"/>
      <family val="2"/>
      <scheme val="minor"/>
    </font>
    <font>
      <b/>
      <sz val="10"/>
      <color theme="1"/>
      <name val="Calibri"/>
      <family val="2"/>
    </font>
    <font>
      <sz val="10"/>
      <color theme="1"/>
      <name val="Calibri"/>
      <family val="2"/>
    </font>
    <font>
      <sz val="10"/>
      <color rgb="FFFF0000"/>
      <name val="Calibri"/>
      <family val="2"/>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rgb="FFB4CBE0"/>
        <bgColor rgb="FFC2D5E7"/>
      </patternFill>
    </fill>
    <fill>
      <patternFill patternType="solid">
        <fgColor rgb="FFF0F0F0"/>
        <bgColor rgb="FFFFFFCC"/>
      </patternFill>
    </fill>
    <fill>
      <patternFill patternType="solid">
        <fgColor rgb="FFFFFFCC"/>
        <bgColor indexed="64"/>
      </patternFill>
    </fill>
    <fill>
      <patternFill patternType="solid">
        <fgColor indexed="26"/>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s>
  <cellStyleXfs count="1">
    <xf numFmtId="0" fontId="0" fillId="0" borderId="0"/>
  </cellStyleXfs>
  <cellXfs count="152">
    <xf numFmtId="0" fontId="0" fillId="0" borderId="0" xfId="0"/>
    <xf numFmtId="49" fontId="3" fillId="0" borderId="1" xfId="0" applyNumberFormat="1" applyFont="1" applyBorder="1" applyAlignment="1" applyProtection="1">
      <alignment vertical="top"/>
    </xf>
    <xf numFmtId="49" fontId="3" fillId="0" borderId="2" xfId="0" applyNumberFormat="1" applyFont="1" applyBorder="1" applyAlignment="1" applyProtection="1">
      <alignment vertical="top" wrapText="1"/>
    </xf>
    <xf numFmtId="2" fontId="3" fillId="0" borderId="2" xfId="0" applyNumberFormat="1" applyFont="1" applyBorder="1" applyAlignment="1" applyProtection="1">
      <alignment horizontal="right" vertical="top"/>
    </xf>
    <xf numFmtId="49" fontId="3" fillId="0" borderId="2" xfId="0" applyNumberFormat="1" applyFont="1" applyBorder="1" applyAlignment="1" applyProtection="1">
      <alignment horizontal="right" vertical="top"/>
    </xf>
    <xf numFmtId="49" fontId="3" fillId="0" borderId="1" xfId="0" applyNumberFormat="1" applyFont="1" applyBorder="1" applyAlignment="1" applyProtection="1">
      <alignment horizontal="right" vertical="top"/>
    </xf>
    <xf numFmtId="49" fontId="3" fillId="0" borderId="3" xfId="0" applyNumberFormat="1" applyFont="1" applyBorder="1" applyAlignment="1" applyProtection="1">
      <alignment horizontal="right" vertical="top"/>
    </xf>
    <xf numFmtId="49" fontId="4" fillId="2" borderId="4" xfId="0" applyNumberFormat="1" applyFont="1" applyFill="1" applyBorder="1" applyAlignment="1" applyProtection="1">
      <alignment vertical="top"/>
    </xf>
    <xf numFmtId="49" fontId="4" fillId="2" borderId="5" xfId="0" applyNumberFormat="1" applyFont="1" applyFill="1" applyBorder="1" applyAlignment="1" applyProtection="1">
      <alignment vertical="top"/>
    </xf>
    <xf numFmtId="3" fontId="5" fillId="2" borderId="5" xfId="0" applyNumberFormat="1" applyFont="1" applyFill="1" applyBorder="1" applyAlignment="1" applyProtection="1">
      <alignment vertical="top"/>
    </xf>
    <xf numFmtId="4" fontId="6" fillId="2" borderId="5" xfId="0" applyNumberFormat="1" applyFont="1" applyFill="1" applyBorder="1" applyAlignment="1" applyProtection="1">
      <alignment vertical="top"/>
    </xf>
    <xf numFmtId="4" fontId="5" fillId="2" borderId="6" xfId="0" applyNumberFormat="1" applyFont="1" applyFill="1" applyBorder="1" applyAlignment="1" applyProtection="1">
      <alignment vertical="top"/>
    </xf>
    <xf numFmtId="49" fontId="7" fillId="3" borderId="3" xfId="0" applyNumberFormat="1" applyFont="1" applyFill="1" applyBorder="1" applyAlignment="1" applyProtection="1">
      <alignment vertical="top"/>
    </xf>
    <xf numFmtId="49" fontId="7" fillId="0" borderId="2" xfId="0" applyNumberFormat="1" applyFont="1" applyBorder="1" applyAlignment="1" applyProtection="1">
      <alignment vertical="top"/>
    </xf>
    <xf numFmtId="3" fontId="5" fillId="0" borderId="2" xfId="0" applyNumberFormat="1" applyFont="1" applyFill="1" applyBorder="1" applyAlignment="1" applyProtection="1">
      <alignment vertical="top"/>
    </xf>
    <xf numFmtId="4" fontId="8" fillId="0" borderId="2" xfId="0" applyNumberFormat="1" applyFont="1" applyFill="1" applyBorder="1" applyAlignment="1" applyProtection="1">
      <alignment vertical="top"/>
    </xf>
    <xf numFmtId="4" fontId="5" fillId="0" borderId="7" xfId="0" applyNumberFormat="1" applyFont="1" applyFill="1" applyBorder="1" applyAlignment="1" applyProtection="1">
      <alignment vertical="top"/>
    </xf>
    <xf numFmtId="0" fontId="0" fillId="0" borderId="8" xfId="0" applyBorder="1" applyProtection="1"/>
    <xf numFmtId="2" fontId="7" fillId="0" borderId="8" xfId="0" applyNumberFormat="1" applyFont="1" applyBorder="1" applyAlignment="1" applyProtection="1">
      <alignment vertical="top"/>
    </xf>
    <xf numFmtId="4" fontId="9" fillId="4" borderId="8" xfId="0" applyNumberFormat="1" applyFont="1" applyFill="1" applyBorder="1" applyAlignment="1" applyProtection="1">
      <alignment vertical="top"/>
      <protection locked="0"/>
    </xf>
    <xf numFmtId="4" fontId="9" fillId="5" borderId="8" xfId="0" applyNumberFormat="1" applyFont="1" applyFill="1" applyBorder="1" applyAlignment="1" applyProtection="1">
      <alignment vertical="top"/>
    </xf>
    <xf numFmtId="0" fontId="0" fillId="0" borderId="9" xfId="0" applyBorder="1" applyProtection="1"/>
    <xf numFmtId="49" fontId="10" fillId="0" borderId="10" xfId="0" applyNumberFormat="1" applyFont="1" applyBorder="1" applyAlignment="1" applyProtection="1">
      <alignment horizontal="right" vertical="top" wrapText="1"/>
    </xf>
    <xf numFmtId="0" fontId="0" fillId="0" borderId="0" xfId="0" applyBorder="1" applyProtection="1"/>
    <xf numFmtId="0" fontId="0" fillId="0" borderId="11" xfId="0" applyBorder="1" applyProtection="1"/>
    <xf numFmtId="2" fontId="7" fillId="0" borderId="0" xfId="0" applyNumberFormat="1" applyFont="1" applyBorder="1" applyAlignment="1" applyProtection="1">
      <alignment vertical="top"/>
    </xf>
    <xf numFmtId="4" fontId="7" fillId="0" borderId="0" xfId="0" applyNumberFormat="1" applyFont="1" applyBorder="1" applyAlignment="1" applyProtection="1">
      <alignment vertical="top"/>
    </xf>
    <xf numFmtId="4" fontId="11" fillId="0" borderId="11" xfId="0" applyNumberFormat="1" applyFont="1" applyFill="1" applyBorder="1" applyAlignment="1" applyProtection="1">
      <alignment vertical="top"/>
    </xf>
    <xf numFmtId="0" fontId="7" fillId="0" borderId="10" xfId="0" applyFont="1" applyBorder="1" applyAlignment="1" applyProtection="1">
      <alignment vertical="top" wrapText="1"/>
    </xf>
    <xf numFmtId="0" fontId="0" fillId="0" borderId="12" xfId="0" applyBorder="1" applyProtection="1"/>
    <xf numFmtId="0" fontId="0" fillId="0" borderId="10" xfId="0" applyBorder="1" applyProtection="1"/>
    <xf numFmtId="0" fontId="0" fillId="0" borderId="3" xfId="0" applyBorder="1" applyProtection="1"/>
    <xf numFmtId="0" fontId="0" fillId="0" borderId="2" xfId="0" applyBorder="1" applyProtection="1"/>
    <xf numFmtId="49" fontId="4" fillId="0" borderId="2" xfId="0" applyNumberFormat="1" applyFont="1" applyBorder="1" applyAlignment="1" applyProtection="1">
      <alignment vertical="top"/>
    </xf>
    <xf numFmtId="0" fontId="0" fillId="0" borderId="7" xfId="0" applyBorder="1" applyProtection="1"/>
    <xf numFmtId="4" fontId="12" fillId="5" borderId="1" xfId="0" applyNumberFormat="1" applyFont="1" applyFill="1" applyBorder="1" applyAlignment="1" applyProtection="1">
      <alignment vertical="top"/>
    </xf>
    <xf numFmtId="49" fontId="7" fillId="3" borderId="1" xfId="0" applyNumberFormat="1" applyFont="1" applyFill="1" applyBorder="1" applyAlignment="1" applyProtection="1">
      <alignment vertical="top"/>
    </xf>
    <xf numFmtId="49" fontId="7" fillId="0" borderId="1" xfId="0" applyNumberFormat="1" applyFont="1" applyBorder="1" applyAlignment="1" applyProtection="1">
      <alignment vertical="top"/>
    </xf>
    <xf numFmtId="2" fontId="7" fillId="0" borderId="9" xfId="0" applyNumberFormat="1" applyFont="1" applyBorder="1" applyAlignment="1" applyProtection="1">
      <alignment vertical="top"/>
    </xf>
    <xf numFmtId="4" fontId="9" fillId="5" borderId="9" xfId="0" applyNumberFormat="1" applyFont="1" applyFill="1" applyBorder="1" applyAlignment="1" applyProtection="1">
      <alignment vertical="top"/>
    </xf>
    <xf numFmtId="49" fontId="10" fillId="0" borderId="0" xfId="0" applyNumberFormat="1" applyFont="1" applyAlignment="1" applyProtection="1">
      <alignment horizontal="right" vertical="top" wrapText="1"/>
    </xf>
    <xf numFmtId="2" fontId="7" fillId="0" borderId="0" xfId="0" applyNumberFormat="1" applyFont="1" applyAlignment="1" applyProtection="1">
      <alignment vertical="top"/>
    </xf>
    <xf numFmtId="4" fontId="7" fillId="0" borderId="0" xfId="0" applyNumberFormat="1" applyFont="1" applyAlignment="1" applyProtection="1">
      <alignment vertical="top"/>
    </xf>
    <xf numFmtId="4" fontId="11" fillId="0" borderId="0" xfId="0" applyNumberFormat="1" applyFont="1" applyFill="1" applyBorder="1" applyAlignment="1" applyProtection="1">
      <alignment vertical="top"/>
    </xf>
    <xf numFmtId="4" fontId="13" fillId="0" borderId="2" xfId="0" applyNumberFormat="1" applyFont="1" applyBorder="1" applyAlignment="1" applyProtection="1">
      <alignment vertical="top"/>
    </xf>
    <xf numFmtId="4" fontId="14" fillId="0" borderId="2" xfId="0" applyNumberFormat="1" applyFont="1" applyBorder="1" applyAlignment="1" applyProtection="1">
      <alignment vertical="top"/>
    </xf>
    <xf numFmtId="4" fontId="13" fillId="0" borderId="7" xfId="0" applyNumberFormat="1" applyFont="1" applyBorder="1" applyAlignment="1" applyProtection="1">
      <alignment vertical="top"/>
    </xf>
    <xf numFmtId="4" fontId="15" fillId="0" borderId="11" xfId="0" applyNumberFormat="1" applyFont="1" applyFill="1" applyBorder="1" applyAlignment="1" applyProtection="1">
      <alignment vertical="top"/>
    </xf>
    <xf numFmtId="0" fontId="16" fillId="0" borderId="11" xfId="0" applyFont="1" applyBorder="1" applyProtection="1"/>
    <xf numFmtId="49" fontId="10" fillId="0" borderId="13" xfId="0" applyNumberFormat="1" applyFont="1" applyBorder="1" applyAlignment="1" applyProtection="1">
      <alignment horizontal="right" vertical="top" wrapText="1"/>
    </xf>
    <xf numFmtId="2" fontId="7" fillId="0" borderId="14" xfId="0" applyNumberFormat="1" applyFont="1" applyBorder="1" applyAlignment="1" applyProtection="1">
      <alignment vertical="top"/>
    </xf>
    <xf numFmtId="4" fontId="7" fillId="0" borderId="14" xfId="0" applyNumberFormat="1" applyFont="1" applyBorder="1" applyAlignment="1" applyProtection="1">
      <alignment vertical="top"/>
    </xf>
    <xf numFmtId="4" fontId="15" fillId="0" borderId="15" xfId="0" applyNumberFormat="1" applyFont="1" applyFill="1" applyBorder="1" applyAlignment="1" applyProtection="1">
      <alignment vertical="top"/>
    </xf>
    <xf numFmtId="2" fontId="7" fillId="0" borderId="0" xfId="0" applyNumberFormat="1" applyFont="1" applyFill="1" applyBorder="1" applyAlignment="1" applyProtection="1">
      <alignment vertical="top"/>
    </xf>
    <xf numFmtId="4" fontId="7" fillId="0" borderId="0" xfId="0" applyNumberFormat="1" applyFont="1" applyFill="1" applyBorder="1" applyAlignment="1" applyProtection="1">
      <alignment vertical="top"/>
    </xf>
    <xf numFmtId="0" fontId="7" fillId="0" borderId="0" xfId="0" applyFont="1" applyAlignment="1" applyProtection="1">
      <alignment vertical="top" wrapText="1"/>
    </xf>
    <xf numFmtId="0" fontId="0" fillId="0" borderId="0" xfId="0" applyProtection="1"/>
    <xf numFmtId="49" fontId="10" fillId="0" borderId="0" xfId="0" applyNumberFormat="1" applyFont="1" applyFill="1" applyBorder="1" applyAlignment="1" applyProtection="1">
      <alignment horizontal="right" vertical="top" wrapText="1"/>
    </xf>
    <xf numFmtId="2" fontId="7" fillId="0" borderId="2" xfId="0" applyNumberFormat="1" applyFont="1" applyFill="1" applyBorder="1" applyAlignment="1" applyProtection="1">
      <alignment vertical="top"/>
    </xf>
    <xf numFmtId="4" fontId="9" fillId="0" borderId="2" xfId="0" applyNumberFormat="1" applyFont="1" applyFill="1" applyBorder="1" applyAlignment="1" applyProtection="1">
      <alignment vertical="top"/>
    </xf>
    <xf numFmtId="4" fontId="9" fillId="0" borderId="7" xfId="0" applyNumberFormat="1" applyFont="1" applyFill="1" applyBorder="1" applyAlignment="1" applyProtection="1">
      <alignment vertical="top"/>
    </xf>
    <xf numFmtId="4" fontId="15" fillId="0" borderId="0" xfId="0" applyNumberFormat="1" applyFont="1" applyFill="1" applyBorder="1" applyAlignment="1" applyProtection="1">
      <alignment vertical="top"/>
    </xf>
    <xf numFmtId="0" fontId="7" fillId="0" borderId="0" xfId="0" applyFont="1" applyFill="1" applyBorder="1" applyAlignment="1" applyProtection="1">
      <alignment vertical="top" wrapText="1"/>
    </xf>
    <xf numFmtId="0" fontId="16" fillId="0" borderId="7" xfId="0" applyFont="1" applyBorder="1" applyProtection="1"/>
    <xf numFmtId="0" fontId="16" fillId="0" borderId="2" xfId="0" applyFont="1" applyBorder="1" applyProtection="1"/>
    <xf numFmtId="4" fontId="17" fillId="4" borderId="8" xfId="0" applyNumberFormat="1" applyFont="1" applyFill="1" applyBorder="1" applyAlignment="1" applyProtection="1">
      <alignment vertical="top"/>
      <protection locked="0"/>
    </xf>
    <xf numFmtId="0" fontId="16" fillId="0" borderId="9" xfId="0" applyFont="1" applyBorder="1" applyProtection="1"/>
    <xf numFmtId="0" fontId="16" fillId="0" borderId="12" xfId="0" applyFont="1" applyBorder="1" applyProtection="1"/>
    <xf numFmtId="49" fontId="10" fillId="0" borderId="10" xfId="0" applyNumberFormat="1" applyFont="1" applyFill="1" applyBorder="1" applyAlignment="1" applyProtection="1">
      <alignment horizontal="right" vertical="top" wrapText="1"/>
    </xf>
    <xf numFmtId="0" fontId="7" fillId="0" borderId="10" xfId="0" applyFont="1" applyFill="1" applyBorder="1" applyAlignment="1" applyProtection="1">
      <alignment vertical="top" wrapText="1"/>
    </xf>
    <xf numFmtId="0" fontId="7" fillId="0" borderId="13" xfId="0" applyFont="1" applyFill="1" applyBorder="1" applyAlignment="1" applyProtection="1">
      <alignment vertical="top" wrapText="1"/>
    </xf>
    <xf numFmtId="2" fontId="7" fillId="0" borderId="14" xfId="0" applyNumberFormat="1" applyFont="1" applyFill="1" applyBorder="1" applyAlignment="1" applyProtection="1">
      <alignment vertical="top"/>
    </xf>
    <xf numFmtId="4" fontId="7" fillId="0" borderId="14" xfId="0" applyNumberFormat="1" applyFont="1" applyFill="1" applyBorder="1" applyAlignment="1" applyProtection="1">
      <alignment vertical="top"/>
    </xf>
    <xf numFmtId="4" fontId="13" fillId="0" borderId="0" xfId="0" applyNumberFormat="1" applyFont="1" applyFill="1" applyBorder="1" applyAlignment="1" applyProtection="1">
      <alignment vertical="top"/>
    </xf>
    <xf numFmtId="49" fontId="10" fillId="0" borderId="13" xfId="0" applyNumberFormat="1" applyFont="1" applyFill="1" applyBorder="1" applyAlignment="1" applyProtection="1">
      <alignment horizontal="right" vertical="top" wrapText="1"/>
    </xf>
    <xf numFmtId="49" fontId="4" fillId="2" borderId="3" xfId="0" applyNumberFormat="1" applyFont="1" applyFill="1" applyBorder="1" applyAlignment="1" applyProtection="1">
      <alignment vertical="top"/>
    </xf>
    <xf numFmtId="49" fontId="4" fillId="2" borderId="2" xfId="0" applyNumberFormat="1" applyFont="1" applyFill="1" applyBorder="1" applyAlignment="1" applyProtection="1">
      <alignment vertical="top"/>
    </xf>
    <xf numFmtId="3" fontId="5" fillId="2" borderId="2" xfId="0" applyNumberFormat="1" applyFont="1" applyFill="1" applyBorder="1" applyAlignment="1" applyProtection="1">
      <alignment vertical="top"/>
    </xf>
    <xf numFmtId="4" fontId="6" fillId="2" borderId="2" xfId="0" applyNumberFormat="1" applyFont="1" applyFill="1" applyBorder="1" applyAlignment="1" applyProtection="1">
      <alignment vertical="top"/>
    </xf>
    <xf numFmtId="4" fontId="5" fillId="2" borderId="7" xfId="0" applyNumberFormat="1" applyFont="1" applyFill="1" applyBorder="1" applyAlignment="1" applyProtection="1">
      <alignment vertical="top"/>
    </xf>
    <xf numFmtId="0" fontId="0" fillId="0" borderId="13" xfId="0" applyBorder="1" applyProtection="1"/>
    <xf numFmtId="4" fontId="13" fillId="0" borderId="11" xfId="0" applyNumberFormat="1" applyFont="1" applyFill="1" applyBorder="1" applyAlignment="1" applyProtection="1">
      <alignment vertical="top"/>
    </xf>
    <xf numFmtId="4" fontId="14" fillId="0" borderId="11" xfId="0" applyNumberFormat="1" applyFont="1" applyFill="1" applyBorder="1" applyAlignment="1" applyProtection="1">
      <alignment vertical="top"/>
    </xf>
    <xf numFmtId="4" fontId="14" fillId="0" borderId="15" xfId="0" applyNumberFormat="1" applyFont="1" applyFill="1" applyBorder="1" applyAlignment="1" applyProtection="1">
      <alignment vertical="top"/>
    </xf>
    <xf numFmtId="4" fontId="14" fillId="0" borderId="14" xfId="0" applyNumberFormat="1" applyFont="1" applyFill="1" applyBorder="1" applyAlignment="1" applyProtection="1">
      <alignment vertical="top"/>
    </xf>
    <xf numFmtId="0" fontId="9" fillId="0" borderId="4" xfId="0" applyFont="1" applyBorder="1" applyAlignment="1" applyProtection="1">
      <alignment vertical="top"/>
    </xf>
    <xf numFmtId="0" fontId="18" fillId="0" borderId="5" xfId="0" applyFont="1" applyBorder="1" applyAlignment="1" applyProtection="1">
      <alignment vertical="top"/>
    </xf>
    <xf numFmtId="0" fontId="9" fillId="0" borderId="5" xfId="0" applyFont="1" applyBorder="1" applyAlignment="1" applyProtection="1">
      <alignment vertical="top"/>
    </xf>
    <xf numFmtId="4" fontId="9" fillId="0" borderId="5" xfId="0" applyNumberFormat="1" applyFont="1" applyFill="1" applyBorder="1" applyAlignment="1" applyProtection="1">
      <alignment vertical="top"/>
    </xf>
    <xf numFmtId="4" fontId="20" fillId="0" borderId="5" xfId="0" applyNumberFormat="1" applyFont="1" applyFill="1" applyBorder="1" applyAlignment="1" applyProtection="1">
      <alignment vertical="top"/>
    </xf>
    <xf numFmtId="4" fontId="12" fillId="5" borderId="8" xfId="0" applyNumberFormat="1" applyFont="1" applyFill="1" applyBorder="1" applyAlignment="1" applyProtection="1">
      <alignment vertical="top"/>
    </xf>
    <xf numFmtId="49" fontId="9" fillId="0" borderId="3" xfId="0" applyNumberFormat="1" applyFont="1" applyFill="1" applyBorder="1" applyAlignment="1" applyProtection="1">
      <alignment vertical="top"/>
    </xf>
    <xf numFmtId="49" fontId="18" fillId="0" borderId="2" xfId="0" applyNumberFormat="1" applyFont="1" applyFill="1" applyBorder="1" applyAlignment="1" applyProtection="1">
      <alignment vertical="top"/>
    </xf>
    <xf numFmtId="49" fontId="9" fillId="0" borderId="2" xfId="0" applyNumberFormat="1" applyFont="1" applyFill="1" applyBorder="1" applyAlignment="1" applyProtection="1">
      <alignment vertical="top"/>
    </xf>
    <xf numFmtId="0" fontId="22" fillId="4" borderId="1" xfId="0" applyNumberFormat="1" applyFont="1" applyFill="1" applyBorder="1" applyAlignment="1" applyProtection="1">
      <alignment horizontal="center" vertical="top"/>
      <protection locked="0"/>
    </xf>
    <xf numFmtId="4" fontId="17" fillId="0" borderId="2" xfId="0" applyNumberFormat="1" applyFont="1" applyFill="1" applyBorder="1" applyAlignment="1" applyProtection="1">
      <alignment vertical="top"/>
    </xf>
    <xf numFmtId="4" fontId="12" fillId="5" borderId="1" xfId="0" applyNumberFormat="1" applyFont="1" applyFill="1" applyBorder="1" applyAlignment="1" applyProtection="1">
      <alignment vertical="top"/>
      <protection locked="0"/>
    </xf>
    <xf numFmtId="0" fontId="9" fillId="0" borderId="13" xfId="0" applyFont="1" applyFill="1" applyBorder="1" applyAlignment="1" applyProtection="1">
      <alignment vertical="top"/>
    </xf>
    <xf numFmtId="0" fontId="18" fillId="0" borderId="14" xfId="0" applyFont="1" applyFill="1" applyBorder="1" applyAlignment="1" applyProtection="1">
      <alignment vertical="top"/>
    </xf>
    <xf numFmtId="0" fontId="9" fillId="0" borderId="14" xfId="0" applyFont="1" applyFill="1" applyBorder="1" applyAlignment="1" applyProtection="1">
      <alignment vertical="top"/>
    </xf>
    <xf numFmtId="0" fontId="22" fillId="4" borderId="12" xfId="0" applyFont="1" applyFill="1" applyBorder="1" applyAlignment="1" applyProtection="1">
      <alignment horizontal="center" vertical="top"/>
      <protection locked="0"/>
    </xf>
    <xf numFmtId="0" fontId="17" fillId="0" borderId="14" xfId="0" applyFont="1" applyFill="1" applyBorder="1" applyAlignment="1" applyProtection="1">
      <alignment vertical="top"/>
    </xf>
    <xf numFmtId="4" fontId="12" fillId="5" borderId="12" xfId="0" applyNumberFormat="1" applyFont="1" applyFill="1" applyBorder="1" applyAlignment="1" applyProtection="1">
      <alignment vertical="top"/>
      <protection locked="0"/>
    </xf>
    <xf numFmtId="4" fontId="12" fillId="5" borderId="12" xfId="0" applyNumberFormat="1" applyFont="1" applyFill="1" applyBorder="1" applyAlignment="1" applyProtection="1">
      <alignment vertical="top"/>
    </xf>
    <xf numFmtId="0" fontId="2" fillId="0" borderId="0" xfId="0" applyFont="1" applyProtection="1"/>
    <xf numFmtId="0" fontId="0" fillId="0" borderId="8" xfId="0" applyBorder="1" applyAlignment="1" applyProtection="1">
      <alignment horizontal="left"/>
    </xf>
    <xf numFmtId="2" fontId="7" fillId="0" borderId="8" xfId="0" applyNumberFormat="1" applyFont="1" applyBorder="1" applyAlignment="1" applyProtection="1">
      <alignment horizontal="left" vertical="top"/>
    </xf>
    <xf numFmtId="0" fontId="0" fillId="0" borderId="9" xfId="0" applyBorder="1" applyAlignment="1" applyProtection="1">
      <alignment horizontal="left"/>
    </xf>
    <xf numFmtId="0" fontId="0" fillId="0" borderId="0" xfId="0" applyAlignment="1" applyProtection="1">
      <alignment vertical="top"/>
    </xf>
    <xf numFmtId="0" fontId="27" fillId="0" borderId="0" xfId="0" applyFont="1" applyProtection="1"/>
    <xf numFmtId="0" fontId="28" fillId="0" borderId="0" xfId="0" applyFont="1" applyProtection="1"/>
    <xf numFmtId="0" fontId="29" fillId="0" borderId="0" xfId="0" applyFont="1" applyAlignment="1" applyProtection="1">
      <alignment horizontal="right" vertical="center"/>
    </xf>
    <xf numFmtId="0" fontId="29"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31"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3" fillId="0" borderId="0" xfId="0" applyFont="1" applyAlignment="1" applyProtection="1"/>
    <xf numFmtId="0" fontId="2" fillId="0" borderId="0" xfId="0" applyFont="1" applyAlignment="1" applyProtection="1">
      <alignment vertical="top"/>
    </xf>
    <xf numFmtId="0" fontId="33" fillId="0" borderId="0" xfId="0" applyFont="1" applyProtection="1"/>
    <xf numFmtId="0" fontId="0" fillId="4" borderId="0" xfId="0" applyFill="1" applyAlignment="1" applyProtection="1">
      <alignment horizontal="left" vertical="top" shrinkToFit="1"/>
      <protection locked="0"/>
    </xf>
    <xf numFmtId="0" fontId="31" fillId="0" borderId="0" xfId="0" applyFont="1" applyAlignment="1" applyProtection="1">
      <alignment horizontal="left" vertical="top"/>
    </xf>
    <xf numFmtId="4" fontId="17" fillId="4" borderId="8" xfId="0" applyNumberFormat="1" applyFont="1" applyFill="1" applyBorder="1" applyAlignment="1" applyProtection="1">
      <alignment horizontal="right" vertical="top"/>
      <protection locked="0"/>
    </xf>
    <xf numFmtId="4" fontId="9" fillId="5" borderId="8" xfId="0" applyNumberFormat="1" applyFont="1" applyFill="1" applyBorder="1" applyAlignment="1" applyProtection="1">
      <alignment horizontal="right" vertical="top"/>
    </xf>
    <xf numFmtId="0" fontId="0" fillId="0" borderId="0" xfId="0" applyAlignment="1" applyProtection="1">
      <alignment horizontal="left"/>
    </xf>
    <xf numFmtId="0" fontId="0" fillId="0" borderId="0" xfId="0" applyAlignment="1" applyProtection="1">
      <alignment horizontal="left" vertical="top" wrapText="1"/>
    </xf>
    <xf numFmtId="0" fontId="26" fillId="0" borderId="0" xfId="0" applyFont="1" applyAlignment="1" applyProtection="1">
      <alignment horizontal="center" vertical="top" wrapText="1"/>
    </xf>
    <xf numFmtId="0" fontId="30" fillId="0" borderId="0" xfId="0" applyFont="1" applyAlignment="1" applyProtection="1">
      <alignment horizontal="center"/>
    </xf>
    <xf numFmtId="0" fontId="0" fillId="4" borderId="0" xfId="0" applyFill="1" applyAlignment="1" applyProtection="1">
      <alignment horizontal="left" vertical="top" shrinkToFit="1"/>
      <protection locked="0"/>
    </xf>
    <xf numFmtId="0" fontId="31"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49" fontId="7" fillId="0" borderId="4" xfId="0" applyNumberFormat="1" applyFont="1" applyBorder="1" applyAlignment="1" applyProtection="1">
      <alignment horizontal="left" vertical="top" wrapText="1"/>
    </xf>
    <xf numFmtId="49" fontId="7" fillId="0" borderId="5" xfId="0" applyNumberFormat="1" applyFont="1" applyBorder="1" applyAlignment="1" applyProtection="1">
      <alignment horizontal="left" vertical="top" wrapText="1"/>
    </xf>
    <xf numFmtId="49" fontId="7" fillId="0" borderId="6" xfId="0" applyNumberFormat="1" applyFont="1" applyBorder="1" applyAlignment="1" applyProtection="1">
      <alignment horizontal="left" vertical="top" wrapText="1"/>
    </xf>
    <xf numFmtId="49" fontId="7" fillId="0" borderId="2" xfId="0" applyNumberFormat="1" applyFont="1" applyBorder="1" applyAlignment="1" applyProtection="1">
      <alignment horizontal="left" vertical="top" wrapText="1"/>
    </xf>
    <xf numFmtId="49" fontId="4" fillId="2" borderId="5" xfId="0" applyNumberFormat="1" applyFont="1" applyFill="1" applyBorder="1" applyAlignment="1" applyProtection="1">
      <alignment horizontal="left" vertical="top" wrapText="1"/>
    </xf>
    <xf numFmtId="49" fontId="4" fillId="2" borderId="2" xfId="0" applyNumberFormat="1" applyFont="1" applyFill="1" applyBorder="1" applyAlignment="1" applyProtection="1">
      <alignment horizontal="left" vertical="top" wrapText="1"/>
    </xf>
    <xf numFmtId="49" fontId="7" fillId="0" borderId="4" xfId="0" applyNumberFormat="1" applyFont="1" applyBorder="1" applyAlignment="1" applyProtection="1">
      <alignment vertical="top" wrapText="1"/>
    </xf>
    <xf numFmtId="49" fontId="7" fillId="0" borderId="5" xfId="0" applyNumberFormat="1" applyFont="1" applyBorder="1" applyAlignment="1" applyProtection="1">
      <alignment vertical="top" wrapText="1"/>
    </xf>
    <xf numFmtId="49" fontId="7" fillId="0" borderId="6" xfId="0" applyNumberFormat="1" applyFont="1" applyBorder="1" applyAlignment="1" applyProtection="1">
      <alignment vertical="top" wrapText="1"/>
    </xf>
    <xf numFmtId="0" fontId="23" fillId="0" borderId="10" xfId="0" applyFont="1" applyBorder="1" applyAlignment="1" applyProtection="1">
      <alignment vertical="top" wrapText="1"/>
    </xf>
    <xf numFmtId="0" fontId="23" fillId="0" borderId="0" xfId="0" applyFont="1" applyBorder="1" applyAlignment="1" applyProtection="1">
      <alignment vertical="top" wrapText="1"/>
    </xf>
    <xf numFmtId="0" fontId="26" fillId="0" borderId="16" xfId="0" applyFont="1" applyBorder="1" applyAlignment="1" applyProtection="1">
      <alignment horizontal="center" vertical="top" wrapText="1"/>
    </xf>
    <xf numFmtId="0" fontId="0" fillId="0" borderId="0" xfId="0" applyAlignment="1" applyProtection="1">
      <alignment horizontal="left" wrapText="1"/>
    </xf>
    <xf numFmtId="0" fontId="19" fillId="0" borderId="2" xfId="0" applyFont="1" applyBorder="1" applyAlignment="1" applyProtection="1">
      <alignment horizontal="left" vertical="top" wrapText="1"/>
    </xf>
    <xf numFmtId="0" fontId="19" fillId="0" borderId="7" xfId="0" applyFont="1" applyBorder="1" applyAlignment="1" applyProtection="1">
      <alignment horizontal="left" vertical="top" wrapText="1"/>
    </xf>
    <xf numFmtId="4" fontId="0" fillId="4" borderId="0" xfId="0" applyNumberFormat="1" applyFill="1" applyAlignment="1" applyProtection="1">
      <alignment horizontal="center" vertical="top" shrinkToFit="1"/>
      <protection locked="0"/>
    </xf>
    <xf numFmtId="0" fontId="0" fillId="4" borderId="0" xfId="0" applyFill="1" applyAlignment="1" applyProtection="1">
      <alignment horizontal="center" vertical="top" shrinkToFi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1</xdr:col>
      <xdr:colOff>714375</xdr:colOff>
      <xdr:row>7</xdr:row>
      <xdr:rowOff>47625</xdr:rowOff>
    </xdr:to>
    <xdr:pic>
      <xdr:nvPicPr>
        <xdr:cNvPr id="2" name="Imagen 1">
          <a:extLst>
            <a:ext uri="{FF2B5EF4-FFF2-40B4-BE49-F238E27FC236}">
              <a16:creationId xmlns:a16="http://schemas.microsoft.com/office/drawing/2014/main" id="{096F292F-B187-48E9-A334-968695BB734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 y="1295400"/>
          <a:ext cx="1266824"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D0796-F7F6-4B0D-B2C4-96ADD12B06D0}">
  <dimension ref="A2:I39"/>
  <sheetViews>
    <sheetView tabSelected="1" workbookViewId="0">
      <selection activeCell="B12" sqref="B12:E12"/>
    </sheetView>
  </sheetViews>
  <sheetFormatPr baseColWidth="10" defaultRowHeight="15" x14ac:dyDescent="0.25"/>
  <cols>
    <col min="1" max="1" width="8.28515625" style="56" customWidth="1"/>
    <col min="2" max="2" width="13.5703125" style="56" customWidth="1"/>
    <col min="3" max="3" width="17.85546875" style="56" customWidth="1"/>
    <col min="4" max="9" width="11.42578125" style="56"/>
    <col min="10" max="10" width="1.7109375" style="56" customWidth="1"/>
    <col min="11" max="16384" width="11.42578125" style="56"/>
  </cols>
  <sheetData>
    <row r="2" spans="1:9" s="108" customFormat="1" ht="73.5" customHeight="1" x14ac:dyDescent="0.25">
      <c r="A2" s="129" t="s">
        <v>246</v>
      </c>
      <c r="B2" s="129"/>
      <c r="C2" s="129"/>
      <c r="D2" s="129"/>
      <c r="E2" s="129"/>
      <c r="F2" s="129"/>
      <c r="G2" s="129"/>
      <c r="H2" s="129"/>
      <c r="I2" s="129"/>
    </row>
    <row r="5" spans="1:9" x14ac:dyDescent="0.25">
      <c r="D5" s="109"/>
      <c r="E5" s="109"/>
      <c r="F5" s="110"/>
      <c r="G5" s="110"/>
      <c r="H5" s="110"/>
      <c r="I5" s="111" t="s">
        <v>247</v>
      </c>
    </row>
    <row r="6" spans="1:9" x14ac:dyDescent="0.25">
      <c r="D6" s="109"/>
      <c r="E6" s="109"/>
      <c r="F6" s="110"/>
      <c r="G6" s="110"/>
      <c r="H6" s="110"/>
      <c r="I6" s="112" t="s">
        <v>248</v>
      </c>
    </row>
    <row r="7" spans="1:9" x14ac:dyDescent="0.25">
      <c r="D7" s="109"/>
      <c r="E7" s="109"/>
      <c r="F7" s="110"/>
      <c r="G7" s="110"/>
      <c r="H7" s="110"/>
    </row>
    <row r="8" spans="1:9" ht="24.95" customHeight="1" x14ac:dyDescent="0.25"/>
    <row r="9" spans="1:9" ht="18.75" x14ac:dyDescent="0.3">
      <c r="A9" s="130" t="s">
        <v>249</v>
      </c>
      <c r="B9" s="130"/>
      <c r="C9" s="130"/>
      <c r="D9" s="130"/>
      <c r="E9" s="130"/>
      <c r="F9" s="130"/>
      <c r="G9" s="130"/>
      <c r="H9" s="130"/>
      <c r="I9" s="130"/>
    </row>
    <row r="10" spans="1:9" ht="15" customHeight="1" x14ac:dyDescent="0.25"/>
    <row r="11" spans="1:9" ht="15" customHeight="1" x14ac:dyDescent="0.25"/>
    <row r="12" spans="1:9" x14ac:dyDescent="0.25">
      <c r="A12" s="108" t="s">
        <v>250</v>
      </c>
      <c r="B12" s="131"/>
      <c r="C12" s="131"/>
      <c r="D12" s="131"/>
      <c r="E12" s="131"/>
      <c r="F12" s="108" t="s">
        <v>251</v>
      </c>
      <c r="G12" s="108"/>
      <c r="I12" s="123"/>
    </row>
    <row r="13" spans="1:9" x14ac:dyDescent="0.25">
      <c r="A13" s="132" t="s">
        <v>252</v>
      </c>
      <c r="B13" s="132"/>
      <c r="C13" s="132"/>
      <c r="D13" s="132"/>
      <c r="E13" s="132"/>
      <c r="F13" s="132"/>
      <c r="G13" s="132"/>
      <c r="H13" s="132"/>
      <c r="I13" s="113"/>
    </row>
    <row r="14" spans="1:9" x14ac:dyDescent="0.25">
      <c r="A14" s="124"/>
      <c r="B14" s="124"/>
      <c r="C14" s="124"/>
      <c r="D14" s="124"/>
      <c r="E14" s="124"/>
      <c r="F14" s="124"/>
      <c r="G14" s="124"/>
      <c r="H14" s="124"/>
      <c r="I14" s="113"/>
    </row>
    <row r="15" spans="1:9" x14ac:dyDescent="0.25">
      <c r="A15" s="108" t="s">
        <v>253</v>
      </c>
      <c r="B15" s="108"/>
      <c r="C15" s="114"/>
      <c r="D15" s="108"/>
      <c r="E15" s="131"/>
      <c r="F15" s="131"/>
      <c r="G15" s="131"/>
      <c r="H15" s="131"/>
      <c r="I15" s="131"/>
    </row>
    <row r="16" spans="1:9" x14ac:dyDescent="0.25">
      <c r="B16" s="115"/>
      <c r="C16" s="115"/>
      <c r="D16" s="115"/>
      <c r="F16" s="115"/>
      <c r="G16" s="115" t="s">
        <v>254</v>
      </c>
      <c r="H16" s="108"/>
    </row>
    <row r="17" spans="1:9" x14ac:dyDescent="0.25">
      <c r="B17" s="115"/>
      <c r="C17" s="115"/>
      <c r="D17" s="115"/>
      <c r="E17" s="115"/>
      <c r="F17" s="115"/>
      <c r="G17" s="115"/>
      <c r="H17" s="115"/>
      <c r="I17" s="108"/>
    </row>
    <row r="18" spans="1:9" x14ac:dyDescent="0.25">
      <c r="A18" s="108" t="s">
        <v>255</v>
      </c>
      <c r="B18" s="123"/>
      <c r="C18" s="133" t="s">
        <v>256</v>
      </c>
      <c r="D18" s="133"/>
      <c r="E18" s="134"/>
      <c r="F18" s="134"/>
      <c r="G18" s="134"/>
      <c r="H18" s="134"/>
      <c r="I18" s="134"/>
    </row>
    <row r="19" spans="1:9" s="116" customFormat="1" x14ac:dyDescent="0.25">
      <c r="B19" s="117"/>
      <c r="C19" s="118"/>
      <c r="D19" s="118"/>
      <c r="E19" s="119"/>
      <c r="F19" s="119"/>
      <c r="G19" s="119"/>
      <c r="H19" s="119"/>
      <c r="I19" s="119"/>
    </row>
    <row r="20" spans="1:9" s="116" customFormat="1" x14ac:dyDescent="0.25">
      <c r="B20" s="117"/>
      <c r="C20" s="118"/>
      <c r="D20" s="118"/>
      <c r="E20" s="119"/>
      <c r="F20" s="119"/>
      <c r="G20" s="119"/>
      <c r="H20" s="119"/>
      <c r="I20" s="119"/>
    </row>
    <row r="21" spans="1:9" x14ac:dyDescent="0.25">
      <c r="A21" s="108" t="s">
        <v>257</v>
      </c>
      <c r="B21" s="108"/>
      <c r="C21" s="108"/>
      <c r="D21" s="108"/>
      <c r="E21" s="108"/>
      <c r="F21" s="108"/>
      <c r="G21" s="108"/>
      <c r="H21" s="108"/>
      <c r="I21" s="108"/>
    </row>
    <row r="22" spans="1:9" ht="15" customHeight="1" x14ac:dyDescent="0.25">
      <c r="A22" s="108"/>
      <c r="B22" s="108"/>
      <c r="C22" s="108"/>
      <c r="D22" s="108"/>
      <c r="E22" s="108"/>
      <c r="F22" s="108"/>
      <c r="G22" s="108"/>
      <c r="H22" s="108"/>
      <c r="I22" s="108"/>
    </row>
    <row r="23" spans="1:9" ht="56.25" customHeight="1" x14ac:dyDescent="0.25">
      <c r="A23" s="128" t="s">
        <v>258</v>
      </c>
      <c r="B23" s="128"/>
      <c r="C23" s="128"/>
      <c r="D23" s="128"/>
      <c r="E23" s="128"/>
      <c r="F23" s="128"/>
      <c r="G23" s="128"/>
      <c r="H23" s="128"/>
      <c r="I23" s="108"/>
    </row>
    <row r="24" spans="1:9" ht="15" customHeight="1" x14ac:dyDescent="0.25">
      <c r="A24" s="108"/>
      <c r="B24" s="108"/>
      <c r="C24" s="108"/>
      <c r="D24" s="108"/>
      <c r="E24" s="108"/>
      <c r="F24" s="108"/>
      <c r="G24" s="108"/>
      <c r="H24" s="108"/>
      <c r="I24" s="108"/>
    </row>
    <row r="25" spans="1:9" ht="15" customHeight="1" x14ac:dyDescent="0.25">
      <c r="A25" s="108" t="s">
        <v>259</v>
      </c>
      <c r="B25" s="108"/>
      <c r="C25" s="108"/>
      <c r="D25" s="108"/>
      <c r="E25" s="108"/>
      <c r="F25" s="108"/>
      <c r="G25" s="108"/>
      <c r="H25" s="108"/>
    </row>
    <row r="26" spans="1:9" ht="15" customHeight="1" x14ac:dyDescent="0.25">
      <c r="A26" s="108"/>
      <c r="B26" s="108"/>
      <c r="C26" s="108"/>
      <c r="D26" s="108"/>
      <c r="E26" s="108"/>
      <c r="F26" s="108"/>
      <c r="G26" s="108"/>
      <c r="H26" s="108"/>
    </row>
    <row r="27" spans="1:9" ht="15" customHeight="1" x14ac:dyDescent="0.25">
      <c r="A27" s="108" t="s">
        <v>260</v>
      </c>
      <c r="B27" s="150">
        <f>'Anexo I Tabla Desglose Precio'!L307</f>
        <v>0</v>
      </c>
      <c r="C27" s="151"/>
      <c r="D27" s="108" t="s">
        <v>261</v>
      </c>
      <c r="E27" s="108"/>
      <c r="F27" s="108"/>
      <c r="G27" s="108"/>
      <c r="H27" s="108"/>
    </row>
    <row r="28" spans="1:9" ht="15" customHeight="1" x14ac:dyDescent="0.25">
      <c r="A28" s="108"/>
      <c r="B28" s="108"/>
      <c r="C28" s="108"/>
      <c r="D28" s="108"/>
      <c r="E28" s="108"/>
      <c r="F28" s="108"/>
      <c r="G28" s="108"/>
      <c r="H28" s="108"/>
    </row>
    <row r="29" spans="1:9" ht="15" customHeight="1" x14ac:dyDescent="0.25">
      <c r="A29" s="120"/>
      <c r="B29" s="108"/>
      <c r="C29" s="108"/>
      <c r="D29" s="108"/>
      <c r="E29" s="108"/>
      <c r="F29" s="108"/>
      <c r="G29" s="108"/>
      <c r="H29" s="108"/>
    </row>
    <row r="30" spans="1:9" ht="15" customHeight="1" x14ac:dyDescent="0.25">
      <c r="A30" s="108"/>
      <c r="B30" s="108"/>
      <c r="C30" s="108"/>
      <c r="D30" s="108"/>
      <c r="E30" s="108"/>
      <c r="F30" s="108"/>
      <c r="G30" s="108"/>
      <c r="H30" s="108"/>
      <c r="I30" s="108"/>
    </row>
    <row r="31" spans="1:9" ht="30" customHeight="1" x14ac:dyDescent="0.25">
      <c r="A31" s="128" t="s">
        <v>262</v>
      </c>
      <c r="B31" s="128"/>
      <c r="C31" s="128"/>
      <c r="D31" s="128"/>
      <c r="E31" s="128"/>
      <c r="F31" s="128"/>
      <c r="G31" s="128"/>
      <c r="H31" s="128"/>
      <c r="I31" s="108"/>
    </row>
    <row r="32" spans="1:9" ht="27" customHeight="1" x14ac:dyDescent="0.25">
      <c r="A32" s="108"/>
      <c r="B32" s="108"/>
      <c r="C32" s="108"/>
      <c r="D32" s="108"/>
      <c r="E32" s="108"/>
      <c r="F32" s="108"/>
      <c r="G32" s="108"/>
      <c r="H32" s="108"/>
      <c r="I32" s="108"/>
    </row>
    <row r="33" spans="1:9" x14ac:dyDescent="0.25">
      <c r="A33" s="121" t="s">
        <v>263</v>
      </c>
      <c r="B33" s="108"/>
      <c r="C33" s="108"/>
      <c r="D33" s="108"/>
      <c r="E33" s="108"/>
      <c r="F33" s="108"/>
      <c r="G33" s="108"/>
      <c r="H33" s="108"/>
      <c r="I33" s="108"/>
    </row>
    <row r="34" spans="1:9" ht="8.1" customHeight="1" x14ac:dyDescent="0.25">
      <c r="A34" s="108"/>
      <c r="B34" s="108"/>
      <c r="C34" s="108"/>
      <c r="D34" s="108"/>
      <c r="E34" s="108"/>
      <c r="F34" s="108"/>
      <c r="G34" s="108"/>
      <c r="H34" s="108"/>
      <c r="I34" s="108"/>
    </row>
    <row r="39" spans="1:9" x14ac:dyDescent="0.25">
      <c r="B39" s="122" t="s">
        <v>264</v>
      </c>
    </row>
  </sheetData>
  <sheetProtection algorithmName="SHA-512" hashValue="977zUMnSnrI1uW8/nsgUkAaKdoKbd2lO/OrS7uqTjmtCNI43tdbYKRykdERHtQc5NH0j1ZIt5rO8esCnE0RVvQ==" saltValue="EswAmgzmria3ssCgnbWLOw==" spinCount="100000" sheet="1" objects="1" scenarios="1" selectLockedCells="1"/>
  <mergeCells count="10">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80" orientation="portrait" r:id="rId1"/>
  <ignoredErrors>
    <ignoredError sqref="B27"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B984B-BA8F-4C7F-AA03-77939CD8A4F1}">
  <dimension ref="A1:L313"/>
  <sheetViews>
    <sheetView workbookViewId="0">
      <selection activeCell="K23" sqref="K23"/>
    </sheetView>
  </sheetViews>
  <sheetFormatPr baseColWidth="10" defaultRowHeight="15" x14ac:dyDescent="0.25"/>
  <cols>
    <col min="1" max="16384" width="11.42578125" style="56"/>
  </cols>
  <sheetData>
    <row r="1" spans="1:12" ht="56.25" customHeight="1" x14ac:dyDescent="0.25">
      <c r="A1" s="144" t="s">
        <v>240</v>
      </c>
      <c r="B1" s="145"/>
      <c r="C1" s="145"/>
      <c r="D1" s="145"/>
      <c r="E1" s="145"/>
      <c r="F1" s="145"/>
      <c r="G1" s="145"/>
      <c r="H1" s="145"/>
      <c r="I1" s="145"/>
      <c r="J1" s="145"/>
      <c r="K1" s="145"/>
      <c r="L1" s="145"/>
    </row>
    <row r="2" spans="1:12" ht="15.75" thickBot="1" x14ac:dyDescent="0.3"/>
    <row r="3" spans="1:12" ht="52.5" customHeight="1" x14ac:dyDescent="0.25">
      <c r="A3" s="146" t="s">
        <v>241</v>
      </c>
      <c r="B3" s="146"/>
      <c r="C3" s="146"/>
      <c r="D3" s="146"/>
      <c r="E3" s="146"/>
      <c r="F3" s="146"/>
      <c r="G3" s="146"/>
      <c r="H3" s="146"/>
      <c r="I3" s="146"/>
      <c r="J3" s="146"/>
      <c r="K3" s="146"/>
      <c r="L3" s="146"/>
    </row>
    <row r="5" spans="1:12" x14ac:dyDescent="0.25">
      <c r="A5" s="104" t="s">
        <v>242</v>
      </c>
    </row>
    <row r="7" spans="1:12" x14ac:dyDescent="0.25">
      <c r="A7" s="1" t="s">
        <v>0</v>
      </c>
      <c r="B7" s="1" t="s">
        <v>1</v>
      </c>
      <c r="C7" s="1" t="s">
        <v>2</v>
      </c>
      <c r="D7" s="2" t="s">
        <v>3</v>
      </c>
      <c r="E7" s="3" t="s">
        <v>4</v>
      </c>
      <c r="F7" s="4" t="s">
        <v>5</v>
      </c>
      <c r="G7" s="4" t="s">
        <v>6</v>
      </c>
      <c r="H7" s="4" t="s">
        <v>7</v>
      </c>
      <c r="I7" s="4" t="s">
        <v>8</v>
      </c>
      <c r="J7" s="5" t="s">
        <v>9</v>
      </c>
      <c r="K7" s="6" t="s">
        <v>10</v>
      </c>
      <c r="L7" s="5" t="s">
        <v>11</v>
      </c>
    </row>
    <row r="8" spans="1:12" x14ac:dyDescent="0.25">
      <c r="A8" s="7" t="s">
        <v>12</v>
      </c>
      <c r="B8" s="8" t="s">
        <v>13</v>
      </c>
      <c r="C8" s="8"/>
      <c r="D8" s="139" t="s">
        <v>14</v>
      </c>
      <c r="E8" s="139"/>
      <c r="F8" s="139"/>
      <c r="G8" s="139"/>
      <c r="H8" s="139"/>
      <c r="I8" s="139"/>
      <c r="J8" s="9"/>
      <c r="K8" s="10"/>
      <c r="L8" s="11"/>
    </row>
    <row r="9" spans="1:12" x14ac:dyDescent="0.25">
      <c r="A9" s="12" t="s">
        <v>15</v>
      </c>
      <c r="B9" s="13" t="s">
        <v>16</v>
      </c>
      <c r="C9" s="13" t="s">
        <v>17</v>
      </c>
      <c r="D9" s="138" t="s">
        <v>18</v>
      </c>
      <c r="E9" s="138"/>
      <c r="F9" s="138"/>
      <c r="G9" s="138"/>
      <c r="H9" s="138"/>
      <c r="I9" s="138"/>
      <c r="J9" s="14"/>
      <c r="K9" s="15"/>
      <c r="L9" s="16"/>
    </row>
    <row r="10" spans="1:12" ht="36.75" customHeight="1" x14ac:dyDescent="0.25">
      <c r="A10" s="17"/>
      <c r="B10" s="17"/>
      <c r="C10" s="17"/>
      <c r="D10" s="135" t="s">
        <v>19</v>
      </c>
      <c r="E10" s="136"/>
      <c r="F10" s="136"/>
      <c r="G10" s="136"/>
      <c r="H10" s="136"/>
      <c r="I10" s="137"/>
      <c r="J10" s="18">
        <v>88</v>
      </c>
      <c r="K10" s="19"/>
      <c r="L10" s="20">
        <f>ROUND(J10*K10,2)</f>
        <v>0</v>
      </c>
    </row>
    <row r="11" spans="1:12" x14ac:dyDescent="0.25">
      <c r="A11" s="21"/>
      <c r="B11" s="21"/>
      <c r="C11" s="21"/>
      <c r="D11" s="22" t="s">
        <v>20</v>
      </c>
      <c r="E11" s="23"/>
      <c r="F11" s="23"/>
      <c r="G11" s="23"/>
      <c r="H11" s="23"/>
      <c r="I11" s="24"/>
      <c r="J11" s="21"/>
      <c r="K11" s="21"/>
      <c r="L11" s="21"/>
    </row>
    <row r="12" spans="1:12" x14ac:dyDescent="0.25">
      <c r="A12" s="21"/>
      <c r="B12" s="21"/>
      <c r="C12" s="21"/>
      <c r="D12" s="22" t="s">
        <v>21</v>
      </c>
      <c r="E12" s="25">
        <v>1</v>
      </c>
      <c r="F12" s="26">
        <v>12</v>
      </c>
      <c r="G12" s="26">
        <v>0</v>
      </c>
      <c r="H12" s="26">
        <v>0</v>
      </c>
      <c r="I12" s="27">
        <v>12</v>
      </c>
      <c r="J12" s="21"/>
      <c r="K12" s="21"/>
      <c r="L12" s="21"/>
    </row>
    <row r="13" spans="1:12" x14ac:dyDescent="0.25">
      <c r="A13" s="21"/>
      <c r="B13" s="21"/>
      <c r="C13" s="21"/>
      <c r="D13" s="28"/>
      <c r="E13" s="25">
        <v>2</v>
      </c>
      <c r="F13" s="26">
        <v>5</v>
      </c>
      <c r="G13" s="26">
        <v>0</v>
      </c>
      <c r="H13" s="26">
        <v>0</v>
      </c>
      <c r="I13" s="27">
        <v>10</v>
      </c>
      <c r="J13" s="21"/>
      <c r="K13" s="21"/>
      <c r="L13" s="21"/>
    </row>
    <row r="14" spans="1:12" x14ac:dyDescent="0.25">
      <c r="A14" s="21"/>
      <c r="B14" s="21"/>
      <c r="C14" s="21"/>
      <c r="D14" s="22" t="s">
        <v>22</v>
      </c>
      <c r="E14" s="25">
        <v>1</v>
      </c>
      <c r="F14" s="26">
        <v>12</v>
      </c>
      <c r="G14" s="26">
        <v>0</v>
      </c>
      <c r="H14" s="26">
        <v>0</v>
      </c>
      <c r="I14" s="27">
        <v>12</v>
      </c>
      <c r="J14" s="21"/>
      <c r="K14" s="21"/>
      <c r="L14" s="21"/>
    </row>
    <row r="15" spans="1:12" x14ac:dyDescent="0.25">
      <c r="A15" s="21"/>
      <c r="B15" s="21"/>
      <c r="C15" s="21"/>
      <c r="D15" s="28"/>
      <c r="E15" s="25">
        <v>2</v>
      </c>
      <c r="F15" s="26">
        <v>5</v>
      </c>
      <c r="G15" s="26">
        <v>0</v>
      </c>
      <c r="H15" s="26">
        <v>0</v>
      </c>
      <c r="I15" s="27">
        <v>10</v>
      </c>
      <c r="J15" s="21"/>
      <c r="K15" s="21"/>
      <c r="L15" s="21"/>
    </row>
    <row r="16" spans="1:12" x14ac:dyDescent="0.25">
      <c r="A16" s="21"/>
      <c r="B16" s="21"/>
      <c r="C16" s="21"/>
      <c r="D16" s="22" t="s">
        <v>23</v>
      </c>
      <c r="E16" s="25"/>
      <c r="F16" s="26"/>
      <c r="G16" s="26"/>
      <c r="H16" s="26"/>
      <c r="I16" s="27"/>
      <c r="J16" s="21"/>
      <c r="K16" s="21"/>
      <c r="L16" s="21"/>
    </row>
    <row r="17" spans="1:12" x14ac:dyDescent="0.25">
      <c r="A17" s="21"/>
      <c r="B17" s="21"/>
      <c r="C17" s="21"/>
      <c r="D17" s="22" t="s">
        <v>21</v>
      </c>
      <c r="E17" s="25">
        <v>1</v>
      </c>
      <c r="F17" s="26">
        <v>12</v>
      </c>
      <c r="G17" s="26">
        <v>0</v>
      </c>
      <c r="H17" s="26">
        <v>0</v>
      </c>
      <c r="I17" s="27">
        <v>12</v>
      </c>
      <c r="J17" s="21"/>
      <c r="K17" s="21"/>
      <c r="L17" s="21"/>
    </row>
    <row r="18" spans="1:12" x14ac:dyDescent="0.25">
      <c r="A18" s="21"/>
      <c r="B18" s="21"/>
      <c r="C18" s="21"/>
      <c r="D18" s="28"/>
      <c r="E18" s="25">
        <v>2</v>
      </c>
      <c r="F18" s="26">
        <v>5</v>
      </c>
      <c r="G18" s="26">
        <v>0</v>
      </c>
      <c r="H18" s="26">
        <v>0</v>
      </c>
      <c r="I18" s="27">
        <v>10</v>
      </c>
      <c r="J18" s="21"/>
      <c r="K18" s="21"/>
      <c r="L18" s="21"/>
    </row>
    <row r="19" spans="1:12" x14ac:dyDescent="0.25">
      <c r="A19" s="21"/>
      <c r="B19" s="21"/>
      <c r="C19" s="21"/>
      <c r="D19" s="22" t="s">
        <v>22</v>
      </c>
      <c r="E19" s="25">
        <v>1</v>
      </c>
      <c r="F19" s="26">
        <v>12</v>
      </c>
      <c r="G19" s="26">
        <v>0</v>
      </c>
      <c r="H19" s="26">
        <v>0</v>
      </c>
      <c r="I19" s="27">
        <v>12</v>
      </c>
      <c r="J19" s="21"/>
      <c r="K19" s="21"/>
      <c r="L19" s="21"/>
    </row>
    <row r="20" spans="1:12" x14ac:dyDescent="0.25">
      <c r="A20" s="29"/>
      <c r="B20" s="29"/>
      <c r="C20" s="29"/>
      <c r="D20" s="30"/>
      <c r="E20" s="25">
        <v>2</v>
      </c>
      <c r="F20" s="26">
        <v>5</v>
      </c>
      <c r="G20" s="26">
        <v>0</v>
      </c>
      <c r="H20" s="26">
        <v>0</v>
      </c>
      <c r="I20" s="27">
        <v>10</v>
      </c>
      <c r="J20" s="21"/>
      <c r="K20" s="21"/>
      <c r="L20" s="29"/>
    </row>
    <row r="21" spans="1:12" x14ac:dyDescent="0.25">
      <c r="A21" s="31"/>
      <c r="B21" s="32"/>
      <c r="C21" s="32"/>
      <c r="D21" s="32"/>
      <c r="E21" s="32"/>
      <c r="F21" s="32"/>
      <c r="G21" s="32"/>
      <c r="H21" s="32"/>
      <c r="I21" s="33" t="s">
        <v>24</v>
      </c>
      <c r="J21" s="32"/>
      <c r="K21" s="34"/>
      <c r="L21" s="35">
        <f>L10</f>
        <v>0</v>
      </c>
    </row>
    <row r="22" spans="1:12" x14ac:dyDescent="0.25">
      <c r="A22" s="36" t="s">
        <v>25</v>
      </c>
      <c r="B22" s="37" t="s">
        <v>16</v>
      </c>
      <c r="C22" s="37" t="s">
        <v>26</v>
      </c>
      <c r="D22" s="138" t="s">
        <v>27</v>
      </c>
      <c r="E22" s="138"/>
      <c r="F22" s="138"/>
      <c r="G22" s="138"/>
      <c r="H22" s="138"/>
      <c r="I22" s="138"/>
      <c r="J22" s="14"/>
      <c r="K22" s="15"/>
      <c r="L22" s="16"/>
    </row>
    <row r="23" spans="1:12" ht="51.75" customHeight="1" x14ac:dyDescent="0.25">
      <c r="A23" s="21"/>
      <c r="B23" s="21"/>
      <c r="C23" s="21"/>
      <c r="D23" s="135" t="s">
        <v>28</v>
      </c>
      <c r="E23" s="136"/>
      <c r="F23" s="136"/>
      <c r="G23" s="136"/>
      <c r="H23" s="136"/>
      <c r="I23" s="137"/>
      <c r="J23" s="38">
        <v>5</v>
      </c>
      <c r="K23" s="19"/>
      <c r="L23" s="39">
        <f>ROUND(J23*K23,2)</f>
        <v>0</v>
      </c>
    </row>
    <row r="24" spans="1:12" x14ac:dyDescent="0.25">
      <c r="A24" s="21"/>
      <c r="B24" s="21"/>
      <c r="C24" s="21"/>
      <c r="D24" s="40" t="s">
        <v>20</v>
      </c>
      <c r="E24" s="41">
        <v>1</v>
      </c>
      <c r="F24" s="42">
        <v>2.5</v>
      </c>
      <c r="G24" s="42">
        <v>0</v>
      </c>
      <c r="H24" s="42">
        <v>0</v>
      </c>
      <c r="I24" s="43">
        <v>2.5</v>
      </c>
      <c r="J24" s="21"/>
      <c r="K24" s="21"/>
      <c r="L24" s="21"/>
    </row>
    <row r="25" spans="1:12" x14ac:dyDescent="0.25">
      <c r="A25" s="29"/>
      <c r="B25" s="29"/>
      <c r="C25" s="29"/>
      <c r="D25" s="40" t="s">
        <v>23</v>
      </c>
      <c r="E25" s="41">
        <v>1</v>
      </c>
      <c r="F25" s="42">
        <v>2.5</v>
      </c>
      <c r="G25" s="42">
        <v>0</v>
      </c>
      <c r="H25" s="42">
        <v>0</v>
      </c>
      <c r="I25" s="43">
        <v>2.5</v>
      </c>
      <c r="J25" s="29"/>
      <c r="K25" s="29"/>
      <c r="L25" s="29"/>
    </row>
    <row r="26" spans="1:12" x14ac:dyDescent="0.25">
      <c r="A26" s="31"/>
      <c r="B26" s="32"/>
      <c r="C26" s="32"/>
      <c r="D26" s="32"/>
      <c r="E26" s="32"/>
      <c r="F26" s="32"/>
      <c r="G26" s="32"/>
      <c r="H26" s="32"/>
      <c r="I26" s="33" t="s">
        <v>29</v>
      </c>
      <c r="J26" s="32"/>
      <c r="K26" s="34"/>
      <c r="L26" s="35">
        <f>L23</f>
        <v>0</v>
      </c>
    </row>
    <row r="27" spans="1:12" x14ac:dyDescent="0.25">
      <c r="A27" s="12" t="s">
        <v>30</v>
      </c>
      <c r="B27" s="13" t="s">
        <v>16</v>
      </c>
      <c r="C27" s="13" t="s">
        <v>31</v>
      </c>
      <c r="D27" s="138" t="s">
        <v>32</v>
      </c>
      <c r="E27" s="138"/>
      <c r="F27" s="138"/>
      <c r="G27" s="138"/>
      <c r="H27" s="138"/>
      <c r="I27" s="138"/>
      <c r="J27" s="44"/>
      <c r="K27" s="45"/>
      <c r="L27" s="46"/>
    </row>
    <row r="28" spans="1:12" ht="58.5" customHeight="1" x14ac:dyDescent="0.25">
      <c r="A28" s="17"/>
      <c r="B28" s="17"/>
      <c r="C28" s="17"/>
      <c r="D28" s="135" t="s">
        <v>33</v>
      </c>
      <c r="E28" s="136"/>
      <c r="F28" s="136"/>
      <c r="G28" s="136"/>
      <c r="H28" s="136"/>
      <c r="I28" s="137"/>
      <c r="J28" s="18">
        <v>77</v>
      </c>
      <c r="K28" s="19"/>
      <c r="L28" s="20">
        <f>ROUND(J28*K28,2)</f>
        <v>0</v>
      </c>
    </row>
    <row r="29" spans="1:12" x14ac:dyDescent="0.25">
      <c r="A29" s="21"/>
      <c r="B29" s="21"/>
      <c r="C29" s="21"/>
      <c r="D29" s="22" t="s">
        <v>20</v>
      </c>
      <c r="E29" s="25"/>
      <c r="F29" s="26"/>
      <c r="G29" s="26"/>
      <c r="H29" s="26"/>
      <c r="I29" s="24"/>
      <c r="J29" s="21"/>
      <c r="K29" s="21"/>
      <c r="L29" s="21"/>
    </row>
    <row r="30" spans="1:12" x14ac:dyDescent="0.25">
      <c r="A30" s="21"/>
      <c r="B30" s="21"/>
      <c r="C30" s="21"/>
      <c r="D30" s="22" t="s">
        <v>21</v>
      </c>
      <c r="E30" s="25">
        <v>1</v>
      </c>
      <c r="F30" s="26">
        <v>12</v>
      </c>
      <c r="G30" s="26">
        <v>3</v>
      </c>
      <c r="H30" s="26">
        <v>0</v>
      </c>
      <c r="I30" s="47">
        <v>36</v>
      </c>
      <c r="J30" s="21"/>
      <c r="K30" s="21"/>
      <c r="L30" s="21"/>
    </row>
    <row r="31" spans="1:12" x14ac:dyDescent="0.25">
      <c r="A31" s="21"/>
      <c r="B31" s="21"/>
      <c r="C31" s="21"/>
      <c r="D31" s="22" t="s">
        <v>22</v>
      </c>
      <c r="E31" s="25">
        <v>1</v>
      </c>
      <c r="F31" s="26">
        <v>2.5</v>
      </c>
      <c r="G31" s="26">
        <v>1</v>
      </c>
      <c r="H31" s="26">
        <v>0</v>
      </c>
      <c r="I31" s="47">
        <v>2.5</v>
      </c>
      <c r="J31" s="21"/>
      <c r="K31" s="21"/>
      <c r="L31" s="21"/>
    </row>
    <row r="32" spans="1:12" x14ac:dyDescent="0.25">
      <c r="A32" s="21"/>
      <c r="B32" s="21"/>
      <c r="C32" s="21"/>
      <c r="D32" s="22" t="s">
        <v>23</v>
      </c>
      <c r="E32" s="25"/>
      <c r="F32" s="26"/>
      <c r="G32" s="26"/>
      <c r="H32" s="26"/>
      <c r="I32" s="48"/>
      <c r="J32" s="21"/>
      <c r="K32" s="21"/>
      <c r="L32" s="21"/>
    </row>
    <row r="33" spans="1:12" x14ac:dyDescent="0.25">
      <c r="A33" s="21"/>
      <c r="B33" s="21"/>
      <c r="C33" s="21"/>
      <c r="D33" s="22" t="s">
        <v>21</v>
      </c>
      <c r="E33" s="25">
        <v>1</v>
      </c>
      <c r="F33" s="26">
        <v>12</v>
      </c>
      <c r="G33" s="26">
        <v>3</v>
      </c>
      <c r="H33" s="26">
        <v>0</v>
      </c>
      <c r="I33" s="47">
        <v>36</v>
      </c>
      <c r="J33" s="21"/>
      <c r="K33" s="21"/>
      <c r="L33" s="21"/>
    </row>
    <row r="34" spans="1:12" x14ac:dyDescent="0.25">
      <c r="A34" s="29"/>
      <c r="B34" s="29"/>
      <c r="C34" s="29"/>
      <c r="D34" s="49" t="s">
        <v>22</v>
      </c>
      <c r="E34" s="50">
        <v>1</v>
      </c>
      <c r="F34" s="51">
        <v>2.5</v>
      </c>
      <c r="G34" s="51">
        <v>1</v>
      </c>
      <c r="H34" s="51">
        <v>0</v>
      </c>
      <c r="I34" s="52">
        <v>2.5</v>
      </c>
      <c r="J34" s="29"/>
      <c r="K34" s="29"/>
      <c r="L34" s="29"/>
    </row>
    <row r="35" spans="1:12" x14ac:dyDescent="0.25">
      <c r="A35" s="31"/>
      <c r="B35" s="32"/>
      <c r="C35" s="32"/>
      <c r="D35" s="32"/>
      <c r="E35" s="32"/>
      <c r="F35" s="32"/>
      <c r="G35" s="32"/>
      <c r="H35" s="32"/>
      <c r="I35" s="33" t="s">
        <v>34</v>
      </c>
      <c r="J35" s="32"/>
      <c r="K35" s="34"/>
      <c r="L35" s="35">
        <f>L28</f>
        <v>0</v>
      </c>
    </row>
    <row r="36" spans="1:12" x14ac:dyDescent="0.25">
      <c r="A36" s="12" t="s">
        <v>35</v>
      </c>
      <c r="B36" s="13" t="s">
        <v>16</v>
      </c>
      <c r="C36" s="13" t="s">
        <v>31</v>
      </c>
      <c r="D36" s="138" t="s">
        <v>36</v>
      </c>
      <c r="E36" s="138"/>
      <c r="F36" s="138"/>
      <c r="G36" s="138"/>
      <c r="H36" s="138"/>
      <c r="I36" s="138"/>
      <c r="J36" s="32"/>
      <c r="K36" s="32"/>
      <c r="L36" s="34"/>
    </row>
    <row r="37" spans="1:12" ht="64.5" customHeight="1" x14ac:dyDescent="0.25">
      <c r="A37" s="17"/>
      <c r="B37" s="17"/>
      <c r="C37" s="17"/>
      <c r="D37" s="135" t="s">
        <v>37</v>
      </c>
      <c r="E37" s="136"/>
      <c r="F37" s="136"/>
      <c r="G37" s="136"/>
      <c r="H37" s="136"/>
      <c r="I37" s="137"/>
      <c r="J37" s="18">
        <v>10</v>
      </c>
      <c r="K37" s="19"/>
      <c r="L37" s="20">
        <f>ROUND(J37*K37,2)</f>
        <v>0</v>
      </c>
    </row>
    <row r="38" spans="1:12" x14ac:dyDescent="0.25">
      <c r="A38" s="21"/>
      <c r="B38" s="21"/>
      <c r="C38" s="21"/>
      <c r="D38" s="40" t="s">
        <v>20</v>
      </c>
      <c r="E38" s="53">
        <v>1</v>
      </c>
      <c r="F38" s="54">
        <v>2.5</v>
      </c>
      <c r="G38" s="54">
        <v>0</v>
      </c>
      <c r="H38" s="54">
        <v>0.5</v>
      </c>
      <c r="I38" s="47">
        <v>1.25</v>
      </c>
      <c r="J38" s="21"/>
      <c r="K38" s="21"/>
      <c r="L38" s="21"/>
    </row>
    <row r="39" spans="1:12" x14ac:dyDescent="0.25">
      <c r="A39" s="21"/>
      <c r="B39" s="21"/>
      <c r="C39" s="21"/>
      <c r="D39" s="55"/>
      <c r="E39" s="53">
        <v>1</v>
      </c>
      <c r="F39" s="54">
        <v>2.5</v>
      </c>
      <c r="G39" s="54">
        <v>0</v>
      </c>
      <c r="H39" s="54">
        <v>1.5</v>
      </c>
      <c r="I39" s="47">
        <v>3.75</v>
      </c>
      <c r="J39" s="21"/>
      <c r="K39" s="21"/>
      <c r="L39" s="21"/>
    </row>
    <row r="40" spans="1:12" x14ac:dyDescent="0.25">
      <c r="A40" s="21"/>
      <c r="B40" s="21"/>
      <c r="C40" s="21"/>
      <c r="D40" s="40" t="s">
        <v>23</v>
      </c>
      <c r="E40" s="53">
        <v>1</v>
      </c>
      <c r="F40" s="54">
        <v>2.5</v>
      </c>
      <c r="G40" s="54">
        <v>0</v>
      </c>
      <c r="H40" s="54">
        <v>0.5</v>
      </c>
      <c r="I40" s="47">
        <v>1.25</v>
      </c>
      <c r="J40" s="21"/>
      <c r="K40" s="21"/>
      <c r="L40" s="21"/>
    </row>
    <row r="41" spans="1:12" x14ac:dyDescent="0.25">
      <c r="A41" s="29"/>
      <c r="B41" s="29"/>
      <c r="C41" s="29"/>
      <c r="E41" s="53">
        <v>1</v>
      </c>
      <c r="F41" s="54">
        <v>2.5</v>
      </c>
      <c r="G41" s="54">
        <v>0</v>
      </c>
      <c r="H41" s="54">
        <v>1.5</v>
      </c>
      <c r="I41" s="47">
        <v>3.75</v>
      </c>
      <c r="J41" s="29"/>
      <c r="K41" s="29"/>
      <c r="L41" s="29"/>
    </row>
    <row r="42" spans="1:12" x14ac:dyDescent="0.25">
      <c r="A42" s="31"/>
      <c r="B42" s="32"/>
      <c r="C42" s="32"/>
      <c r="D42" s="32"/>
      <c r="E42" s="32"/>
      <c r="F42" s="32"/>
      <c r="G42" s="32"/>
      <c r="H42" s="32"/>
      <c r="I42" s="33" t="s">
        <v>38</v>
      </c>
      <c r="J42" s="32"/>
      <c r="K42" s="34"/>
      <c r="L42" s="35">
        <f>L37</f>
        <v>0</v>
      </c>
    </row>
    <row r="43" spans="1:12" x14ac:dyDescent="0.25">
      <c r="A43" s="31"/>
      <c r="B43" s="32"/>
      <c r="C43" s="32"/>
      <c r="D43" s="32"/>
      <c r="E43" s="32"/>
      <c r="F43" s="32"/>
      <c r="G43" s="32"/>
      <c r="H43" s="32"/>
      <c r="I43" s="33" t="s">
        <v>39</v>
      </c>
      <c r="J43" s="32"/>
      <c r="K43" s="34"/>
      <c r="L43" s="35">
        <f>SUM(L42+L35+L26+L21)</f>
        <v>0</v>
      </c>
    </row>
    <row r="44" spans="1:12" x14ac:dyDescent="0.25">
      <c r="A44" s="7" t="s">
        <v>40</v>
      </c>
      <c r="B44" s="8" t="s">
        <v>13</v>
      </c>
      <c r="C44" s="8"/>
      <c r="D44" s="139" t="s">
        <v>41</v>
      </c>
      <c r="E44" s="139"/>
      <c r="F44" s="139"/>
      <c r="G44" s="139"/>
      <c r="H44" s="139"/>
      <c r="I44" s="139"/>
      <c r="J44" s="9"/>
      <c r="K44" s="10"/>
      <c r="L44" s="11"/>
    </row>
    <row r="45" spans="1:12" x14ac:dyDescent="0.25">
      <c r="A45" s="12" t="s">
        <v>42</v>
      </c>
      <c r="B45" s="13" t="s">
        <v>16</v>
      </c>
      <c r="C45" s="13" t="s">
        <v>17</v>
      </c>
      <c r="D45" s="138" t="s">
        <v>43</v>
      </c>
      <c r="E45" s="138"/>
      <c r="F45" s="138"/>
      <c r="G45" s="138"/>
      <c r="H45" s="138"/>
      <c r="I45" s="138"/>
      <c r="J45" s="32"/>
      <c r="K45" s="32"/>
      <c r="L45" s="34"/>
    </row>
    <row r="46" spans="1:12" ht="56.25" customHeight="1" x14ac:dyDescent="0.25">
      <c r="A46" s="17"/>
      <c r="B46" s="17"/>
      <c r="C46" s="17"/>
      <c r="D46" s="135" t="s">
        <v>44</v>
      </c>
      <c r="E46" s="136"/>
      <c r="F46" s="136"/>
      <c r="G46" s="136"/>
      <c r="H46" s="136"/>
      <c r="I46" s="137"/>
      <c r="J46" s="18">
        <v>8</v>
      </c>
      <c r="K46" s="19"/>
      <c r="L46" s="20">
        <f>ROUND(J46*K46,2)</f>
        <v>0</v>
      </c>
    </row>
    <row r="47" spans="1:12" x14ac:dyDescent="0.25">
      <c r="A47" s="21"/>
      <c r="B47" s="21"/>
      <c r="C47" s="21"/>
      <c r="D47" s="57" t="s">
        <v>20</v>
      </c>
      <c r="E47" s="53">
        <v>2</v>
      </c>
      <c r="F47" s="54">
        <v>0</v>
      </c>
      <c r="G47" s="54">
        <v>0</v>
      </c>
      <c r="H47" s="54">
        <v>0</v>
      </c>
      <c r="I47" s="47">
        <v>2</v>
      </c>
      <c r="J47" s="21"/>
      <c r="K47" s="21"/>
      <c r="L47" s="21"/>
    </row>
    <row r="48" spans="1:12" x14ac:dyDescent="0.25">
      <c r="A48" s="21"/>
      <c r="B48" s="21"/>
      <c r="C48" s="21"/>
      <c r="D48" s="57" t="s">
        <v>23</v>
      </c>
      <c r="E48" s="53">
        <v>2</v>
      </c>
      <c r="F48" s="54">
        <v>0</v>
      </c>
      <c r="G48" s="54">
        <v>0</v>
      </c>
      <c r="H48" s="54">
        <v>0</v>
      </c>
      <c r="I48" s="47">
        <v>2</v>
      </c>
      <c r="J48" s="21"/>
      <c r="K48" s="21"/>
      <c r="L48" s="21"/>
    </row>
    <row r="49" spans="1:12" ht="33.75" x14ac:dyDescent="0.25">
      <c r="A49" s="21"/>
      <c r="B49" s="21"/>
      <c r="C49" s="21"/>
      <c r="D49" s="57" t="s">
        <v>45</v>
      </c>
      <c r="E49" s="53">
        <v>2</v>
      </c>
      <c r="F49" s="54">
        <v>0</v>
      </c>
      <c r="G49" s="54">
        <v>0</v>
      </c>
      <c r="H49" s="54">
        <v>0</v>
      </c>
      <c r="I49" s="47">
        <v>2</v>
      </c>
      <c r="J49" s="21"/>
      <c r="K49" s="21"/>
      <c r="L49" s="21"/>
    </row>
    <row r="50" spans="1:12" ht="33.75" x14ac:dyDescent="0.25">
      <c r="A50" s="29"/>
      <c r="B50" s="29"/>
      <c r="C50" s="29"/>
      <c r="D50" s="57" t="s">
        <v>46</v>
      </c>
      <c r="E50" s="53">
        <v>2</v>
      </c>
      <c r="F50" s="54">
        <v>0</v>
      </c>
      <c r="G50" s="54">
        <v>0</v>
      </c>
      <c r="H50" s="54">
        <v>0</v>
      </c>
      <c r="I50" s="47">
        <v>2</v>
      </c>
      <c r="J50" s="29"/>
      <c r="K50" s="29"/>
      <c r="L50" s="29"/>
    </row>
    <row r="51" spans="1:12" x14ac:dyDescent="0.25">
      <c r="A51" s="31"/>
      <c r="B51" s="32"/>
      <c r="C51" s="32"/>
      <c r="D51" s="32"/>
      <c r="E51" s="32"/>
      <c r="F51" s="32"/>
      <c r="G51" s="32"/>
      <c r="H51" s="32"/>
      <c r="I51" s="33" t="s">
        <v>47</v>
      </c>
      <c r="J51" s="32"/>
      <c r="K51" s="34"/>
      <c r="L51" s="35">
        <f>L46</f>
        <v>0</v>
      </c>
    </row>
    <row r="52" spans="1:12" x14ac:dyDescent="0.25">
      <c r="A52" s="12" t="s">
        <v>48</v>
      </c>
      <c r="B52" s="13" t="s">
        <v>16</v>
      </c>
      <c r="C52" s="13" t="s">
        <v>17</v>
      </c>
      <c r="D52" s="138" t="s">
        <v>49</v>
      </c>
      <c r="E52" s="138"/>
      <c r="F52" s="138"/>
      <c r="G52" s="138"/>
      <c r="H52" s="138"/>
      <c r="I52" s="138"/>
      <c r="J52" s="58"/>
      <c r="K52" s="59"/>
      <c r="L52" s="60"/>
    </row>
    <row r="53" spans="1:12" ht="60.75" customHeight="1" x14ac:dyDescent="0.25">
      <c r="A53" s="17"/>
      <c r="B53" s="17"/>
      <c r="C53" s="17"/>
      <c r="D53" s="135" t="s">
        <v>50</v>
      </c>
      <c r="E53" s="136"/>
      <c r="F53" s="136"/>
      <c r="G53" s="136"/>
      <c r="H53" s="136"/>
      <c r="I53" s="137"/>
      <c r="J53" s="18">
        <v>4</v>
      </c>
      <c r="K53" s="19"/>
      <c r="L53" s="20">
        <f>ROUND(J53*K53,2)</f>
        <v>0</v>
      </c>
    </row>
    <row r="54" spans="1:12" x14ac:dyDescent="0.25">
      <c r="A54" s="21"/>
      <c r="B54" s="21"/>
      <c r="C54" s="21"/>
      <c r="D54" s="57" t="s">
        <v>20</v>
      </c>
      <c r="E54" s="53">
        <v>2</v>
      </c>
      <c r="F54" s="54">
        <v>0</v>
      </c>
      <c r="G54" s="54">
        <v>0</v>
      </c>
      <c r="H54" s="54">
        <v>0</v>
      </c>
      <c r="I54" s="47">
        <v>2</v>
      </c>
      <c r="J54" s="21"/>
      <c r="K54" s="21"/>
      <c r="L54" s="21"/>
    </row>
    <row r="55" spans="1:12" x14ac:dyDescent="0.25">
      <c r="A55" s="29"/>
      <c r="B55" s="29"/>
      <c r="C55" s="29"/>
      <c r="D55" s="57" t="s">
        <v>23</v>
      </c>
      <c r="E55" s="53">
        <v>2</v>
      </c>
      <c r="F55" s="54">
        <v>0</v>
      </c>
      <c r="G55" s="54">
        <v>0</v>
      </c>
      <c r="H55" s="54">
        <v>0</v>
      </c>
      <c r="I55" s="47">
        <v>2</v>
      </c>
      <c r="J55" s="29"/>
      <c r="K55" s="29"/>
      <c r="L55" s="29"/>
    </row>
    <row r="56" spans="1:12" x14ac:dyDescent="0.25">
      <c r="A56" s="31"/>
      <c r="B56" s="32"/>
      <c r="C56" s="32"/>
      <c r="D56" s="32"/>
      <c r="E56" s="32"/>
      <c r="F56" s="32"/>
      <c r="G56" s="32"/>
      <c r="H56" s="32"/>
      <c r="I56" s="33" t="s">
        <v>51</v>
      </c>
      <c r="J56" s="32"/>
      <c r="K56" s="34"/>
      <c r="L56" s="35">
        <f>L53</f>
        <v>0</v>
      </c>
    </row>
    <row r="57" spans="1:12" x14ac:dyDescent="0.25">
      <c r="A57" s="12" t="s">
        <v>52</v>
      </c>
      <c r="B57" s="13" t="s">
        <v>16</v>
      </c>
      <c r="C57" s="13" t="s">
        <v>53</v>
      </c>
      <c r="D57" s="138" t="s">
        <v>54</v>
      </c>
      <c r="E57" s="138"/>
      <c r="F57" s="138"/>
      <c r="G57" s="138"/>
      <c r="H57" s="138"/>
      <c r="I57" s="138"/>
      <c r="J57" s="32"/>
      <c r="K57" s="32"/>
      <c r="L57" s="34"/>
    </row>
    <row r="58" spans="1:12" ht="87" customHeight="1" x14ac:dyDescent="0.25">
      <c r="A58" s="17"/>
      <c r="B58" s="17"/>
      <c r="C58" s="17"/>
      <c r="D58" s="135" t="s">
        <v>55</v>
      </c>
      <c r="E58" s="136"/>
      <c r="F58" s="136"/>
      <c r="G58" s="136"/>
      <c r="H58" s="136"/>
      <c r="I58" s="137"/>
      <c r="J58" s="18">
        <v>240.3</v>
      </c>
      <c r="K58" s="19"/>
      <c r="L58" s="20">
        <f>ROUND(J58*K58,2)</f>
        <v>0</v>
      </c>
    </row>
    <row r="59" spans="1:12" ht="22.5" x14ac:dyDescent="0.25">
      <c r="A59" s="21"/>
      <c r="B59" s="21"/>
      <c r="C59" s="21"/>
      <c r="D59" s="40" t="s">
        <v>56</v>
      </c>
      <c r="J59" s="21"/>
      <c r="K59" s="21"/>
      <c r="L59" s="21"/>
    </row>
    <row r="60" spans="1:12" x14ac:dyDescent="0.25">
      <c r="A60" s="21"/>
      <c r="B60" s="21"/>
      <c r="C60" s="21"/>
      <c r="D60" s="40" t="s">
        <v>20</v>
      </c>
      <c r="J60" s="21"/>
      <c r="K60" s="21"/>
      <c r="L60" s="21"/>
    </row>
    <row r="61" spans="1:12" x14ac:dyDescent="0.25">
      <c r="A61" s="21"/>
      <c r="B61" s="21"/>
      <c r="C61" s="21"/>
      <c r="D61" s="40" t="s">
        <v>57</v>
      </c>
      <c r="E61" s="53">
        <v>1</v>
      </c>
      <c r="F61" s="54">
        <v>4.5</v>
      </c>
      <c r="G61" s="54">
        <v>0</v>
      </c>
      <c r="H61" s="54">
        <v>26.7</v>
      </c>
      <c r="I61" s="61">
        <v>120.14999999999999</v>
      </c>
      <c r="J61" s="21"/>
      <c r="K61" s="21"/>
      <c r="L61" s="21"/>
    </row>
    <row r="62" spans="1:12" x14ac:dyDescent="0.25">
      <c r="A62" s="21"/>
      <c r="B62" s="21"/>
      <c r="C62" s="21"/>
      <c r="D62" s="40" t="s">
        <v>23</v>
      </c>
      <c r="E62" s="53"/>
      <c r="F62" s="54"/>
      <c r="G62" s="54"/>
      <c r="H62" s="54"/>
      <c r="I62" s="61"/>
      <c r="J62" s="21"/>
      <c r="K62" s="21"/>
      <c r="L62" s="21"/>
    </row>
    <row r="63" spans="1:12" x14ac:dyDescent="0.25">
      <c r="A63" s="29"/>
      <c r="B63" s="29"/>
      <c r="C63" s="29"/>
      <c r="D63" s="40" t="s">
        <v>57</v>
      </c>
      <c r="E63" s="53">
        <v>1</v>
      </c>
      <c r="F63" s="54">
        <v>4.5</v>
      </c>
      <c r="G63" s="54">
        <v>0</v>
      </c>
      <c r="H63" s="54">
        <v>26.7</v>
      </c>
      <c r="I63" s="61">
        <v>120.14999999999999</v>
      </c>
      <c r="J63" s="29"/>
      <c r="K63" s="29"/>
      <c r="L63" s="29"/>
    </row>
    <row r="64" spans="1:12" x14ac:dyDescent="0.25">
      <c r="A64" s="31"/>
      <c r="B64" s="32"/>
      <c r="C64" s="32"/>
      <c r="D64" s="32"/>
      <c r="E64" s="32"/>
      <c r="F64" s="32"/>
      <c r="G64" s="32"/>
      <c r="H64" s="32"/>
      <c r="I64" s="33" t="s">
        <v>58</v>
      </c>
      <c r="J64" s="32"/>
      <c r="K64" s="34"/>
      <c r="L64" s="35">
        <f>L58</f>
        <v>0</v>
      </c>
    </row>
    <row r="65" spans="1:12" x14ac:dyDescent="0.25">
      <c r="A65" s="12" t="s">
        <v>59</v>
      </c>
      <c r="B65" s="13" t="s">
        <v>16</v>
      </c>
      <c r="C65" s="13" t="s">
        <v>17</v>
      </c>
      <c r="D65" s="138" t="s">
        <v>60</v>
      </c>
      <c r="E65" s="138"/>
      <c r="F65" s="138"/>
      <c r="G65" s="138"/>
      <c r="H65" s="138"/>
      <c r="I65" s="138"/>
      <c r="J65" s="32"/>
      <c r="K65" s="32"/>
      <c r="L65" s="34"/>
    </row>
    <row r="66" spans="1:12" ht="156.75" customHeight="1" x14ac:dyDescent="0.25">
      <c r="A66" s="17"/>
      <c r="B66" s="17"/>
      <c r="C66" s="17"/>
      <c r="D66" s="135" t="s">
        <v>61</v>
      </c>
      <c r="E66" s="136"/>
      <c r="F66" s="136"/>
      <c r="G66" s="136"/>
      <c r="H66" s="136"/>
      <c r="I66" s="137"/>
      <c r="J66" s="18">
        <v>2</v>
      </c>
      <c r="K66" s="19"/>
      <c r="L66" s="20">
        <f>ROUND(J66*K66,2)</f>
        <v>0</v>
      </c>
    </row>
    <row r="67" spans="1:12" x14ac:dyDescent="0.25">
      <c r="A67" s="21"/>
      <c r="B67" s="21"/>
      <c r="C67" s="21"/>
      <c r="D67" s="57" t="s">
        <v>20</v>
      </c>
      <c r="E67" s="53">
        <v>1</v>
      </c>
      <c r="F67" s="54">
        <v>0</v>
      </c>
      <c r="G67" s="54">
        <v>0</v>
      </c>
      <c r="H67" s="54">
        <v>0</v>
      </c>
      <c r="I67" s="61">
        <v>1</v>
      </c>
      <c r="J67" s="21"/>
      <c r="K67" s="21"/>
      <c r="L67" s="21"/>
    </row>
    <row r="68" spans="1:12" x14ac:dyDescent="0.25">
      <c r="A68" s="29"/>
      <c r="B68" s="29"/>
      <c r="C68" s="29"/>
      <c r="D68" s="57" t="s">
        <v>23</v>
      </c>
      <c r="E68" s="53">
        <v>1</v>
      </c>
      <c r="F68" s="54">
        <v>0</v>
      </c>
      <c r="G68" s="54">
        <v>0</v>
      </c>
      <c r="H68" s="54">
        <v>0</v>
      </c>
      <c r="I68" s="61">
        <v>1</v>
      </c>
      <c r="J68" s="29"/>
      <c r="K68" s="29"/>
      <c r="L68" s="29"/>
    </row>
    <row r="69" spans="1:12" x14ac:dyDescent="0.25">
      <c r="A69" s="31"/>
      <c r="B69" s="32"/>
      <c r="C69" s="32"/>
      <c r="D69" s="32"/>
      <c r="E69" s="32"/>
      <c r="F69" s="32"/>
      <c r="G69" s="32"/>
      <c r="H69" s="32"/>
      <c r="I69" s="33" t="s">
        <v>62</v>
      </c>
      <c r="J69" s="32"/>
      <c r="K69" s="34"/>
      <c r="L69" s="35">
        <f>L66</f>
        <v>0</v>
      </c>
    </row>
    <row r="70" spans="1:12" x14ac:dyDescent="0.25">
      <c r="A70" s="12" t="s">
        <v>63</v>
      </c>
      <c r="B70" s="13" t="s">
        <v>16</v>
      </c>
      <c r="C70" s="13" t="s">
        <v>26</v>
      </c>
      <c r="D70" s="138" t="s">
        <v>64</v>
      </c>
      <c r="E70" s="138"/>
      <c r="F70" s="138"/>
      <c r="G70" s="138"/>
      <c r="H70" s="138"/>
      <c r="I70" s="138"/>
      <c r="J70" s="32"/>
      <c r="K70" s="32"/>
      <c r="L70" s="34"/>
    </row>
    <row r="71" spans="1:12" ht="108.75" customHeight="1" x14ac:dyDescent="0.25">
      <c r="A71" s="17"/>
      <c r="B71" s="17"/>
      <c r="C71" s="17"/>
      <c r="D71" s="135" t="s">
        <v>65</v>
      </c>
      <c r="E71" s="136"/>
      <c r="F71" s="136"/>
      <c r="G71" s="136"/>
      <c r="H71" s="136"/>
      <c r="I71" s="137"/>
      <c r="J71" s="18">
        <v>30.2</v>
      </c>
      <c r="K71" s="19"/>
      <c r="L71" s="20">
        <f>ROUND(J71*K71,2)</f>
        <v>0</v>
      </c>
    </row>
    <row r="72" spans="1:12" x14ac:dyDescent="0.25">
      <c r="A72" s="21"/>
      <c r="B72" s="21"/>
      <c r="C72" s="21"/>
      <c r="D72" s="57" t="s">
        <v>20</v>
      </c>
      <c r="E72" s="53"/>
      <c r="F72" s="54"/>
      <c r="G72" s="54"/>
      <c r="H72" s="54"/>
      <c r="J72" s="21"/>
      <c r="K72" s="21"/>
      <c r="L72" s="21"/>
    </row>
    <row r="73" spans="1:12" x14ac:dyDescent="0.25">
      <c r="A73" s="21"/>
      <c r="B73" s="21"/>
      <c r="C73" s="21"/>
      <c r="D73" s="62"/>
      <c r="E73" s="53">
        <v>2</v>
      </c>
      <c r="F73" s="54">
        <v>3.45</v>
      </c>
      <c r="G73" s="54">
        <v>0</v>
      </c>
      <c r="H73" s="54">
        <v>0</v>
      </c>
      <c r="I73" s="61">
        <v>6.9</v>
      </c>
      <c r="J73" s="21"/>
      <c r="K73" s="21"/>
      <c r="L73" s="21"/>
    </row>
    <row r="74" spans="1:12" x14ac:dyDescent="0.25">
      <c r="A74" s="21"/>
      <c r="B74" s="21"/>
      <c r="C74" s="21"/>
      <c r="D74" s="62"/>
      <c r="E74" s="53">
        <v>2</v>
      </c>
      <c r="F74" s="54">
        <v>1.28</v>
      </c>
      <c r="G74" s="54">
        <v>0</v>
      </c>
      <c r="H74" s="54">
        <v>0</v>
      </c>
      <c r="I74" s="61">
        <v>2.56</v>
      </c>
      <c r="J74" s="21"/>
      <c r="K74" s="21"/>
      <c r="L74" s="21"/>
    </row>
    <row r="75" spans="1:12" x14ac:dyDescent="0.25">
      <c r="A75" s="21"/>
      <c r="B75" s="21"/>
      <c r="C75" s="21"/>
      <c r="D75" s="62"/>
      <c r="E75" s="53">
        <v>2</v>
      </c>
      <c r="F75" s="54">
        <v>2.42</v>
      </c>
      <c r="G75" s="54">
        <v>0</v>
      </c>
      <c r="H75" s="54">
        <v>0</v>
      </c>
      <c r="I75" s="61">
        <v>4.84</v>
      </c>
      <c r="J75" s="21"/>
      <c r="K75" s="21"/>
      <c r="L75" s="21"/>
    </row>
    <row r="76" spans="1:12" x14ac:dyDescent="0.25">
      <c r="A76" s="21"/>
      <c r="B76" s="21"/>
      <c r="C76" s="21"/>
      <c r="D76" s="62"/>
      <c r="E76" s="53">
        <v>2</v>
      </c>
      <c r="F76" s="54">
        <v>0.4</v>
      </c>
      <c r="G76" s="54">
        <v>0</v>
      </c>
      <c r="H76" s="54">
        <v>0</v>
      </c>
      <c r="I76" s="61">
        <v>0.8</v>
      </c>
      <c r="J76" s="21"/>
      <c r="K76" s="21"/>
      <c r="L76" s="21"/>
    </row>
    <row r="77" spans="1:12" x14ac:dyDescent="0.25">
      <c r="A77" s="21"/>
      <c r="B77" s="21"/>
      <c r="C77" s="21"/>
      <c r="D77" s="57" t="s">
        <v>23</v>
      </c>
      <c r="E77" s="53"/>
      <c r="F77" s="54"/>
      <c r="G77" s="54"/>
      <c r="H77" s="54"/>
      <c r="I77" s="61"/>
      <c r="J77" s="21"/>
      <c r="K77" s="21"/>
      <c r="L77" s="21"/>
    </row>
    <row r="78" spans="1:12" x14ac:dyDescent="0.25">
      <c r="A78" s="21"/>
      <c r="B78" s="21"/>
      <c r="C78" s="21"/>
      <c r="D78" s="62"/>
      <c r="E78" s="53">
        <v>2</v>
      </c>
      <c r="F78" s="54">
        <v>3.45</v>
      </c>
      <c r="G78" s="54">
        <v>0</v>
      </c>
      <c r="H78" s="54">
        <v>0</v>
      </c>
      <c r="I78" s="61">
        <v>6.9</v>
      </c>
      <c r="J78" s="21"/>
      <c r="K78" s="21"/>
      <c r="L78" s="21"/>
    </row>
    <row r="79" spans="1:12" x14ac:dyDescent="0.25">
      <c r="A79" s="21"/>
      <c r="B79" s="21"/>
      <c r="C79" s="21"/>
      <c r="D79" s="62"/>
      <c r="E79" s="53">
        <v>2</v>
      </c>
      <c r="F79" s="54">
        <v>1.28</v>
      </c>
      <c r="G79" s="54">
        <v>0</v>
      </c>
      <c r="H79" s="54">
        <v>0</v>
      </c>
      <c r="I79" s="61">
        <v>2.56</v>
      </c>
      <c r="J79" s="21"/>
      <c r="K79" s="21"/>
      <c r="L79" s="21"/>
    </row>
    <row r="80" spans="1:12" x14ac:dyDescent="0.25">
      <c r="A80" s="21"/>
      <c r="B80" s="21"/>
      <c r="C80" s="21"/>
      <c r="D80" s="62"/>
      <c r="E80" s="53">
        <v>2</v>
      </c>
      <c r="F80" s="54">
        <v>2.42</v>
      </c>
      <c r="G80" s="54">
        <v>0</v>
      </c>
      <c r="H80" s="54">
        <v>0</v>
      </c>
      <c r="I80" s="61">
        <v>4.84</v>
      </c>
      <c r="J80" s="21"/>
      <c r="K80" s="21"/>
      <c r="L80" s="21"/>
    </row>
    <row r="81" spans="1:12" x14ac:dyDescent="0.25">
      <c r="A81" s="29"/>
      <c r="B81" s="29"/>
      <c r="C81" s="29"/>
      <c r="D81" s="62"/>
      <c r="E81" s="53">
        <v>2</v>
      </c>
      <c r="F81" s="54">
        <v>0.4</v>
      </c>
      <c r="G81" s="54">
        <v>0</v>
      </c>
      <c r="H81" s="54">
        <v>0</v>
      </c>
      <c r="I81" s="61">
        <v>0.8</v>
      </c>
      <c r="J81" s="29"/>
      <c r="K81" s="29"/>
      <c r="L81" s="29"/>
    </row>
    <row r="82" spans="1:12" x14ac:dyDescent="0.25">
      <c r="A82" s="31"/>
      <c r="B82" s="32"/>
      <c r="C82" s="32"/>
      <c r="D82" s="32"/>
      <c r="E82" s="32"/>
      <c r="F82" s="32"/>
      <c r="G82" s="32"/>
      <c r="H82" s="32"/>
      <c r="I82" s="33" t="s">
        <v>66</v>
      </c>
      <c r="J82" s="32"/>
      <c r="K82" s="34"/>
      <c r="L82" s="35">
        <f>L71</f>
        <v>0</v>
      </c>
    </row>
    <row r="83" spans="1:12" x14ac:dyDescent="0.25">
      <c r="A83" s="31"/>
      <c r="B83" s="32"/>
      <c r="C83" s="32"/>
      <c r="D83" s="32"/>
      <c r="E83" s="32"/>
      <c r="F83" s="32"/>
      <c r="G83" s="32"/>
      <c r="H83" s="32"/>
      <c r="I83" s="33" t="s">
        <v>67</v>
      </c>
      <c r="J83" s="32"/>
      <c r="K83" s="63"/>
      <c r="L83" s="35">
        <f>SUM(L82+L69+L64+L56+L51)</f>
        <v>0</v>
      </c>
    </row>
    <row r="84" spans="1:12" x14ac:dyDescent="0.25">
      <c r="A84" s="7" t="s">
        <v>68</v>
      </c>
      <c r="B84" s="8" t="s">
        <v>13</v>
      </c>
      <c r="C84" s="8"/>
      <c r="D84" s="139" t="s">
        <v>69</v>
      </c>
      <c r="E84" s="139"/>
      <c r="F84" s="139"/>
      <c r="G84" s="139"/>
      <c r="H84" s="139"/>
      <c r="I84" s="139"/>
      <c r="J84" s="9"/>
      <c r="K84" s="10"/>
      <c r="L84" s="11"/>
    </row>
    <row r="85" spans="1:12" x14ac:dyDescent="0.25">
      <c r="A85" s="12" t="s">
        <v>70</v>
      </c>
      <c r="B85" s="13" t="s">
        <v>16</v>
      </c>
      <c r="C85" s="13" t="s">
        <v>26</v>
      </c>
      <c r="D85" s="138" t="s">
        <v>71</v>
      </c>
      <c r="E85" s="138"/>
      <c r="F85" s="138"/>
      <c r="G85" s="138"/>
      <c r="H85" s="138"/>
      <c r="I85" s="138"/>
      <c r="J85" s="32"/>
      <c r="K85" s="64"/>
      <c r="L85" s="34"/>
    </row>
    <row r="86" spans="1:12" s="127" customFormat="1" ht="124.5" customHeight="1" x14ac:dyDescent="0.25">
      <c r="A86" s="105"/>
      <c r="B86" s="105"/>
      <c r="C86" s="105"/>
      <c r="D86" s="135" t="s">
        <v>72</v>
      </c>
      <c r="E86" s="136"/>
      <c r="F86" s="136"/>
      <c r="G86" s="136"/>
      <c r="H86" s="136"/>
      <c r="I86" s="137"/>
      <c r="J86" s="106">
        <v>64.8</v>
      </c>
      <c r="K86" s="125"/>
      <c r="L86" s="126">
        <f>ROUND(J86*K86,2)</f>
        <v>0</v>
      </c>
    </row>
    <row r="87" spans="1:12" x14ac:dyDescent="0.25">
      <c r="A87" s="21"/>
      <c r="B87" s="21"/>
      <c r="C87" s="21"/>
      <c r="D87" s="57" t="s">
        <v>20</v>
      </c>
      <c r="E87" s="53"/>
      <c r="F87" s="54"/>
      <c r="G87" s="54"/>
      <c r="H87" s="54"/>
      <c r="J87" s="21"/>
      <c r="K87" s="66"/>
      <c r="L87" s="21"/>
    </row>
    <row r="88" spans="1:12" x14ac:dyDescent="0.25">
      <c r="A88" s="21"/>
      <c r="B88" s="21"/>
      <c r="C88" s="21"/>
      <c r="D88" s="62"/>
      <c r="E88" s="53">
        <v>18</v>
      </c>
      <c r="F88" s="54">
        <v>1.8</v>
      </c>
      <c r="G88" s="54">
        <v>0</v>
      </c>
      <c r="H88" s="54">
        <v>0</v>
      </c>
      <c r="I88" s="61">
        <v>32.4</v>
      </c>
      <c r="J88" s="21"/>
      <c r="K88" s="66"/>
      <c r="L88" s="21"/>
    </row>
    <row r="89" spans="1:12" x14ac:dyDescent="0.25">
      <c r="A89" s="21"/>
      <c r="B89" s="21"/>
      <c r="C89" s="21"/>
      <c r="D89" s="57" t="s">
        <v>23</v>
      </c>
      <c r="E89" s="53"/>
      <c r="F89" s="54"/>
      <c r="G89" s="54"/>
      <c r="H89" s="54"/>
      <c r="I89" s="61"/>
      <c r="J89" s="21"/>
      <c r="K89" s="66"/>
      <c r="L89" s="21"/>
    </row>
    <row r="90" spans="1:12" x14ac:dyDescent="0.25">
      <c r="A90" s="29"/>
      <c r="B90" s="29"/>
      <c r="C90" s="29"/>
      <c r="D90" s="62"/>
      <c r="E90" s="53">
        <v>18</v>
      </c>
      <c r="F90" s="54">
        <v>1.8</v>
      </c>
      <c r="G90" s="54">
        <v>0</v>
      </c>
      <c r="H90" s="54">
        <v>0</v>
      </c>
      <c r="I90" s="61">
        <v>32.4</v>
      </c>
      <c r="J90" s="29"/>
      <c r="K90" s="67"/>
      <c r="L90" s="29"/>
    </row>
    <row r="91" spans="1:12" x14ac:dyDescent="0.25">
      <c r="A91" s="31"/>
      <c r="B91" s="32"/>
      <c r="C91" s="32"/>
      <c r="D91" s="32"/>
      <c r="E91" s="32"/>
      <c r="F91" s="32"/>
      <c r="G91" s="32"/>
      <c r="H91" s="32"/>
      <c r="I91" s="33" t="s">
        <v>73</v>
      </c>
      <c r="J91" s="32"/>
      <c r="K91" s="63"/>
      <c r="L91" s="35">
        <f>L86</f>
        <v>0</v>
      </c>
    </row>
    <row r="92" spans="1:12" x14ac:dyDescent="0.25">
      <c r="A92" s="12" t="s">
        <v>74</v>
      </c>
      <c r="B92" s="13" t="s">
        <v>16</v>
      </c>
      <c r="C92" s="13" t="s">
        <v>31</v>
      </c>
      <c r="D92" s="138" t="s">
        <v>75</v>
      </c>
      <c r="E92" s="138"/>
      <c r="F92" s="138"/>
      <c r="G92" s="138"/>
      <c r="H92" s="138"/>
      <c r="I92" s="138"/>
      <c r="J92" s="32"/>
      <c r="K92" s="64"/>
      <c r="L92" s="34"/>
    </row>
    <row r="93" spans="1:12" ht="129" customHeight="1" x14ac:dyDescent="0.25">
      <c r="A93" s="17"/>
      <c r="B93" s="17"/>
      <c r="C93" s="17"/>
      <c r="D93" s="135" t="s">
        <v>76</v>
      </c>
      <c r="E93" s="136"/>
      <c r="F93" s="136"/>
      <c r="G93" s="136"/>
      <c r="H93" s="136"/>
      <c r="I93" s="137"/>
      <c r="J93" s="18">
        <v>7.49</v>
      </c>
      <c r="K93" s="65"/>
      <c r="L93" s="20">
        <f>ROUND(J93*K93,2)</f>
        <v>0</v>
      </c>
    </row>
    <row r="94" spans="1:12" x14ac:dyDescent="0.25">
      <c r="A94" s="21"/>
      <c r="B94" s="21"/>
      <c r="C94" s="21"/>
      <c r="D94" s="68" t="s">
        <v>20</v>
      </c>
      <c r="E94" s="53"/>
      <c r="F94" s="54"/>
      <c r="G94" s="54"/>
      <c r="H94" s="54"/>
      <c r="I94" s="24"/>
      <c r="J94" s="21"/>
      <c r="K94" s="66"/>
      <c r="L94" s="21"/>
    </row>
    <row r="95" spans="1:12" x14ac:dyDescent="0.25">
      <c r="A95" s="21"/>
      <c r="B95" s="21"/>
      <c r="C95" s="21"/>
      <c r="D95" s="69"/>
      <c r="E95" s="53">
        <v>1</v>
      </c>
      <c r="F95" s="54">
        <v>1.8</v>
      </c>
      <c r="G95" s="54">
        <v>1.6</v>
      </c>
      <c r="H95" s="54">
        <v>0</v>
      </c>
      <c r="I95" s="47">
        <v>2.8800000000000003</v>
      </c>
      <c r="J95" s="21"/>
      <c r="K95" s="66"/>
      <c r="L95" s="21"/>
    </row>
    <row r="96" spans="1:12" x14ac:dyDescent="0.25">
      <c r="A96" s="21"/>
      <c r="B96" s="21"/>
      <c r="C96" s="21"/>
      <c r="D96" s="69"/>
      <c r="E96" s="53">
        <v>1</v>
      </c>
      <c r="F96" s="54">
        <v>1.8</v>
      </c>
      <c r="G96" s="54">
        <v>0.48</v>
      </c>
      <c r="H96" s="54">
        <v>0</v>
      </c>
      <c r="I96" s="47">
        <v>0.86399999999999999</v>
      </c>
      <c r="J96" s="21"/>
      <c r="K96" s="66"/>
      <c r="L96" s="21"/>
    </row>
    <row r="97" spans="1:12" x14ac:dyDescent="0.25">
      <c r="A97" s="21"/>
      <c r="B97" s="21"/>
      <c r="C97" s="21"/>
      <c r="D97" s="68" t="s">
        <v>23</v>
      </c>
      <c r="E97" s="53"/>
      <c r="F97" s="54"/>
      <c r="G97" s="54"/>
      <c r="H97" s="54"/>
      <c r="I97" s="47"/>
      <c r="J97" s="21"/>
      <c r="K97" s="66"/>
      <c r="L97" s="21"/>
    </row>
    <row r="98" spans="1:12" x14ac:dyDescent="0.25">
      <c r="A98" s="21"/>
      <c r="B98" s="21"/>
      <c r="C98" s="21"/>
      <c r="D98" s="69"/>
      <c r="E98" s="53">
        <v>1</v>
      </c>
      <c r="F98" s="54">
        <v>1.8</v>
      </c>
      <c r="G98" s="54">
        <v>1.6</v>
      </c>
      <c r="H98" s="54">
        <v>0</v>
      </c>
      <c r="I98" s="47">
        <v>2.8800000000000003</v>
      </c>
      <c r="J98" s="21"/>
      <c r="K98" s="66"/>
      <c r="L98" s="21"/>
    </row>
    <row r="99" spans="1:12" x14ac:dyDescent="0.25">
      <c r="A99" s="29"/>
      <c r="B99" s="29"/>
      <c r="C99" s="29"/>
      <c r="D99" s="70"/>
      <c r="E99" s="71">
        <v>1</v>
      </c>
      <c r="F99" s="72">
        <v>1.8</v>
      </c>
      <c r="G99" s="72">
        <v>0.48</v>
      </c>
      <c r="H99" s="72">
        <v>0</v>
      </c>
      <c r="I99" s="52">
        <v>0.86399999999999999</v>
      </c>
      <c r="J99" s="29"/>
      <c r="K99" s="67"/>
      <c r="L99" s="29"/>
    </row>
    <row r="100" spans="1:12" x14ac:dyDescent="0.25">
      <c r="A100" s="31"/>
      <c r="B100" s="32"/>
      <c r="C100" s="32"/>
      <c r="D100" s="32"/>
      <c r="E100" s="32"/>
      <c r="F100" s="32"/>
      <c r="G100" s="32"/>
      <c r="H100" s="32"/>
      <c r="I100" s="33" t="s">
        <v>77</v>
      </c>
      <c r="J100" s="32"/>
      <c r="K100" s="63"/>
      <c r="L100" s="35">
        <f>L93</f>
        <v>0</v>
      </c>
    </row>
    <row r="101" spans="1:12" x14ac:dyDescent="0.25">
      <c r="A101" s="12" t="s">
        <v>78</v>
      </c>
      <c r="B101" s="13" t="s">
        <v>16</v>
      </c>
      <c r="C101" s="13" t="s">
        <v>31</v>
      </c>
      <c r="D101" s="138" t="s">
        <v>79</v>
      </c>
      <c r="E101" s="138"/>
      <c r="F101" s="138"/>
      <c r="G101" s="138"/>
      <c r="H101" s="138"/>
      <c r="I101" s="138"/>
      <c r="J101" s="32"/>
      <c r="K101" s="64"/>
      <c r="L101" s="34"/>
    </row>
    <row r="102" spans="1:12" ht="85.5" customHeight="1" x14ac:dyDescent="0.25">
      <c r="A102" s="17"/>
      <c r="B102" s="17"/>
      <c r="C102" s="17"/>
      <c r="D102" s="135" t="s">
        <v>80</v>
      </c>
      <c r="E102" s="136"/>
      <c r="F102" s="136"/>
      <c r="G102" s="136"/>
      <c r="H102" s="136"/>
      <c r="I102" s="137"/>
      <c r="J102" s="18">
        <v>77</v>
      </c>
      <c r="K102" s="65"/>
      <c r="L102" s="20">
        <f>ROUND(J102*K102,2)</f>
        <v>0</v>
      </c>
    </row>
    <row r="103" spans="1:12" x14ac:dyDescent="0.25">
      <c r="A103" s="21"/>
      <c r="B103" s="21"/>
      <c r="C103" s="21"/>
      <c r="D103" s="40" t="s">
        <v>20</v>
      </c>
      <c r="J103" s="21"/>
      <c r="K103" s="66"/>
      <c r="L103" s="21"/>
    </row>
    <row r="104" spans="1:12" x14ac:dyDescent="0.25">
      <c r="A104" s="21"/>
      <c r="B104" s="21"/>
      <c r="C104" s="21"/>
      <c r="D104" s="40" t="s">
        <v>21</v>
      </c>
      <c r="E104" s="53">
        <v>1</v>
      </c>
      <c r="F104" s="54">
        <v>12</v>
      </c>
      <c r="G104" s="54">
        <v>3</v>
      </c>
      <c r="H104" s="54">
        <v>0</v>
      </c>
      <c r="I104" s="61">
        <v>36</v>
      </c>
      <c r="J104" s="21"/>
      <c r="K104" s="66"/>
      <c r="L104" s="21"/>
    </row>
    <row r="105" spans="1:12" x14ac:dyDescent="0.25">
      <c r="A105" s="21"/>
      <c r="B105" s="21"/>
      <c r="C105" s="21"/>
      <c r="D105" s="40" t="s">
        <v>22</v>
      </c>
      <c r="E105" s="53">
        <v>1</v>
      </c>
      <c r="F105" s="54">
        <v>2.5</v>
      </c>
      <c r="G105" s="54">
        <v>1</v>
      </c>
      <c r="H105" s="54">
        <v>0</v>
      </c>
      <c r="I105" s="61">
        <v>2.5</v>
      </c>
      <c r="J105" s="21"/>
      <c r="K105" s="66"/>
      <c r="L105" s="21"/>
    </row>
    <row r="106" spans="1:12" x14ac:dyDescent="0.25">
      <c r="A106" s="21"/>
      <c r="B106" s="21"/>
      <c r="C106" s="21"/>
      <c r="D106" s="40" t="s">
        <v>23</v>
      </c>
      <c r="E106" s="53"/>
      <c r="F106" s="54"/>
      <c r="G106" s="54"/>
      <c r="H106" s="54"/>
      <c r="I106" s="61"/>
      <c r="J106" s="21"/>
      <c r="K106" s="66"/>
      <c r="L106" s="21"/>
    </row>
    <row r="107" spans="1:12" x14ac:dyDescent="0.25">
      <c r="A107" s="21"/>
      <c r="B107" s="21"/>
      <c r="C107" s="21"/>
      <c r="D107" s="40" t="s">
        <v>21</v>
      </c>
      <c r="E107" s="53">
        <v>1</v>
      </c>
      <c r="F107" s="54">
        <v>12</v>
      </c>
      <c r="G107" s="54">
        <v>3</v>
      </c>
      <c r="H107" s="54">
        <v>0</v>
      </c>
      <c r="I107" s="61">
        <v>36</v>
      </c>
      <c r="J107" s="21"/>
      <c r="K107" s="66"/>
      <c r="L107" s="21"/>
    </row>
    <row r="108" spans="1:12" x14ac:dyDescent="0.25">
      <c r="A108" s="29"/>
      <c r="B108" s="29"/>
      <c r="C108" s="29"/>
      <c r="D108" s="40" t="s">
        <v>22</v>
      </c>
      <c r="E108" s="53">
        <v>1</v>
      </c>
      <c r="F108" s="54">
        <v>2.5</v>
      </c>
      <c r="G108" s="54">
        <v>1</v>
      </c>
      <c r="H108" s="54">
        <v>0</v>
      </c>
      <c r="I108" s="61">
        <v>2.5</v>
      </c>
      <c r="J108" s="29"/>
      <c r="K108" s="67"/>
      <c r="L108" s="29"/>
    </row>
    <row r="109" spans="1:12" x14ac:dyDescent="0.25">
      <c r="A109" s="31"/>
      <c r="B109" s="32"/>
      <c r="C109" s="32"/>
      <c r="D109" s="32"/>
      <c r="E109" s="32"/>
      <c r="F109" s="32"/>
      <c r="G109" s="32"/>
      <c r="H109" s="32"/>
      <c r="I109" s="33" t="s">
        <v>81</v>
      </c>
      <c r="J109" s="32"/>
      <c r="K109" s="63"/>
      <c r="L109" s="35">
        <f>L102</f>
        <v>0</v>
      </c>
    </row>
    <row r="110" spans="1:12" x14ac:dyDescent="0.25">
      <c r="A110" s="31"/>
      <c r="B110" s="32"/>
      <c r="C110" s="32"/>
      <c r="D110" s="32"/>
      <c r="E110" s="32"/>
      <c r="F110" s="32"/>
      <c r="G110" s="32"/>
      <c r="H110" s="32"/>
      <c r="I110" s="33" t="s">
        <v>82</v>
      </c>
      <c r="J110" s="32"/>
      <c r="K110" s="63"/>
      <c r="L110" s="35">
        <f>SUM(L109+L100+L91)</f>
        <v>0</v>
      </c>
    </row>
    <row r="111" spans="1:12" x14ac:dyDescent="0.25">
      <c r="A111" s="7" t="s">
        <v>83</v>
      </c>
      <c r="B111" s="8" t="s">
        <v>13</v>
      </c>
      <c r="C111" s="8"/>
      <c r="D111" s="139" t="s">
        <v>84</v>
      </c>
      <c r="E111" s="139"/>
      <c r="F111" s="139"/>
      <c r="G111" s="139"/>
      <c r="H111" s="139"/>
      <c r="I111" s="139"/>
      <c r="J111" s="9"/>
      <c r="K111" s="10"/>
      <c r="L111" s="11"/>
    </row>
    <row r="112" spans="1:12" x14ac:dyDescent="0.25">
      <c r="A112" s="12" t="s">
        <v>85</v>
      </c>
      <c r="B112" s="13" t="s">
        <v>16</v>
      </c>
      <c r="C112" s="13" t="s">
        <v>31</v>
      </c>
      <c r="D112" s="138" t="s">
        <v>86</v>
      </c>
      <c r="E112" s="138"/>
      <c r="F112" s="138"/>
      <c r="G112" s="138"/>
      <c r="H112" s="138"/>
      <c r="I112" s="138"/>
      <c r="J112" s="32"/>
      <c r="K112" s="64"/>
      <c r="L112" s="34"/>
    </row>
    <row r="113" spans="1:12" ht="126" customHeight="1" x14ac:dyDescent="0.25">
      <c r="A113" s="17"/>
      <c r="B113" s="17"/>
      <c r="C113" s="17"/>
      <c r="D113" s="135" t="s">
        <v>87</v>
      </c>
      <c r="E113" s="136"/>
      <c r="F113" s="136"/>
      <c r="G113" s="136"/>
      <c r="H113" s="136"/>
      <c r="I113" s="137"/>
      <c r="J113" s="18">
        <v>10</v>
      </c>
      <c r="K113" s="65"/>
      <c r="L113" s="20">
        <f>ROUND(J113*K113,2)</f>
        <v>0</v>
      </c>
    </row>
    <row r="114" spans="1:12" x14ac:dyDescent="0.25">
      <c r="A114" s="21"/>
      <c r="B114" s="21"/>
      <c r="C114" s="21"/>
      <c r="D114" s="68" t="s">
        <v>20</v>
      </c>
      <c r="E114" s="53">
        <v>1</v>
      </c>
      <c r="F114" s="54">
        <v>2.5</v>
      </c>
      <c r="G114" s="54">
        <v>0</v>
      </c>
      <c r="H114" s="54">
        <v>0.5</v>
      </c>
      <c r="I114" s="47">
        <v>1.25</v>
      </c>
      <c r="J114" s="21"/>
      <c r="K114" s="66"/>
      <c r="L114" s="21"/>
    </row>
    <row r="115" spans="1:12" x14ac:dyDescent="0.25">
      <c r="A115" s="21"/>
      <c r="B115" s="21"/>
      <c r="C115" s="21"/>
      <c r="D115" s="69"/>
      <c r="E115" s="53">
        <v>1</v>
      </c>
      <c r="F115" s="54">
        <v>2.5</v>
      </c>
      <c r="G115" s="54">
        <v>0</v>
      </c>
      <c r="H115" s="54">
        <v>1.5</v>
      </c>
      <c r="I115" s="47">
        <v>3.75</v>
      </c>
      <c r="J115" s="21"/>
      <c r="K115" s="66"/>
      <c r="L115" s="21"/>
    </row>
    <row r="116" spans="1:12" x14ac:dyDescent="0.25">
      <c r="A116" s="21"/>
      <c r="B116" s="21"/>
      <c r="C116" s="21"/>
      <c r="D116" s="68" t="s">
        <v>23</v>
      </c>
      <c r="E116" s="53">
        <v>1</v>
      </c>
      <c r="F116" s="54">
        <v>2.5</v>
      </c>
      <c r="G116" s="54">
        <v>0</v>
      </c>
      <c r="H116" s="54">
        <v>0.5</v>
      </c>
      <c r="I116" s="47">
        <v>1.25</v>
      </c>
      <c r="J116" s="21"/>
      <c r="K116" s="66"/>
      <c r="L116" s="21"/>
    </row>
    <row r="117" spans="1:12" x14ac:dyDescent="0.25">
      <c r="A117" s="29"/>
      <c r="B117" s="29"/>
      <c r="C117" s="29"/>
      <c r="D117" s="70"/>
      <c r="E117" s="71">
        <v>1</v>
      </c>
      <c r="F117" s="72">
        <v>2.5</v>
      </c>
      <c r="G117" s="72">
        <v>0</v>
      </c>
      <c r="H117" s="72">
        <v>1.5</v>
      </c>
      <c r="I117" s="52">
        <v>3.75</v>
      </c>
      <c r="J117" s="29"/>
      <c r="K117" s="67"/>
      <c r="L117" s="29"/>
    </row>
    <row r="118" spans="1:12" x14ac:dyDescent="0.25">
      <c r="A118" s="31"/>
      <c r="B118" s="32"/>
      <c r="C118" s="32"/>
      <c r="D118" s="32"/>
      <c r="E118" s="32"/>
      <c r="F118" s="32"/>
      <c r="G118" s="32"/>
      <c r="H118" s="32"/>
      <c r="I118" s="33" t="s">
        <v>88</v>
      </c>
      <c r="J118" s="32"/>
      <c r="K118" s="63"/>
      <c r="L118" s="35">
        <f>L113</f>
        <v>0</v>
      </c>
    </row>
    <row r="119" spans="1:12" x14ac:dyDescent="0.25">
      <c r="A119" s="12" t="s">
        <v>89</v>
      </c>
      <c r="B119" s="13" t="s">
        <v>16</v>
      </c>
      <c r="C119" s="13" t="s">
        <v>17</v>
      </c>
      <c r="D119" s="138" t="s">
        <v>90</v>
      </c>
      <c r="E119" s="138"/>
      <c r="F119" s="138"/>
      <c r="G119" s="138"/>
      <c r="H119" s="138"/>
      <c r="I119" s="138"/>
      <c r="J119" s="32"/>
      <c r="K119" s="64"/>
      <c r="L119" s="34"/>
    </row>
    <row r="120" spans="1:12" s="127" customFormat="1" ht="84.75" customHeight="1" x14ac:dyDescent="0.25">
      <c r="A120" s="105"/>
      <c r="B120" s="105"/>
      <c r="C120" s="105"/>
      <c r="D120" s="135" t="s">
        <v>91</v>
      </c>
      <c r="E120" s="136"/>
      <c r="F120" s="136"/>
      <c r="G120" s="136"/>
      <c r="H120" s="136"/>
      <c r="I120" s="137"/>
      <c r="J120" s="106">
        <v>2</v>
      </c>
      <c r="K120" s="125"/>
      <c r="L120" s="126">
        <f>ROUND(J120*K120,2)</f>
        <v>0</v>
      </c>
    </row>
    <row r="121" spans="1:12" x14ac:dyDescent="0.25">
      <c r="A121" s="21"/>
      <c r="B121" s="21"/>
      <c r="C121" s="21"/>
      <c r="D121" s="57" t="s">
        <v>20</v>
      </c>
      <c r="E121" s="53"/>
      <c r="F121" s="54"/>
      <c r="G121" s="54"/>
      <c r="H121" s="54"/>
      <c r="J121" s="21"/>
      <c r="K121" s="66"/>
      <c r="L121" s="21"/>
    </row>
    <row r="122" spans="1:12" x14ac:dyDescent="0.25">
      <c r="A122" s="21"/>
      <c r="B122" s="21"/>
      <c r="C122" s="21"/>
      <c r="D122" s="62"/>
      <c r="E122" s="53">
        <v>1</v>
      </c>
      <c r="F122" s="54">
        <v>0</v>
      </c>
      <c r="G122" s="54">
        <v>0</v>
      </c>
      <c r="H122" s="54">
        <v>0</v>
      </c>
      <c r="I122" s="61">
        <v>1</v>
      </c>
      <c r="J122" s="21"/>
      <c r="K122" s="66"/>
      <c r="L122" s="21"/>
    </row>
    <row r="123" spans="1:12" x14ac:dyDescent="0.25">
      <c r="A123" s="21"/>
      <c r="B123" s="21"/>
      <c r="C123" s="21"/>
      <c r="D123" s="57" t="s">
        <v>23</v>
      </c>
      <c r="E123" s="53"/>
      <c r="F123" s="54"/>
      <c r="G123" s="54"/>
      <c r="H123" s="54"/>
      <c r="I123" s="61"/>
      <c r="J123" s="21"/>
      <c r="K123" s="66"/>
      <c r="L123" s="21"/>
    </row>
    <row r="124" spans="1:12" x14ac:dyDescent="0.25">
      <c r="A124" s="29"/>
      <c r="B124" s="29"/>
      <c r="C124" s="29"/>
      <c r="D124" s="62"/>
      <c r="E124" s="53">
        <v>1</v>
      </c>
      <c r="F124" s="54">
        <v>0</v>
      </c>
      <c r="G124" s="54">
        <v>0</v>
      </c>
      <c r="H124" s="54">
        <v>0</v>
      </c>
      <c r="I124" s="61">
        <v>1</v>
      </c>
      <c r="J124" s="29"/>
      <c r="K124" s="67"/>
      <c r="L124" s="29"/>
    </row>
    <row r="125" spans="1:12" x14ac:dyDescent="0.25">
      <c r="A125" s="31"/>
      <c r="B125" s="32"/>
      <c r="C125" s="32"/>
      <c r="D125" s="32"/>
      <c r="E125" s="32"/>
      <c r="F125" s="32"/>
      <c r="G125" s="32"/>
      <c r="H125" s="32"/>
      <c r="I125" s="33" t="s">
        <v>92</v>
      </c>
      <c r="J125" s="32"/>
      <c r="K125" s="63"/>
      <c r="L125" s="35">
        <f>L120</f>
        <v>0</v>
      </c>
    </row>
    <row r="126" spans="1:12" x14ac:dyDescent="0.25">
      <c r="A126" s="12" t="s">
        <v>93</v>
      </c>
      <c r="B126" s="13" t="s">
        <v>16</v>
      </c>
      <c r="C126" s="13" t="s">
        <v>31</v>
      </c>
      <c r="D126" s="138" t="s">
        <v>94</v>
      </c>
      <c r="E126" s="138"/>
      <c r="F126" s="138"/>
      <c r="G126" s="138"/>
      <c r="H126" s="138"/>
      <c r="I126" s="138"/>
      <c r="J126" s="32"/>
      <c r="K126" s="64"/>
      <c r="L126" s="34"/>
    </row>
    <row r="127" spans="1:12" s="127" customFormat="1" ht="90" customHeight="1" x14ac:dyDescent="0.25">
      <c r="A127" s="105"/>
      <c r="B127" s="105"/>
      <c r="C127" s="105"/>
      <c r="D127" s="135" t="s">
        <v>95</v>
      </c>
      <c r="E127" s="136"/>
      <c r="F127" s="136"/>
      <c r="G127" s="136"/>
      <c r="H127" s="136"/>
      <c r="I127" s="137"/>
      <c r="J127" s="106">
        <v>8.64</v>
      </c>
      <c r="K127" s="125"/>
      <c r="L127" s="126">
        <f>ROUND(J127*K127,2)</f>
        <v>0</v>
      </c>
    </row>
    <row r="128" spans="1:12" ht="22.5" x14ac:dyDescent="0.25">
      <c r="A128" s="21"/>
      <c r="B128" s="21"/>
      <c r="C128" s="21"/>
      <c r="D128" s="57" t="s">
        <v>56</v>
      </c>
      <c r="E128" s="53"/>
      <c r="F128" s="54"/>
      <c r="G128" s="54"/>
      <c r="H128" s="54"/>
      <c r="J128" s="21"/>
      <c r="K128" s="66"/>
      <c r="L128" s="21"/>
    </row>
    <row r="129" spans="1:12" x14ac:dyDescent="0.25">
      <c r="A129" s="21"/>
      <c r="B129" s="21"/>
      <c r="C129" s="21"/>
      <c r="D129" s="57" t="s">
        <v>20</v>
      </c>
      <c r="E129" s="53"/>
      <c r="F129" s="54"/>
      <c r="G129" s="54"/>
      <c r="H129" s="54"/>
      <c r="I129" s="73"/>
      <c r="J129" s="21"/>
      <c r="K129" s="66"/>
      <c r="L129" s="21"/>
    </row>
    <row r="130" spans="1:12" x14ac:dyDescent="0.25">
      <c r="A130" s="21"/>
      <c r="B130" s="21"/>
      <c r="C130" s="21"/>
      <c r="D130" s="57" t="s">
        <v>57</v>
      </c>
      <c r="E130" s="53">
        <v>1</v>
      </c>
      <c r="F130" s="54">
        <v>4.5</v>
      </c>
      <c r="G130" s="54">
        <v>0</v>
      </c>
      <c r="H130" s="54">
        <v>0.96</v>
      </c>
      <c r="I130" s="61">
        <v>4.32</v>
      </c>
      <c r="J130" s="21"/>
      <c r="K130" s="66"/>
      <c r="L130" s="21"/>
    </row>
    <row r="131" spans="1:12" x14ac:dyDescent="0.25">
      <c r="A131" s="21"/>
      <c r="B131" s="21"/>
      <c r="C131" s="21"/>
      <c r="D131" s="57" t="s">
        <v>23</v>
      </c>
      <c r="E131" s="53"/>
      <c r="F131" s="54"/>
      <c r="G131" s="54"/>
      <c r="H131" s="54"/>
      <c r="I131" s="61"/>
      <c r="J131" s="21"/>
      <c r="K131" s="66"/>
      <c r="L131" s="21"/>
    </row>
    <row r="132" spans="1:12" x14ac:dyDescent="0.25">
      <c r="A132" s="29"/>
      <c r="B132" s="29"/>
      <c r="C132" s="29"/>
      <c r="D132" s="57" t="s">
        <v>57</v>
      </c>
      <c r="E132" s="53">
        <v>1</v>
      </c>
      <c r="F132" s="54">
        <v>4.5</v>
      </c>
      <c r="G132" s="54">
        <v>0</v>
      </c>
      <c r="H132" s="54">
        <v>0.96</v>
      </c>
      <c r="I132" s="61">
        <v>4.32</v>
      </c>
      <c r="J132" s="29"/>
      <c r="K132" s="67"/>
      <c r="L132" s="29"/>
    </row>
    <row r="133" spans="1:12" x14ac:dyDescent="0.25">
      <c r="A133" s="31"/>
      <c r="B133" s="32"/>
      <c r="C133" s="32"/>
      <c r="D133" s="32"/>
      <c r="E133" s="32"/>
      <c r="F133" s="32"/>
      <c r="G133" s="32"/>
      <c r="H133" s="32"/>
      <c r="I133" s="33" t="s">
        <v>96</v>
      </c>
      <c r="J133" s="32"/>
      <c r="K133" s="63"/>
      <c r="L133" s="35">
        <f>L127</f>
        <v>0</v>
      </c>
    </row>
    <row r="134" spans="1:12" x14ac:dyDescent="0.25">
      <c r="A134" s="12" t="s">
        <v>97</v>
      </c>
      <c r="B134" s="13" t="s">
        <v>16</v>
      </c>
      <c r="C134" s="13" t="s">
        <v>17</v>
      </c>
      <c r="D134" s="138" t="s">
        <v>98</v>
      </c>
      <c r="E134" s="138"/>
      <c r="F134" s="138"/>
      <c r="G134" s="138"/>
      <c r="H134" s="138"/>
      <c r="I134" s="138"/>
      <c r="J134" s="32"/>
      <c r="K134" s="64"/>
      <c r="L134" s="34"/>
    </row>
    <row r="135" spans="1:12" ht="48" customHeight="1" x14ac:dyDescent="0.25">
      <c r="A135" s="17"/>
      <c r="B135" s="17"/>
      <c r="C135" s="17"/>
      <c r="D135" s="135" t="s">
        <v>99</v>
      </c>
      <c r="E135" s="136"/>
      <c r="F135" s="136"/>
      <c r="G135" s="136"/>
      <c r="H135" s="136"/>
      <c r="I135" s="137"/>
      <c r="J135" s="18">
        <v>2</v>
      </c>
      <c r="K135" s="65"/>
      <c r="L135" s="20">
        <f>ROUND(J135*K135,2)</f>
        <v>0</v>
      </c>
    </row>
    <row r="136" spans="1:12" x14ac:dyDescent="0.25">
      <c r="A136" s="21"/>
      <c r="B136" s="21"/>
      <c r="C136" s="21"/>
      <c r="D136" s="57" t="s">
        <v>20</v>
      </c>
      <c r="E136" s="53"/>
      <c r="F136" s="54"/>
      <c r="G136" s="54"/>
      <c r="H136" s="54"/>
      <c r="J136" s="21"/>
      <c r="K136" s="66"/>
      <c r="L136" s="21"/>
    </row>
    <row r="137" spans="1:12" x14ac:dyDescent="0.25">
      <c r="A137" s="21"/>
      <c r="B137" s="21"/>
      <c r="C137" s="21"/>
      <c r="D137" s="62"/>
      <c r="E137" s="53">
        <v>1</v>
      </c>
      <c r="F137" s="54">
        <v>0</v>
      </c>
      <c r="G137" s="54">
        <v>0</v>
      </c>
      <c r="H137" s="54">
        <v>0</v>
      </c>
      <c r="I137" s="61">
        <v>1</v>
      </c>
      <c r="J137" s="21"/>
      <c r="K137" s="66"/>
      <c r="L137" s="21"/>
    </row>
    <row r="138" spans="1:12" x14ac:dyDescent="0.25">
      <c r="A138" s="21"/>
      <c r="B138" s="21"/>
      <c r="C138" s="21"/>
      <c r="D138" s="57" t="s">
        <v>23</v>
      </c>
      <c r="E138" s="53"/>
      <c r="F138" s="54"/>
      <c r="G138" s="54"/>
      <c r="H138" s="54"/>
      <c r="I138" s="61"/>
      <c r="J138" s="21"/>
      <c r="K138" s="66"/>
      <c r="L138" s="21"/>
    </row>
    <row r="139" spans="1:12" x14ac:dyDescent="0.25">
      <c r="A139" s="29"/>
      <c r="B139" s="29"/>
      <c r="C139" s="29"/>
      <c r="D139" s="62"/>
      <c r="E139" s="53">
        <v>1</v>
      </c>
      <c r="F139" s="54">
        <v>0</v>
      </c>
      <c r="G139" s="54">
        <v>0</v>
      </c>
      <c r="H139" s="54">
        <v>0</v>
      </c>
      <c r="I139" s="61">
        <v>1</v>
      </c>
      <c r="J139" s="29"/>
      <c r="K139" s="67"/>
      <c r="L139" s="29"/>
    </row>
    <row r="140" spans="1:12" x14ac:dyDescent="0.25">
      <c r="A140" s="31"/>
      <c r="B140" s="32"/>
      <c r="C140" s="32"/>
      <c r="D140" s="32"/>
      <c r="E140" s="32"/>
      <c r="F140" s="32"/>
      <c r="G140" s="32"/>
      <c r="H140" s="32"/>
      <c r="I140" s="33" t="s">
        <v>100</v>
      </c>
      <c r="J140" s="32"/>
      <c r="K140" s="63"/>
      <c r="L140" s="35">
        <f>L135</f>
        <v>0</v>
      </c>
    </row>
    <row r="141" spans="1:12" x14ac:dyDescent="0.25">
      <c r="A141" s="12" t="s">
        <v>101</v>
      </c>
      <c r="B141" s="13" t="s">
        <v>16</v>
      </c>
      <c r="C141" s="13" t="s">
        <v>31</v>
      </c>
      <c r="D141" s="138" t="s">
        <v>102</v>
      </c>
      <c r="E141" s="138"/>
      <c r="F141" s="138"/>
      <c r="G141" s="138"/>
      <c r="H141" s="138"/>
      <c r="I141" s="138"/>
      <c r="J141" s="32"/>
      <c r="K141" s="64"/>
      <c r="L141" s="34"/>
    </row>
    <row r="142" spans="1:12" ht="59.25" customHeight="1" x14ac:dyDescent="0.25">
      <c r="A142" s="17"/>
      <c r="B142" s="17"/>
      <c r="C142" s="17"/>
      <c r="D142" s="135" t="s">
        <v>103</v>
      </c>
      <c r="E142" s="136"/>
      <c r="F142" s="136"/>
      <c r="G142" s="136"/>
      <c r="H142" s="136"/>
      <c r="I142" s="137"/>
      <c r="J142" s="18">
        <v>88.44</v>
      </c>
      <c r="K142" s="65"/>
      <c r="L142" s="20">
        <f>ROUND(J142*K142,2)</f>
        <v>0</v>
      </c>
    </row>
    <row r="143" spans="1:12" x14ac:dyDescent="0.25">
      <c r="A143" s="21"/>
      <c r="B143" s="21"/>
      <c r="C143" s="21"/>
      <c r="D143" s="57" t="s">
        <v>20</v>
      </c>
      <c r="E143" s="53"/>
      <c r="F143" s="54"/>
      <c r="G143" s="54"/>
      <c r="H143" s="54"/>
      <c r="J143" s="21"/>
      <c r="K143" s="66"/>
      <c r="L143" s="21"/>
    </row>
    <row r="144" spans="1:12" x14ac:dyDescent="0.25">
      <c r="A144" s="21"/>
      <c r="B144" s="21"/>
      <c r="C144" s="21"/>
      <c r="D144" s="62"/>
      <c r="E144" s="53">
        <v>2</v>
      </c>
      <c r="F144" s="54">
        <v>3.45</v>
      </c>
      <c r="G144" s="54">
        <v>2</v>
      </c>
      <c r="H144" s="54">
        <v>1.1000000000000001</v>
      </c>
      <c r="I144" s="61">
        <v>15.180000000000001</v>
      </c>
      <c r="J144" s="21"/>
      <c r="K144" s="66"/>
      <c r="L144" s="21"/>
    </row>
    <row r="145" spans="1:12" x14ac:dyDescent="0.25">
      <c r="A145" s="21"/>
      <c r="B145" s="21"/>
      <c r="C145" s="21"/>
      <c r="D145" s="62"/>
      <c r="E145" s="53">
        <v>2</v>
      </c>
      <c r="F145" s="54">
        <v>1.28</v>
      </c>
      <c r="G145" s="54">
        <v>2</v>
      </c>
      <c r="H145" s="54">
        <v>1.1000000000000001</v>
      </c>
      <c r="I145" s="61">
        <v>5.6320000000000006</v>
      </c>
      <c r="J145" s="21"/>
      <c r="K145" s="66"/>
      <c r="L145" s="21"/>
    </row>
    <row r="146" spans="1:12" x14ac:dyDescent="0.25">
      <c r="A146" s="21"/>
      <c r="B146" s="21"/>
      <c r="C146" s="21"/>
      <c r="D146" s="62"/>
      <c r="E146" s="53">
        <v>2</v>
      </c>
      <c r="F146" s="54">
        <v>2.42</v>
      </c>
      <c r="G146" s="54">
        <v>2</v>
      </c>
      <c r="H146" s="54">
        <v>1.1000000000000001</v>
      </c>
      <c r="I146" s="61">
        <v>10.648</v>
      </c>
      <c r="J146" s="21"/>
      <c r="K146" s="66"/>
      <c r="L146" s="21"/>
    </row>
    <row r="147" spans="1:12" x14ac:dyDescent="0.25">
      <c r="A147" s="21"/>
      <c r="B147" s="21"/>
      <c r="C147" s="21"/>
      <c r="D147" s="62"/>
      <c r="E147" s="53">
        <v>2</v>
      </c>
      <c r="F147" s="54">
        <v>0.4</v>
      </c>
      <c r="G147" s="54">
        <v>2</v>
      </c>
      <c r="H147" s="54">
        <v>1.1000000000000001</v>
      </c>
      <c r="I147" s="61">
        <v>1.7600000000000002</v>
      </c>
      <c r="J147" s="21"/>
      <c r="K147" s="66"/>
      <c r="L147" s="21"/>
    </row>
    <row r="148" spans="1:12" x14ac:dyDescent="0.25">
      <c r="A148" s="21"/>
      <c r="B148" s="21"/>
      <c r="C148" s="21"/>
      <c r="D148" s="62"/>
      <c r="E148" s="53">
        <v>2</v>
      </c>
      <c r="F148" s="54">
        <v>2.5</v>
      </c>
      <c r="G148" s="54">
        <v>2</v>
      </c>
      <c r="H148" s="54">
        <v>1.1000000000000001</v>
      </c>
      <c r="I148" s="61">
        <v>11</v>
      </c>
      <c r="J148" s="21"/>
      <c r="K148" s="66"/>
      <c r="L148" s="21"/>
    </row>
    <row r="149" spans="1:12" x14ac:dyDescent="0.25">
      <c r="A149" s="21"/>
      <c r="B149" s="21"/>
      <c r="C149" s="21"/>
      <c r="D149" s="57" t="s">
        <v>23</v>
      </c>
      <c r="E149" s="53"/>
      <c r="F149" s="54"/>
      <c r="G149" s="54"/>
      <c r="H149" s="54"/>
      <c r="I149" s="61"/>
      <c r="J149" s="21"/>
      <c r="K149" s="66"/>
      <c r="L149" s="21"/>
    </row>
    <row r="150" spans="1:12" x14ac:dyDescent="0.25">
      <c r="A150" s="21"/>
      <c r="B150" s="21"/>
      <c r="C150" s="21"/>
      <c r="D150" s="62"/>
      <c r="E150" s="53">
        <v>2</v>
      </c>
      <c r="F150" s="54">
        <v>3.45</v>
      </c>
      <c r="G150" s="54">
        <v>2</v>
      </c>
      <c r="H150" s="54">
        <v>1.1000000000000001</v>
      </c>
      <c r="I150" s="61">
        <v>15.180000000000001</v>
      </c>
      <c r="J150" s="21"/>
      <c r="K150" s="66"/>
      <c r="L150" s="21"/>
    </row>
    <row r="151" spans="1:12" x14ac:dyDescent="0.25">
      <c r="A151" s="21"/>
      <c r="B151" s="21"/>
      <c r="C151" s="21"/>
      <c r="D151" s="62"/>
      <c r="E151" s="53">
        <v>2</v>
      </c>
      <c r="F151" s="54">
        <v>1.28</v>
      </c>
      <c r="G151" s="54">
        <v>2</v>
      </c>
      <c r="H151" s="54">
        <v>1.1000000000000001</v>
      </c>
      <c r="I151" s="61">
        <v>5.6320000000000006</v>
      </c>
      <c r="J151" s="21"/>
      <c r="K151" s="66"/>
      <c r="L151" s="21"/>
    </row>
    <row r="152" spans="1:12" x14ac:dyDescent="0.25">
      <c r="A152" s="21"/>
      <c r="B152" s="21"/>
      <c r="C152" s="21"/>
      <c r="D152" s="62"/>
      <c r="E152" s="53">
        <v>2</v>
      </c>
      <c r="F152" s="54">
        <v>2.42</v>
      </c>
      <c r="G152" s="54">
        <v>2</v>
      </c>
      <c r="H152" s="54">
        <v>1.1000000000000001</v>
      </c>
      <c r="I152" s="61">
        <v>10.648</v>
      </c>
      <c r="J152" s="21"/>
      <c r="K152" s="66"/>
      <c r="L152" s="21"/>
    </row>
    <row r="153" spans="1:12" x14ac:dyDescent="0.25">
      <c r="A153" s="21"/>
      <c r="B153" s="21"/>
      <c r="C153" s="21"/>
      <c r="D153" s="62"/>
      <c r="E153" s="53">
        <v>2</v>
      </c>
      <c r="F153" s="54">
        <v>0.4</v>
      </c>
      <c r="G153" s="54">
        <v>2</v>
      </c>
      <c r="H153" s="54">
        <v>1.1000000000000001</v>
      </c>
      <c r="I153" s="61">
        <v>1.7600000000000002</v>
      </c>
      <c r="J153" s="21"/>
      <c r="K153" s="66"/>
      <c r="L153" s="21"/>
    </row>
    <row r="154" spans="1:12" x14ac:dyDescent="0.25">
      <c r="A154" s="29"/>
      <c r="B154" s="29"/>
      <c r="C154" s="29"/>
      <c r="D154" s="62"/>
      <c r="E154" s="53">
        <v>2</v>
      </c>
      <c r="F154" s="54">
        <v>2.5</v>
      </c>
      <c r="G154" s="54">
        <v>2</v>
      </c>
      <c r="H154" s="54">
        <v>1.1000000000000001</v>
      </c>
      <c r="I154" s="61">
        <v>11</v>
      </c>
      <c r="J154" s="29"/>
      <c r="K154" s="67"/>
      <c r="L154" s="29"/>
    </row>
    <row r="155" spans="1:12" x14ac:dyDescent="0.25">
      <c r="A155" s="31"/>
      <c r="B155" s="32"/>
      <c r="C155" s="32"/>
      <c r="D155" s="32"/>
      <c r="E155" s="32"/>
      <c r="F155" s="32"/>
      <c r="G155" s="32"/>
      <c r="H155" s="32"/>
      <c r="I155" s="33" t="s">
        <v>104</v>
      </c>
      <c r="J155" s="32"/>
      <c r="K155" s="63"/>
      <c r="L155" s="35">
        <f>L142</f>
        <v>0</v>
      </c>
    </row>
    <row r="156" spans="1:12" x14ac:dyDescent="0.25">
      <c r="A156" s="12" t="s">
        <v>105</v>
      </c>
      <c r="B156" s="13" t="s">
        <v>16</v>
      </c>
      <c r="C156" s="13" t="s">
        <v>31</v>
      </c>
      <c r="D156" s="138" t="s">
        <v>106</v>
      </c>
      <c r="E156" s="138"/>
      <c r="F156" s="138"/>
      <c r="G156" s="138"/>
      <c r="H156" s="138"/>
      <c r="I156" s="138"/>
      <c r="J156" s="32"/>
      <c r="K156" s="64"/>
      <c r="L156" s="34"/>
    </row>
    <row r="157" spans="1:12" ht="79.5" customHeight="1" x14ac:dyDescent="0.25">
      <c r="A157" s="17"/>
      <c r="B157" s="17"/>
      <c r="C157" s="17"/>
      <c r="D157" s="135" t="s">
        <v>107</v>
      </c>
      <c r="E157" s="136"/>
      <c r="F157" s="136"/>
      <c r="G157" s="136"/>
      <c r="H157" s="136"/>
      <c r="I157" s="137"/>
      <c r="J157" s="18">
        <v>203</v>
      </c>
      <c r="K157" s="65"/>
      <c r="L157" s="20">
        <f>ROUND(J157*K157,2)</f>
        <v>0</v>
      </c>
    </row>
    <row r="158" spans="1:12" x14ac:dyDescent="0.25">
      <c r="A158" s="21"/>
      <c r="B158" s="21"/>
      <c r="C158" s="21"/>
      <c r="D158" s="68" t="s">
        <v>108</v>
      </c>
      <c r="E158" s="53"/>
      <c r="F158" s="54"/>
      <c r="G158" s="54"/>
      <c r="H158" s="54"/>
      <c r="I158" s="24"/>
      <c r="J158" s="21"/>
      <c r="K158" s="66"/>
      <c r="L158" s="21"/>
    </row>
    <row r="159" spans="1:12" x14ac:dyDescent="0.25">
      <c r="A159" s="21"/>
      <c r="B159" s="21"/>
      <c r="C159" s="21"/>
      <c r="D159" s="68" t="s">
        <v>20</v>
      </c>
      <c r="E159" s="53">
        <v>1</v>
      </c>
      <c r="F159" s="54">
        <v>2.5</v>
      </c>
      <c r="G159" s="54">
        <v>0</v>
      </c>
      <c r="H159" s="54">
        <v>0.5</v>
      </c>
      <c r="I159" s="47">
        <v>1.25</v>
      </c>
      <c r="J159" s="21"/>
      <c r="K159" s="66"/>
      <c r="L159" s="21"/>
    </row>
    <row r="160" spans="1:12" x14ac:dyDescent="0.25">
      <c r="A160" s="21"/>
      <c r="B160" s="21"/>
      <c r="C160" s="21"/>
      <c r="D160" s="69"/>
      <c r="E160" s="53">
        <v>1</v>
      </c>
      <c r="F160" s="54">
        <v>2.5</v>
      </c>
      <c r="G160" s="54">
        <v>0</v>
      </c>
      <c r="H160" s="54">
        <v>1.5</v>
      </c>
      <c r="I160" s="47">
        <v>3.75</v>
      </c>
      <c r="J160" s="21"/>
      <c r="K160" s="66"/>
      <c r="L160" s="21"/>
    </row>
    <row r="161" spans="1:12" x14ac:dyDescent="0.25">
      <c r="A161" s="21"/>
      <c r="B161" s="21"/>
      <c r="C161" s="21"/>
      <c r="D161" s="69"/>
      <c r="E161" s="53">
        <v>1</v>
      </c>
      <c r="F161" s="54">
        <v>2.5</v>
      </c>
      <c r="G161" s="54">
        <v>0</v>
      </c>
      <c r="H161" s="54">
        <v>5</v>
      </c>
      <c r="I161" s="47">
        <v>12.5</v>
      </c>
      <c r="J161" s="21"/>
      <c r="K161" s="66"/>
      <c r="L161" s="21"/>
    </row>
    <row r="162" spans="1:12" x14ac:dyDescent="0.25">
      <c r="A162" s="21"/>
      <c r="B162" s="21"/>
      <c r="C162" s="21"/>
      <c r="D162" s="68" t="s">
        <v>23</v>
      </c>
      <c r="E162" s="53">
        <v>1</v>
      </c>
      <c r="F162" s="54">
        <v>2.5</v>
      </c>
      <c r="G162" s="54">
        <v>0</v>
      </c>
      <c r="H162" s="54">
        <v>0.5</v>
      </c>
      <c r="I162" s="47">
        <v>1.25</v>
      </c>
      <c r="J162" s="21"/>
      <c r="K162" s="66"/>
      <c r="L162" s="21"/>
    </row>
    <row r="163" spans="1:12" x14ac:dyDescent="0.25">
      <c r="A163" s="21"/>
      <c r="B163" s="21"/>
      <c r="C163" s="21"/>
      <c r="D163" s="69"/>
      <c r="E163" s="53">
        <v>1</v>
      </c>
      <c r="F163" s="54">
        <v>2.5</v>
      </c>
      <c r="G163" s="54">
        <v>0</v>
      </c>
      <c r="H163" s="54">
        <v>1.5</v>
      </c>
      <c r="I163" s="47">
        <v>3.75</v>
      </c>
      <c r="J163" s="21"/>
      <c r="K163" s="66"/>
      <c r="L163" s="21"/>
    </row>
    <row r="164" spans="1:12" x14ac:dyDescent="0.25">
      <c r="A164" s="21"/>
      <c r="B164" s="21"/>
      <c r="C164" s="21"/>
      <c r="D164" s="69"/>
      <c r="E164" s="53">
        <v>1</v>
      </c>
      <c r="F164" s="54">
        <v>2.5</v>
      </c>
      <c r="G164" s="54">
        <v>0</v>
      </c>
      <c r="H164" s="54">
        <v>5</v>
      </c>
      <c r="I164" s="47">
        <v>12.5</v>
      </c>
      <c r="J164" s="21"/>
      <c r="K164" s="66"/>
      <c r="L164" s="21"/>
    </row>
    <row r="165" spans="1:12" x14ac:dyDescent="0.25">
      <c r="A165" s="21"/>
      <c r="B165" s="21"/>
      <c r="C165" s="21"/>
      <c r="D165" s="68" t="s">
        <v>109</v>
      </c>
      <c r="E165" s="53"/>
      <c r="F165" s="54"/>
      <c r="G165" s="54"/>
      <c r="H165" s="54"/>
      <c r="I165" s="47"/>
      <c r="J165" s="21"/>
      <c r="K165" s="66"/>
      <c r="L165" s="21"/>
    </row>
    <row r="166" spans="1:12" x14ac:dyDescent="0.25">
      <c r="A166" s="21"/>
      <c r="B166" s="21"/>
      <c r="C166" s="21"/>
      <c r="D166" s="68" t="s">
        <v>20</v>
      </c>
      <c r="E166" s="53">
        <v>2</v>
      </c>
      <c r="F166" s="54">
        <v>14</v>
      </c>
      <c r="G166" s="54">
        <v>0</v>
      </c>
      <c r="H166" s="54">
        <v>3</v>
      </c>
      <c r="I166" s="47">
        <v>84</v>
      </c>
      <c r="J166" s="21"/>
      <c r="K166" s="66"/>
      <c r="L166" s="21"/>
    </row>
    <row r="167" spans="1:12" x14ac:dyDescent="0.25">
      <c r="A167" s="29"/>
      <c r="B167" s="29"/>
      <c r="C167" s="29"/>
      <c r="D167" s="74" t="s">
        <v>23</v>
      </c>
      <c r="E167" s="71">
        <v>2</v>
      </c>
      <c r="F167" s="72">
        <v>14</v>
      </c>
      <c r="G167" s="72">
        <v>0</v>
      </c>
      <c r="H167" s="72">
        <v>3</v>
      </c>
      <c r="I167" s="52">
        <v>84</v>
      </c>
      <c r="J167" s="29"/>
      <c r="K167" s="67"/>
      <c r="L167" s="29"/>
    </row>
    <row r="168" spans="1:12" x14ac:dyDescent="0.25">
      <c r="A168" s="31"/>
      <c r="B168" s="32"/>
      <c r="C168" s="32"/>
      <c r="D168" s="32"/>
      <c r="E168" s="32"/>
      <c r="F168" s="32"/>
      <c r="G168" s="32"/>
      <c r="H168" s="32"/>
      <c r="I168" s="33" t="s">
        <v>110</v>
      </c>
      <c r="J168" s="32"/>
      <c r="K168" s="63"/>
      <c r="L168" s="35">
        <f>L157</f>
        <v>0</v>
      </c>
    </row>
    <row r="169" spans="1:12" x14ac:dyDescent="0.25">
      <c r="A169" s="31"/>
      <c r="B169" s="32"/>
      <c r="C169" s="32"/>
      <c r="D169" s="32"/>
      <c r="E169" s="32"/>
      <c r="F169" s="32"/>
      <c r="G169" s="32"/>
      <c r="H169" s="32"/>
      <c r="I169" s="33" t="s">
        <v>111</v>
      </c>
      <c r="J169" s="32"/>
      <c r="K169" s="63"/>
      <c r="L169" s="35">
        <f>SUM(L168+L155+L140+L133+L125+L118)</f>
        <v>0</v>
      </c>
    </row>
    <row r="170" spans="1:12" x14ac:dyDescent="0.25">
      <c r="A170" s="75" t="s">
        <v>112</v>
      </c>
      <c r="B170" s="76" t="s">
        <v>13</v>
      </c>
      <c r="C170" s="76"/>
      <c r="D170" s="140" t="s">
        <v>113</v>
      </c>
      <c r="E170" s="140"/>
      <c r="F170" s="140"/>
      <c r="G170" s="140"/>
      <c r="H170" s="140"/>
      <c r="I170" s="140"/>
      <c r="J170" s="77"/>
      <c r="K170" s="78"/>
      <c r="L170" s="79"/>
    </row>
    <row r="171" spans="1:12" x14ac:dyDescent="0.25">
      <c r="A171" s="12" t="s">
        <v>114</v>
      </c>
      <c r="B171" s="13" t="s">
        <v>16</v>
      </c>
      <c r="C171" s="13" t="s">
        <v>17</v>
      </c>
      <c r="D171" s="138" t="s">
        <v>115</v>
      </c>
      <c r="E171" s="138"/>
      <c r="F171" s="138"/>
      <c r="G171" s="138"/>
      <c r="H171" s="138"/>
      <c r="I171" s="138"/>
      <c r="J171" s="32"/>
      <c r="K171" s="64"/>
      <c r="L171" s="34"/>
    </row>
    <row r="172" spans="1:12" ht="51.75" customHeight="1" x14ac:dyDescent="0.25">
      <c r="A172" s="17"/>
      <c r="B172" s="17"/>
      <c r="C172" s="17"/>
      <c r="D172" s="135" t="s">
        <v>116</v>
      </c>
      <c r="E172" s="136"/>
      <c r="F172" s="136"/>
      <c r="G172" s="136"/>
      <c r="H172" s="136"/>
      <c r="I172" s="137"/>
      <c r="J172" s="18">
        <v>2</v>
      </c>
      <c r="K172" s="65"/>
      <c r="L172" s="20">
        <f>ROUND(J172*K172,2)</f>
        <v>0</v>
      </c>
    </row>
    <row r="173" spans="1:12" x14ac:dyDescent="0.25">
      <c r="A173" s="21"/>
      <c r="B173" s="21"/>
      <c r="C173" s="21"/>
      <c r="D173" s="57" t="s">
        <v>20</v>
      </c>
      <c r="E173" s="53"/>
      <c r="F173" s="54"/>
      <c r="G173" s="54"/>
      <c r="H173" s="54"/>
      <c r="J173" s="21"/>
      <c r="K173" s="66"/>
      <c r="L173" s="21"/>
    </row>
    <row r="174" spans="1:12" x14ac:dyDescent="0.25">
      <c r="A174" s="21"/>
      <c r="B174" s="21"/>
      <c r="C174" s="21"/>
      <c r="D174" s="62"/>
      <c r="E174" s="53">
        <v>1</v>
      </c>
      <c r="F174" s="54">
        <v>0</v>
      </c>
      <c r="G174" s="54">
        <v>0</v>
      </c>
      <c r="H174" s="54">
        <v>0</v>
      </c>
      <c r="I174" s="61">
        <v>1</v>
      </c>
      <c r="J174" s="21"/>
      <c r="K174" s="66"/>
      <c r="L174" s="21"/>
    </row>
    <row r="175" spans="1:12" x14ac:dyDescent="0.25">
      <c r="A175" s="21"/>
      <c r="B175" s="21"/>
      <c r="C175" s="21"/>
      <c r="D175" s="57" t="s">
        <v>23</v>
      </c>
      <c r="E175" s="53"/>
      <c r="F175" s="54"/>
      <c r="G175" s="54"/>
      <c r="H175" s="54"/>
      <c r="I175" s="61"/>
      <c r="J175" s="21"/>
      <c r="K175" s="66"/>
      <c r="L175" s="21"/>
    </row>
    <row r="176" spans="1:12" x14ac:dyDescent="0.25">
      <c r="A176" s="29"/>
      <c r="B176" s="29"/>
      <c r="C176" s="29"/>
      <c r="D176" s="62"/>
      <c r="E176" s="53">
        <v>1</v>
      </c>
      <c r="F176" s="54">
        <v>0</v>
      </c>
      <c r="G176" s="54">
        <v>0</v>
      </c>
      <c r="H176" s="54">
        <v>0</v>
      </c>
      <c r="I176" s="61">
        <v>1</v>
      </c>
      <c r="J176" s="29"/>
      <c r="K176" s="67"/>
      <c r="L176" s="29"/>
    </row>
    <row r="177" spans="1:12" x14ac:dyDescent="0.25">
      <c r="A177" s="31"/>
      <c r="B177" s="32"/>
      <c r="C177" s="32"/>
      <c r="D177" s="32"/>
      <c r="E177" s="32"/>
      <c r="F177" s="32"/>
      <c r="G177" s="32"/>
      <c r="H177" s="32"/>
      <c r="I177" s="33" t="s">
        <v>117</v>
      </c>
      <c r="J177" s="32"/>
      <c r="K177" s="63"/>
      <c r="L177" s="35">
        <f>L172</f>
        <v>0</v>
      </c>
    </row>
    <row r="178" spans="1:12" x14ac:dyDescent="0.25">
      <c r="A178" s="12" t="s">
        <v>118</v>
      </c>
      <c r="B178" s="13" t="s">
        <v>16</v>
      </c>
      <c r="C178" s="13" t="s">
        <v>17</v>
      </c>
      <c r="D178" s="138" t="s">
        <v>119</v>
      </c>
      <c r="E178" s="138"/>
      <c r="F178" s="138"/>
      <c r="G178" s="138"/>
      <c r="H178" s="138"/>
      <c r="I178" s="138"/>
      <c r="J178" s="32"/>
      <c r="K178" s="64"/>
      <c r="L178" s="34"/>
    </row>
    <row r="179" spans="1:12" ht="114" customHeight="1" x14ac:dyDescent="0.25">
      <c r="A179" s="17"/>
      <c r="B179" s="17"/>
      <c r="C179" s="17"/>
      <c r="D179" s="135" t="s">
        <v>120</v>
      </c>
      <c r="E179" s="136"/>
      <c r="F179" s="136"/>
      <c r="G179" s="136"/>
      <c r="H179" s="136"/>
      <c r="I179" s="137"/>
      <c r="J179" s="18">
        <v>6</v>
      </c>
      <c r="K179" s="65"/>
      <c r="L179" s="20">
        <f>ROUND(J179*K179,2)</f>
        <v>0</v>
      </c>
    </row>
    <row r="180" spans="1:12" x14ac:dyDescent="0.25">
      <c r="A180" s="21"/>
      <c r="B180" s="21"/>
      <c r="C180" s="21"/>
      <c r="D180" s="57" t="s">
        <v>20</v>
      </c>
      <c r="E180" s="53"/>
      <c r="F180" s="54"/>
      <c r="G180" s="54"/>
      <c r="H180" s="54"/>
      <c r="J180" s="21"/>
      <c r="K180" s="66"/>
      <c r="L180" s="21"/>
    </row>
    <row r="181" spans="1:12" x14ac:dyDescent="0.25">
      <c r="A181" s="21"/>
      <c r="B181" s="21"/>
      <c r="C181" s="21"/>
      <c r="D181" s="62"/>
      <c r="E181" s="53">
        <v>3</v>
      </c>
      <c r="F181" s="54">
        <v>0</v>
      </c>
      <c r="G181" s="54">
        <v>0</v>
      </c>
      <c r="H181" s="54">
        <v>0</v>
      </c>
      <c r="I181" s="61">
        <v>3</v>
      </c>
      <c r="J181" s="21"/>
      <c r="K181" s="66"/>
      <c r="L181" s="21"/>
    </row>
    <row r="182" spans="1:12" x14ac:dyDescent="0.25">
      <c r="A182" s="21"/>
      <c r="B182" s="21"/>
      <c r="C182" s="21"/>
      <c r="D182" s="57" t="s">
        <v>23</v>
      </c>
      <c r="E182" s="53"/>
      <c r="F182" s="54"/>
      <c r="G182" s="54"/>
      <c r="H182" s="54"/>
      <c r="I182" s="61"/>
      <c r="J182" s="21"/>
      <c r="K182" s="66"/>
      <c r="L182" s="21"/>
    </row>
    <row r="183" spans="1:12" x14ac:dyDescent="0.25">
      <c r="A183" s="29"/>
      <c r="B183" s="29"/>
      <c r="C183" s="29"/>
      <c r="D183" s="62"/>
      <c r="E183" s="53">
        <v>3</v>
      </c>
      <c r="F183" s="54">
        <v>0</v>
      </c>
      <c r="G183" s="54">
        <v>0</v>
      </c>
      <c r="H183" s="54">
        <v>0</v>
      </c>
      <c r="I183" s="61">
        <v>3</v>
      </c>
      <c r="J183" s="29"/>
      <c r="K183" s="67"/>
      <c r="L183" s="29"/>
    </row>
    <row r="184" spans="1:12" x14ac:dyDescent="0.25">
      <c r="A184" s="31"/>
      <c r="B184" s="32"/>
      <c r="C184" s="32"/>
      <c r="D184" s="32"/>
      <c r="E184" s="32"/>
      <c r="F184" s="32"/>
      <c r="G184" s="32"/>
      <c r="H184" s="32"/>
      <c r="I184" s="33" t="s">
        <v>121</v>
      </c>
      <c r="J184" s="32"/>
      <c r="K184" s="63"/>
      <c r="L184" s="35">
        <f>L179</f>
        <v>0</v>
      </c>
    </row>
    <row r="185" spans="1:12" x14ac:dyDescent="0.25">
      <c r="A185" s="31"/>
      <c r="B185" s="32"/>
      <c r="C185" s="32"/>
      <c r="D185" s="32"/>
      <c r="E185" s="32"/>
      <c r="F185" s="32"/>
      <c r="G185" s="32"/>
      <c r="H185" s="32"/>
      <c r="I185" s="33" t="s">
        <v>122</v>
      </c>
      <c r="J185" s="32"/>
      <c r="K185" s="63"/>
      <c r="L185" s="35">
        <f>SUM(L184+L177)</f>
        <v>0</v>
      </c>
    </row>
    <row r="186" spans="1:12" x14ac:dyDescent="0.25">
      <c r="A186" s="75" t="s">
        <v>123</v>
      </c>
      <c r="B186" s="76" t="s">
        <v>13</v>
      </c>
      <c r="C186" s="76"/>
      <c r="D186" s="140" t="s">
        <v>124</v>
      </c>
      <c r="E186" s="140"/>
      <c r="F186" s="140"/>
      <c r="G186" s="140"/>
      <c r="H186" s="140"/>
      <c r="I186" s="140"/>
      <c r="J186" s="77"/>
      <c r="K186" s="78"/>
      <c r="L186" s="79"/>
    </row>
    <row r="187" spans="1:12" x14ac:dyDescent="0.25">
      <c r="A187" s="75" t="s">
        <v>125</v>
      </c>
      <c r="B187" s="76" t="s">
        <v>13</v>
      </c>
      <c r="C187" s="76"/>
      <c r="D187" s="140" t="s">
        <v>126</v>
      </c>
      <c r="E187" s="140"/>
      <c r="F187" s="140"/>
      <c r="G187" s="140"/>
      <c r="H187" s="140"/>
      <c r="I187" s="140"/>
      <c r="J187" s="77"/>
      <c r="K187" s="78"/>
      <c r="L187" s="79"/>
    </row>
    <row r="188" spans="1:12" x14ac:dyDescent="0.25">
      <c r="A188" s="12" t="s">
        <v>127</v>
      </c>
      <c r="B188" s="13" t="s">
        <v>16</v>
      </c>
      <c r="C188" s="13" t="s">
        <v>17</v>
      </c>
      <c r="D188" s="138" t="s">
        <v>128</v>
      </c>
      <c r="E188" s="138"/>
      <c r="F188" s="138"/>
      <c r="G188" s="138"/>
      <c r="H188" s="138"/>
      <c r="I188" s="138"/>
      <c r="J188" s="32"/>
      <c r="K188" s="64"/>
      <c r="L188" s="34"/>
    </row>
    <row r="189" spans="1:12" ht="45" customHeight="1" x14ac:dyDescent="0.25">
      <c r="A189" s="17"/>
      <c r="B189" s="17"/>
      <c r="C189" s="17"/>
      <c r="D189" s="135" t="s">
        <v>129</v>
      </c>
      <c r="E189" s="136"/>
      <c r="F189" s="136"/>
      <c r="G189" s="136"/>
      <c r="H189" s="136"/>
      <c r="I189" s="137"/>
      <c r="J189" s="18">
        <v>4</v>
      </c>
      <c r="K189" s="65"/>
      <c r="L189" s="20">
        <f>ROUND(J189*K189,2)</f>
        <v>0</v>
      </c>
    </row>
    <row r="190" spans="1:12" x14ac:dyDescent="0.25">
      <c r="A190" s="21"/>
      <c r="B190" s="21"/>
      <c r="C190" s="21"/>
      <c r="D190" s="68" t="s">
        <v>20</v>
      </c>
      <c r="E190" s="53"/>
      <c r="F190" s="54"/>
      <c r="G190" s="54"/>
      <c r="H190" s="54"/>
      <c r="I190" s="24"/>
      <c r="J190" s="21"/>
      <c r="K190" s="66"/>
      <c r="L190" s="21"/>
    </row>
    <row r="191" spans="1:12" x14ac:dyDescent="0.25">
      <c r="A191" s="21"/>
      <c r="B191" s="21"/>
      <c r="C191" s="21"/>
      <c r="D191" s="68" t="s">
        <v>21</v>
      </c>
      <c r="E191" s="53">
        <v>1</v>
      </c>
      <c r="F191" s="54">
        <v>0</v>
      </c>
      <c r="G191" s="54">
        <v>0</v>
      </c>
      <c r="H191" s="54">
        <v>0</v>
      </c>
      <c r="I191" s="47">
        <v>1</v>
      </c>
      <c r="J191" s="21"/>
      <c r="K191" s="66"/>
      <c r="L191" s="21"/>
    </row>
    <row r="192" spans="1:12" x14ac:dyDescent="0.25">
      <c r="A192" s="21"/>
      <c r="B192" s="21"/>
      <c r="C192" s="21"/>
      <c r="D192" s="68" t="s">
        <v>22</v>
      </c>
      <c r="E192" s="53">
        <v>1</v>
      </c>
      <c r="F192" s="54">
        <v>0</v>
      </c>
      <c r="G192" s="54">
        <v>0</v>
      </c>
      <c r="H192" s="54">
        <v>0</v>
      </c>
      <c r="I192" s="47">
        <v>1</v>
      </c>
      <c r="J192" s="21"/>
      <c r="K192" s="66"/>
      <c r="L192" s="21"/>
    </row>
    <row r="193" spans="1:12" x14ac:dyDescent="0.25">
      <c r="A193" s="21"/>
      <c r="B193" s="21"/>
      <c r="C193" s="21"/>
      <c r="D193" s="68" t="s">
        <v>23</v>
      </c>
      <c r="E193" s="53"/>
      <c r="F193" s="54"/>
      <c r="G193" s="54"/>
      <c r="H193" s="54"/>
      <c r="I193" s="47"/>
      <c r="J193" s="21"/>
      <c r="K193" s="66"/>
      <c r="L193" s="21"/>
    </row>
    <row r="194" spans="1:12" x14ac:dyDescent="0.25">
      <c r="A194" s="21"/>
      <c r="B194" s="21"/>
      <c r="C194" s="21"/>
      <c r="D194" s="68" t="s">
        <v>21</v>
      </c>
      <c r="E194" s="53">
        <v>1</v>
      </c>
      <c r="F194" s="54">
        <v>0</v>
      </c>
      <c r="G194" s="54">
        <v>0</v>
      </c>
      <c r="H194" s="54">
        <v>0</v>
      </c>
      <c r="I194" s="47">
        <v>1</v>
      </c>
      <c r="J194" s="21"/>
      <c r="K194" s="66"/>
      <c r="L194" s="21"/>
    </row>
    <row r="195" spans="1:12" x14ac:dyDescent="0.25">
      <c r="A195" s="29"/>
      <c r="B195" s="29"/>
      <c r="C195" s="29"/>
      <c r="D195" s="74" t="s">
        <v>22</v>
      </c>
      <c r="E195" s="71">
        <v>1</v>
      </c>
      <c r="F195" s="72">
        <v>0</v>
      </c>
      <c r="G195" s="72">
        <v>0</v>
      </c>
      <c r="H195" s="72">
        <v>0</v>
      </c>
      <c r="I195" s="52">
        <v>1</v>
      </c>
      <c r="J195" s="29"/>
      <c r="K195" s="67"/>
      <c r="L195" s="29"/>
    </row>
    <row r="196" spans="1:12" x14ac:dyDescent="0.25">
      <c r="A196" s="31"/>
      <c r="B196" s="32"/>
      <c r="C196" s="32"/>
      <c r="D196" s="32"/>
      <c r="E196" s="32"/>
      <c r="F196" s="32"/>
      <c r="G196" s="32"/>
      <c r="H196" s="32"/>
      <c r="I196" s="33" t="s">
        <v>265</v>
      </c>
      <c r="J196" s="32"/>
      <c r="K196" s="63"/>
      <c r="L196" s="35">
        <f>L189</f>
        <v>0</v>
      </c>
    </row>
    <row r="197" spans="1:12" x14ac:dyDescent="0.25">
      <c r="A197" s="75" t="s">
        <v>130</v>
      </c>
      <c r="B197" s="76" t="s">
        <v>13</v>
      </c>
      <c r="C197" s="76"/>
      <c r="D197" s="140" t="s">
        <v>131</v>
      </c>
      <c r="E197" s="140"/>
      <c r="F197" s="140"/>
      <c r="G197" s="140"/>
      <c r="H197" s="140"/>
      <c r="I197" s="140"/>
      <c r="J197" s="77"/>
      <c r="K197" s="78"/>
      <c r="L197" s="79"/>
    </row>
    <row r="198" spans="1:12" x14ac:dyDescent="0.25">
      <c r="A198" s="12" t="s">
        <v>132</v>
      </c>
      <c r="B198" s="13" t="s">
        <v>16</v>
      </c>
      <c r="C198" s="13" t="s">
        <v>17</v>
      </c>
      <c r="D198" s="138" t="s">
        <v>133</v>
      </c>
      <c r="E198" s="138"/>
      <c r="F198" s="138"/>
      <c r="G198" s="138"/>
      <c r="H198" s="138"/>
      <c r="I198" s="138"/>
      <c r="J198" s="32"/>
      <c r="K198" s="64"/>
      <c r="L198" s="34"/>
    </row>
    <row r="199" spans="1:12" ht="64.5" customHeight="1" x14ac:dyDescent="0.25">
      <c r="A199" s="21"/>
      <c r="B199" s="21"/>
      <c r="C199" s="21"/>
      <c r="D199" s="141" t="s">
        <v>134</v>
      </c>
      <c r="E199" s="142"/>
      <c r="F199" s="142"/>
      <c r="G199" s="142"/>
      <c r="H199" s="142"/>
      <c r="I199" s="143"/>
      <c r="J199" s="18">
        <v>4</v>
      </c>
      <c r="K199" s="65"/>
      <c r="L199" s="20">
        <f>ROUND(J199*K199,2)</f>
        <v>0</v>
      </c>
    </row>
    <row r="200" spans="1:12" x14ac:dyDescent="0.25">
      <c r="A200" s="29"/>
      <c r="B200" s="29"/>
      <c r="C200" s="29"/>
      <c r="D200" s="80"/>
      <c r="E200" s="50">
        <v>4</v>
      </c>
      <c r="F200" s="51">
        <v>0</v>
      </c>
      <c r="G200" s="51">
        <v>0</v>
      </c>
      <c r="H200" s="51">
        <v>0</v>
      </c>
      <c r="I200" s="52">
        <v>4</v>
      </c>
      <c r="J200" s="29"/>
      <c r="K200" s="67"/>
      <c r="L200" s="29"/>
    </row>
    <row r="201" spans="1:12" x14ac:dyDescent="0.25">
      <c r="A201" s="31"/>
      <c r="B201" s="32"/>
      <c r="C201" s="32"/>
      <c r="D201" s="32"/>
      <c r="E201" s="32"/>
      <c r="F201" s="32"/>
      <c r="G201" s="32"/>
      <c r="H201" s="32"/>
      <c r="I201" s="33" t="s">
        <v>135</v>
      </c>
      <c r="J201" s="32"/>
      <c r="K201" s="63"/>
      <c r="L201" s="35">
        <f>L199</f>
        <v>0</v>
      </c>
    </row>
    <row r="202" spans="1:12" x14ac:dyDescent="0.25">
      <c r="A202" s="12" t="s">
        <v>136</v>
      </c>
      <c r="B202" s="13" t="s">
        <v>16</v>
      </c>
      <c r="C202" s="13" t="s">
        <v>17</v>
      </c>
      <c r="D202" s="138" t="s">
        <v>137</v>
      </c>
      <c r="E202" s="138"/>
      <c r="F202" s="138"/>
      <c r="G202" s="138"/>
      <c r="H202" s="138"/>
      <c r="I202" s="138"/>
      <c r="J202" s="32"/>
      <c r="K202" s="64"/>
      <c r="L202" s="34"/>
    </row>
    <row r="203" spans="1:12" s="127" customFormat="1" ht="47.25" customHeight="1" x14ac:dyDescent="0.25">
      <c r="A203" s="107"/>
      <c r="B203" s="107"/>
      <c r="C203" s="107"/>
      <c r="D203" s="135" t="s">
        <v>138</v>
      </c>
      <c r="E203" s="136"/>
      <c r="F203" s="136"/>
      <c r="G203" s="136"/>
      <c r="H203" s="136"/>
      <c r="I203" s="137"/>
      <c r="J203" s="106">
        <v>2</v>
      </c>
      <c r="K203" s="125"/>
      <c r="L203" s="126">
        <f>ROUND(J203*K203,2)</f>
        <v>0</v>
      </c>
    </row>
    <row r="204" spans="1:12" x14ac:dyDescent="0.25">
      <c r="A204" s="29"/>
      <c r="B204" s="29"/>
      <c r="C204" s="29"/>
      <c r="D204" s="80"/>
      <c r="E204" s="50">
        <v>2</v>
      </c>
      <c r="F204" s="51">
        <v>0</v>
      </c>
      <c r="G204" s="51">
        <v>0</v>
      </c>
      <c r="H204" s="51">
        <v>0</v>
      </c>
      <c r="I204" s="52">
        <v>2</v>
      </c>
      <c r="J204" s="29"/>
      <c r="K204" s="67"/>
      <c r="L204" s="29"/>
    </row>
    <row r="205" spans="1:12" x14ac:dyDescent="0.25">
      <c r="A205" s="31"/>
      <c r="B205" s="32"/>
      <c r="C205" s="32"/>
      <c r="D205" s="32"/>
      <c r="E205" s="32"/>
      <c r="F205" s="32"/>
      <c r="G205" s="32"/>
      <c r="H205" s="32"/>
      <c r="I205" s="33" t="s">
        <v>139</v>
      </c>
      <c r="J205" s="32"/>
      <c r="K205" s="63"/>
      <c r="L205" s="35">
        <f>L203</f>
        <v>0</v>
      </c>
    </row>
    <row r="206" spans="1:12" x14ac:dyDescent="0.25">
      <c r="A206" s="12" t="s">
        <v>140</v>
      </c>
      <c r="B206" s="13" t="s">
        <v>16</v>
      </c>
      <c r="C206" s="13" t="s">
        <v>17</v>
      </c>
      <c r="D206" s="138" t="s">
        <v>141</v>
      </c>
      <c r="E206" s="138"/>
      <c r="F206" s="138"/>
      <c r="G206" s="138"/>
      <c r="H206" s="138"/>
      <c r="I206" s="138"/>
      <c r="J206" s="32"/>
      <c r="K206" s="64"/>
      <c r="L206" s="34"/>
    </row>
    <row r="207" spans="1:12" ht="36" customHeight="1" x14ac:dyDescent="0.25">
      <c r="A207" s="21"/>
      <c r="B207" s="21"/>
      <c r="C207" s="21"/>
      <c r="D207" s="135" t="s">
        <v>142</v>
      </c>
      <c r="E207" s="136"/>
      <c r="F207" s="136"/>
      <c r="G207" s="136"/>
      <c r="H207" s="136"/>
      <c r="I207" s="137"/>
      <c r="J207" s="18">
        <v>4</v>
      </c>
      <c r="K207" s="65"/>
      <c r="L207" s="20">
        <f>ROUND(J207*K207,2)</f>
        <v>0</v>
      </c>
    </row>
    <row r="208" spans="1:12" x14ac:dyDescent="0.25">
      <c r="A208" s="29"/>
      <c r="B208" s="29"/>
      <c r="C208" s="29"/>
      <c r="D208" s="80"/>
      <c r="E208" s="50">
        <v>4</v>
      </c>
      <c r="F208" s="51">
        <v>0</v>
      </c>
      <c r="G208" s="51">
        <v>0</v>
      </c>
      <c r="H208" s="51">
        <v>0</v>
      </c>
      <c r="I208" s="52">
        <v>4</v>
      </c>
      <c r="J208" s="29"/>
      <c r="K208" s="67"/>
      <c r="L208" s="29"/>
    </row>
    <row r="209" spans="1:12" x14ac:dyDescent="0.25">
      <c r="A209" s="31"/>
      <c r="B209" s="32"/>
      <c r="C209" s="32"/>
      <c r="D209" s="32"/>
      <c r="E209" s="32"/>
      <c r="F209" s="32"/>
      <c r="G209" s="32"/>
      <c r="H209" s="32"/>
      <c r="I209" s="33" t="s">
        <v>143</v>
      </c>
      <c r="J209" s="32"/>
      <c r="K209" s="63"/>
      <c r="L209" s="35">
        <f>L207</f>
        <v>0</v>
      </c>
    </row>
    <row r="210" spans="1:12" x14ac:dyDescent="0.25">
      <c r="A210" s="12" t="s">
        <v>144</v>
      </c>
      <c r="B210" s="13" t="s">
        <v>16</v>
      </c>
      <c r="C210" s="13" t="s">
        <v>17</v>
      </c>
      <c r="D210" s="138" t="s">
        <v>145</v>
      </c>
      <c r="E210" s="138"/>
      <c r="F210" s="138"/>
      <c r="G210" s="138"/>
      <c r="H210" s="138"/>
      <c r="I210" s="138"/>
      <c r="J210" s="32"/>
      <c r="K210" s="64"/>
      <c r="L210" s="34"/>
    </row>
    <row r="211" spans="1:12" ht="42" customHeight="1" x14ac:dyDescent="0.25">
      <c r="A211" s="21"/>
      <c r="B211" s="21"/>
      <c r="C211" s="21"/>
      <c r="D211" s="135" t="s">
        <v>146</v>
      </c>
      <c r="E211" s="136"/>
      <c r="F211" s="136"/>
      <c r="G211" s="136"/>
      <c r="H211" s="136"/>
      <c r="I211" s="137"/>
      <c r="J211" s="18">
        <v>4</v>
      </c>
      <c r="K211" s="65"/>
      <c r="L211" s="20">
        <f>ROUND(J211*K211,2)</f>
        <v>0</v>
      </c>
    </row>
    <row r="212" spans="1:12" x14ac:dyDescent="0.25">
      <c r="A212" s="29"/>
      <c r="B212" s="29"/>
      <c r="C212" s="29"/>
      <c r="D212" s="80"/>
      <c r="E212" s="71">
        <v>4</v>
      </c>
      <c r="F212" s="72">
        <v>0</v>
      </c>
      <c r="G212" s="72">
        <v>0</v>
      </c>
      <c r="H212" s="72">
        <v>0</v>
      </c>
      <c r="I212" s="52">
        <v>4</v>
      </c>
      <c r="J212" s="29"/>
      <c r="K212" s="67"/>
      <c r="L212" s="29"/>
    </row>
    <row r="213" spans="1:12" x14ac:dyDescent="0.25">
      <c r="A213" s="31"/>
      <c r="B213" s="32"/>
      <c r="C213" s="32"/>
      <c r="D213" s="32"/>
      <c r="E213" s="32"/>
      <c r="F213" s="32"/>
      <c r="G213" s="32"/>
      <c r="H213" s="32"/>
      <c r="I213" s="33" t="s">
        <v>147</v>
      </c>
      <c r="J213" s="32"/>
      <c r="K213" s="63"/>
      <c r="L213" s="35">
        <f>L211</f>
        <v>0</v>
      </c>
    </row>
    <row r="214" spans="1:12" x14ac:dyDescent="0.25">
      <c r="A214" s="12" t="s">
        <v>148</v>
      </c>
      <c r="B214" s="13" t="s">
        <v>16</v>
      </c>
      <c r="C214" s="13" t="s">
        <v>17</v>
      </c>
      <c r="D214" s="138" t="s">
        <v>149</v>
      </c>
      <c r="E214" s="138"/>
      <c r="F214" s="138"/>
      <c r="G214" s="138"/>
      <c r="H214" s="138"/>
      <c r="I214" s="138"/>
      <c r="J214" s="32"/>
      <c r="K214" s="64"/>
      <c r="L214" s="34"/>
    </row>
    <row r="215" spans="1:12" ht="45.75" customHeight="1" x14ac:dyDescent="0.25">
      <c r="A215" s="21"/>
      <c r="B215" s="21"/>
      <c r="C215" s="21"/>
      <c r="D215" s="135" t="s">
        <v>150</v>
      </c>
      <c r="E215" s="136"/>
      <c r="F215" s="136"/>
      <c r="G215" s="136"/>
      <c r="H215" s="136"/>
      <c r="I215" s="137"/>
      <c r="J215" s="18">
        <v>4</v>
      </c>
      <c r="K215" s="65"/>
      <c r="L215" s="20">
        <f>ROUND(J215*K215,2)</f>
        <v>0</v>
      </c>
    </row>
    <row r="216" spans="1:12" x14ac:dyDescent="0.25">
      <c r="A216" s="29"/>
      <c r="B216" s="29"/>
      <c r="C216" s="29"/>
      <c r="D216" s="80"/>
      <c r="E216" s="71">
        <v>4</v>
      </c>
      <c r="F216" s="72">
        <v>0</v>
      </c>
      <c r="G216" s="72">
        <v>0</v>
      </c>
      <c r="H216" s="72">
        <v>0</v>
      </c>
      <c r="I216" s="52">
        <v>4</v>
      </c>
      <c r="J216" s="29"/>
      <c r="K216" s="67"/>
      <c r="L216" s="29"/>
    </row>
    <row r="217" spans="1:12" x14ac:dyDescent="0.25">
      <c r="A217" s="31"/>
      <c r="B217" s="32"/>
      <c r="C217" s="32"/>
      <c r="D217" s="32"/>
      <c r="E217" s="32"/>
      <c r="F217" s="32"/>
      <c r="G217" s="32"/>
      <c r="H217" s="32"/>
      <c r="I217" s="33" t="s">
        <v>151</v>
      </c>
      <c r="J217" s="32"/>
      <c r="K217" s="63"/>
      <c r="L217" s="35">
        <f>L215</f>
        <v>0</v>
      </c>
    </row>
    <row r="218" spans="1:12" x14ac:dyDescent="0.25">
      <c r="A218" s="12" t="s">
        <v>152</v>
      </c>
      <c r="B218" s="13" t="s">
        <v>16</v>
      </c>
      <c r="C218" s="13" t="s">
        <v>17</v>
      </c>
      <c r="D218" s="138" t="s">
        <v>153</v>
      </c>
      <c r="E218" s="138"/>
      <c r="F218" s="138"/>
      <c r="G218" s="138"/>
      <c r="H218" s="138"/>
      <c r="I218" s="138"/>
      <c r="J218" s="32"/>
      <c r="K218" s="64"/>
      <c r="L218" s="34"/>
    </row>
    <row r="219" spans="1:12" ht="30.75" customHeight="1" x14ac:dyDescent="0.25">
      <c r="A219" s="21"/>
      <c r="B219" s="21"/>
      <c r="C219" s="21"/>
      <c r="D219" s="135" t="s">
        <v>154</v>
      </c>
      <c r="E219" s="136"/>
      <c r="F219" s="136"/>
      <c r="G219" s="136"/>
      <c r="H219" s="136"/>
      <c r="I219" s="137"/>
      <c r="J219" s="18">
        <v>4</v>
      </c>
      <c r="K219" s="65"/>
      <c r="L219" s="20">
        <f>ROUND(J219*K219,2)</f>
        <v>0</v>
      </c>
    </row>
    <row r="220" spans="1:12" x14ac:dyDescent="0.25">
      <c r="A220" s="29"/>
      <c r="B220" s="29"/>
      <c r="C220" s="29"/>
      <c r="D220" s="80"/>
      <c r="E220" s="50">
        <v>4</v>
      </c>
      <c r="F220" s="51">
        <v>0</v>
      </c>
      <c r="G220" s="51">
        <v>0</v>
      </c>
      <c r="H220" s="51">
        <v>0</v>
      </c>
      <c r="I220" s="52">
        <v>4</v>
      </c>
      <c r="J220" s="29"/>
      <c r="K220" s="67"/>
      <c r="L220" s="29"/>
    </row>
    <row r="221" spans="1:12" x14ac:dyDescent="0.25">
      <c r="A221" s="31"/>
      <c r="B221" s="32"/>
      <c r="C221" s="32"/>
      <c r="D221" s="32"/>
      <c r="E221" s="32"/>
      <c r="F221" s="32"/>
      <c r="G221" s="32"/>
      <c r="H221" s="32"/>
      <c r="I221" s="33" t="s">
        <v>155</v>
      </c>
      <c r="J221" s="32"/>
      <c r="K221" s="63"/>
      <c r="L221" s="35">
        <f>L219</f>
        <v>0</v>
      </c>
    </row>
    <row r="222" spans="1:12" x14ac:dyDescent="0.25">
      <c r="A222" s="12" t="s">
        <v>156</v>
      </c>
      <c r="B222" s="13" t="s">
        <v>16</v>
      </c>
      <c r="C222" s="13" t="s">
        <v>17</v>
      </c>
      <c r="D222" s="138" t="s">
        <v>157</v>
      </c>
      <c r="E222" s="138"/>
      <c r="F222" s="138"/>
      <c r="G222" s="138"/>
      <c r="H222" s="138"/>
      <c r="I222" s="138"/>
      <c r="J222" s="32"/>
      <c r="K222" s="64"/>
      <c r="L222" s="34"/>
    </row>
    <row r="223" spans="1:12" ht="38.25" customHeight="1" x14ac:dyDescent="0.25">
      <c r="A223" s="21"/>
      <c r="B223" s="21"/>
      <c r="C223" s="21"/>
      <c r="D223" s="135" t="s">
        <v>158</v>
      </c>
      <c r="E223" s="136"/>
      <c r="F223" s="136"/>
      <c r="G223" s="136"/>
      <c r="H223" s="136"/>
      <c r="I223" s="137"/>
      <c r="J223" s="18">
        <v>4</v>
      </c>
      <c r="K223" s="65"/>
      <c r="L223" s="20">
        <f>ROUND(J223*K223,2)</f>
        <v>0</v>
      </c>
    </row>
    <row r="224" spans="1:12" x14ac:dyDescent="0.25">
      <c r="A224" s="29"/>
      <c r="B224" s="29"/>
      <c r="C224" s="29"/>
      <c r="D224" s="80"/>
      <c r="E224" s="71">
        <v>4</v>
      </c>
      <c r="F224" s="72">
        <v>0</v>
      </c>
      <c r="G224" s="72">
        <v>0</v>
      </c>
      <c r="H224" s="72">
        <v>0</v>
      </c>
      <c r="I224" s="52">
        <v>4</v>
      </c>
      <c r="J224" s="29"/>
      <c r="K224" s="67"/>
      <c r="L224" s="29"/>
    </row>
    <row r="225" spans="1:12" x14ac:dyDescent="0.25">
      <c r="A225" s="31"/>
      <c r="B225" s="32"/>
      <c r="C225" s="32"/>
      <c r="D225" s="32"/>
      <c r="E225" s="32"/>
      <c r="F225" s="32"/>
      <c r="G225" s="32"/>
      <c r="H225" s="32"/>
      <c r="I225" s="33" t="s">
        <v>159</v>
      </c>
      <c r="J225" s="32"/>
      <c r="K225" s="63"/>
      <c r="L225" s="35">
        <f>L223</f>
        <v>0</v>
      </c>
    </row>
    <row r="226" spans="1:12" x14ac:dyDescent="0.25">
      <c r="A226" s="12" t="s">
        <v>160</v>
      </c>
      <c r="B226" s="13" t="s">
        <v>16</v>
      </c>
      <c r="C226" s="13" t="s">
        <v>17</v>
      </c>
      <c r="D226" s="138" t="s">
        <v>161</v>
      </c>
      <c r="E226" s="138"/>
      <c r="F226" s="138"/>
      <c r="G226" s="138"/>
      <c r="H226" s="138"/>
      <c r="I226" s="138"/>
      <c r="J226" s="32"/>
      <c r="K226" s="64"/>
      <c r="L226" s="34"/>
    </row>
    <row r="227" spans="1:12" ht="36.75" customHeight="1" x14ac:dyDescent="0.25">
      <c r="A227" s="21"/>
      <c r="B227" s="21"/>
      <c r="C227" s="21"/>
      <c r="D227" s="135" t="s">
        <v>162</v>
      </c>
      <c r="E227" s="136"/>
      <c r="F227" s="136"/>
      <c r="G227" s="136"/>
      <c r="H227" s="136"/>
      <c r="I227" s="137"/>
      <c r="J227" s="18">
        <v>2</v>
      </c>
      <c r="K227" s="65"/>
      <c r="L227" s="20">
        <f>ROUND(J227*K227,2)</f>
        <v>0</v>
      </c>
    </row>
    <row r="228" spans="1:12" x14ac:dyDescent="0.25">
      <c r="A228" s="29"/>
      <c r="B228" s="29"/>
      <c r="C228" s="29"/>
      <c r="D228" s="80"/>
      <c r="E228" s="71">
        <v>2</v>
      </c>
      <c r="F228" s="72">
        <v>0</v>
      </c>
      <c r="G228" s="72">
        <v>0</v>
      </c>
      <c r="H228" s="72">
        <v>0</v>
      </c>
      <c r="I228" s="52">
        <v>2</v>
      </c>
      <c r="J228" s="29"/>
      <c r="K228" s="67"/>
      <c r="L228" s="29"/>
    </row>
    <row r="229" spans="1:12" x14ac:dyDescent="0.25">
      <c r="A229" s="31"/>
      <c r="B229" s="32"/>
      <c r="C229" s="32"/>
      <c r="D229" s="32"/>
      <c r="E229" s="32"/>
      <c r="F229" s="32"/>
      <c r="G229" s="32"/>
      <c r="H229" s="32"/>
      <c r="I229" s="33" t="s">
        <v>163</v>
      </c>
      <c r="J229" s="32"/>
      <c r="K229" s="63"/>
      <c r="L229" s="35">
        <f>L227</f>
        <v>0</v>
      </c>
    </row>
    <row r="230" spans="1:12" x14ac:dyDescent="0.25">
      <c r="A230" s="12" t="s">
        <v>164</v>
      </c>
      <c r="B230" s="13" t="s">
        <v>16</v>
      </c>
      <c r="C230" s="13" t="s">
        <v>17</v>
      </c>
      <c r="D230" s="138" t="s">
        <v>165</v>
      </c>
      <c r="E230" s="138"/>
      <c r="F230" s="138"/>
      <c r="G230" s="138"/>
      <c r="H230" s="138"/>
      <c r="I230" s="138"/>
      <c r="J230" s="32"/>
      <c r="K230" s="64"/>
      <c r="L230" s="34"/>
    </row>
    <row r="231" spans="1:12" ht="41.25" customHeight="1" x14ac:dyDescent="0.25">
      <c r="A231" s="21"/>
      <c r="B231" s="21"/>
      <c r="C231" s="21"/>
      <c r="D231" s="135" t="s">
        <v>166</v>
      </c>
      <c r="E231" s="136"/>
      <c r="F231" s="136"/>
      <c r="G231" s="136"/>
      <c r="H231" s="136"/>
      <c r="I231" s="137"/>
      <c r="J231" s="18">
        <v>4</v>
      </c>
      <c r="K231" s="65"/>
      <c r="L231" s="20">
        <f>ROUND(J231*K231,2)</f>
        <v>0</v>
      </c>
    </row>
    <row r="232" spans="1:12" x14ac:dyDescent="0.25">
      <c r="A232" s="29"/>
      <c r="B232" s="29"/>
      <c r="C232" s="29"/>
      <c r="D232" s="80"/>
      <c r="E232" s="71">
        <v>4</v>
      </c>
      <c r="F232" s="72">
        <v>0</v>
      </c>
      <c r="G232" s="72">
        <v>0</v>
      </c>
      <c r="H232" s="72">
        <v>0</v>
      </c>
      <c r="I232" s="52">
        <v>4</v>
      </c>
      <c r="J232" s="29"/>
      <c r="K232" s="67"/>
      <c r="L232" s="29"/>
    </row>
    <row r="233" spans="1:12" x14ac:dyDescent="0.25">
      <c r="A233" s="31"/>
      <c r="B233" s="32"/>
      <c r="C233" s="32"/>
      <c r="D233" s="32"/>
      <c r="E233" s="32"/>
      <c r="F233" s="32"/>
      <c r="G233" s="32"/>
      <c r="H233" s="32"/>
      <c r="I233" s="33" t="s">
        <v>167</v>
      </c>
      <c r="J233" s="32"/>
      <c r="K233" s="63"/>
      <c r="L233" s="35">
        <f>L231</f>
        <v>0</v>
      </c>
    </row>
    <row r="234" spans="1:12" x14ac:dyDescent="0.25">
      <c r="A234" s="12" t="s">
        <v>168</v>
      </c>
      <c r="B234" s="13" t="s">
        <v>16</v>
      </c>
      <c r="C234" s="13" t="s">
        <v>17</v>
      </c>
      <c r="D234" s="138" t="s">
        <v>169</v>
      </c>
      <c r="E234" s="138"/>
      <c r="F234" s="138"/>
      <c r="G234" s="138"/>
      <c r="H234" s="138"/>
      <c r="I234" s="138"/>
      <c r="J234" s="32"/>
      <c r="K234" s="64"/>
      <c r="L234" s="34"/>
    </row>
    <row r="235" spans="1:12" ht="39" customHeight="1" x14ac:dyDescent="0.25">
      <c r="A235" s="21"/>
      <c r="B235" s="21"/>
      <c r="C235" s="21"/>
      <c r="D235" s="135" t="s">
        <v>170</v>
      </c>
      <c r="E235" s="136"/>
      <c r="F235" s="136"/>
      <c r="G235" s="136"/>
      <c r="H235" s="136"/>
      <c r="I235" s="137"/>
      <c r="J235" s="18">
        <v>4</v>
      </c>
      <c r="K235" s="65"/>
      <c r="L235" s="20">
        <f>ROUND(J235*K235,2)</f>
        <v>0</v>
      </c>
    </row>
    <row r="236" spans="1:12" x14ac:dyDescent="0.25">
      <c r="A236" s="29"/>
      <c r="B236" s="29"/>
      <c r="C236" s="29"/>
      <c r="D236" s="80"/>
      <c r="E236" s="71">
        <v>4</v>
      </c>
      <c r="F236" s="72">
        <v>0</v>
      </c>
      <c r="G236" s="72">
        <v>0</v>
      </c>
      <c r="H236" s="72">
        <v>0</v>
      </c>
      <c r="I236" s="52">
        <v>4</v>
      </c>
      <c r="J236" s="29"/>
      <c r="K236" s="67"/>
      <c r="L236" s="29"/>
    </row>
    <row r="237" spans="1:12" x14ac:dyDescent="0.25">
      <c r="A237" s="31"/>
      <c r="B237" s="32"/>
      <c r="C237" s="32"/>
      <c r="D237" s="32"/>
      <c r="E237" s="32"/>
      <c r="F237" s="32"/>
      <c r="G237" s="32"/>
      <c r="H237" s="32"/>
      <c r="I237" s="33" t="s">
        <v>171</v>
      </c>
      <c r="J237" s="32"/>
      <c r="K237" s="63"/>
      <c r="L237" s="35">
        <f>L235</f>
        <v>0</v>
      </c>
    </row>
    <row r="238" spans="1:12" x14ac:dyDescent="0.25">
      <c r="A238" s="12" t="s">
        <v>172</v>
      </c>
      <c r="B238" s="13" t="s">
        <v>16</v>
      </c>
      <c r="C238" s="13" t="s">
        <v>17</v>
      </c>
      <c r="D238" s="138" t="s">
        <v>173</v>
      </c>
      <c r="E238" s="138"/>
      <c r="F238" s="138"/>
      <c r="G238" s="138"/>
      <c r="H238" s="138"/>
      <c r="I238" s="138"/>
      <c r="J238" s="32"/>
      <c r="K238" s="64"/>
      <c r="L238" s="34"/>
    </row>
    <row r="239" spans="1:12" ht="42" customHeight="1" x14ac:dyDescent="0.25">
      <c r="A239" s="21"/>
      <c r="B239" s="21"/>
      <c r="C239" s="21"/>
      <c r="D239" s="135" t="s">
        <v>174</v>
      </c>
      <c r="E239" s="136"/>
      <c r="F239" s="136"/>
      <c r="G239" s="136"/>
      <c r="H239" s="136"/>
      <c r="I239" s="137"/>
      <c r="J239" s="18">
        <v>2</v>
      </c>
      <c r="K239" s="65"/>
      <c r="L239" s="20">
        <f>ROUND(J239*K239,2)</f>
        <v>0</v>
      </c>
    </row>
    <row r="240" spans="1:12" x14ac:dyDescent="0.25">
      <c r="A240" s="29"/>
      <c r="B240" s="29"/>
      <c r="C240" s="29"/>
      <c r="D240" s="80"/>
      <c r="E240" s="71">
        <v>2</v>
      </c>
      <c r="F240" s="72">
        <v>0</v>
      </c>
      <c r="G240" s="72">
        <v>0</v>
      </c>
      <c r="H240" s="72">
        <v>0</v>
      </c>
      <c r="I240" s="52">
        <v>2</v>
      </c>
      <c r="J240" s="29"/>
      <c r="K240" s="67"/>
      <c r="L240" s="29"/>
    </row>
    <row r="241" spans="1:12" x14ac:dyDescent="0.25">
      <c r="A241" s="31"/>
      <c r="B241" s="32"/>
      <c r="C241" s="32"/>
      <c r="D241" s="32"/>
      <c r="E241" s="32"/>
      <c r="F241" s="32"/>
      <c r="G241" s="32"/>
      <c r="H241" s="32"/>
      <c r="I241" s="33" t="s">
        <v>175</v>
      </c>
      <c r="J241" s="32"/>
      <c r="K241" s="63"/>
      <c r="L241" s="35">
        <f>L239</f>
        <v>0</v>
      </c>
    </row>
    <row r="242" spans="1:12" x14ac:dyDescent="0.25">
      <c r="A242" s="12" t="s">
        <v>176</v>
      </c>
      <c r="B242" s="13" t="s">
        <v>16</v>
      </c>
      <c r="C242" s="13" t="s">
        <v>17</v>
      </c>
      <c r="D242" s="138" t="s">
        <v>177</v>
      </c>
      <c r="E242" s="138"/>
      <c r="F242" s="138"/>
      <c r="G242" s="138"/>
      <c r="H242" s="138"/>
      <c r="I242" s="138"/>
      <c r="J242" s="32"/>
      <c r="K242" s="64"/>
      <c r="L242" s="34"/>
    </row>
    <row r="243" spans="1:12" ht="67.5" customHeight="1" x14ac:dyDescent="0.25">
      <c r="A243" s="21"/>
      <c r="B243" s="21"/>
      <c r="C243" s="21"/>
      <c r="D243" s="135" t="s">
        <v>178</v>
      </c>
      <c r="E243" s="136"/>
      <c r="F243" s="136"/>
      <c r="G243" s="136"/>
      <c r="H243" s="136"/>
      <c r="I243" s="137"/>
      <c r="J243" s="38">
        <v>2</v>
      </c>
      <c r="K243" s="65"/>
      <c r="L243" s="39">
        <f>ROUND(J243*K243,2)</f>
        <v>0</v>
      </c>
    </row>
    <row r="244" spans="1:12" x14ac:dyDescent="0.25">
      <c r="A244" s="29"/>
      <c r="B244" s="29"/>
      <c r="C244" s="29"/>
      <c r="D244" s="80"/>
      <c r="E244" s="71">
        <v>2</v>
      </c>
      <c r="F244" s="72">
        <v>0</v>
      </c>
      <c r="G244" s="72">
        <v>0</v>
      </c>
      <c r="H244" s="72">
        <v>0</v>
      </c>
      <c r="I244" s="52">
        <v>2</v>
      </c>
      <c r="J244" s="29"/>
      <c r="K244" s="67"/>
      <c r="L244" s="29"/>
    </row>
    <row r="245" spans="1:12" x14ac:dyDescent="0.25">
      <c r="A245" s="31"/>
      <c r="B245" s="32"/>
      <c r="C245" s="32"/>
      <c r="D245" s="32"/>
      <c r="E245" s="32"/>
      <c r="F245" s="32"/>
      <c r="G245" s="32"/>
      <c r="H245" s="32"/>
      <c r="I245" s="33" t="s">
        <v>179</v>
      </c>
      <c r="J245" s="32"/>
      <c r="K245" s="63"/>
      <c r="L245" s="35">
        <f>L243</f>
        <v>0</v>
      </c>
    </row>
    <row r="246" spans="1:12" x14ac:dyDescent="0.25">
      <c r="A246" s="31"/>
      <c r="B246" s="32"/>
      <c r="C246" s="32"/>
      <c r="D246" s="32"/>
      <c r="E246" s="32"/>
      <c r="F246" s="32"/>
      <c r="G246" s="32"/>
      <c r="H246" s="32"/>
      <c r="I246" s="33" t="s">
        <v>180</v>
      </c>
      <c r="J246" s="32"/>
      <c r="K246" s="63"/>
      <c r="L246" s="35">
        <f>SUM(L245+L241+L237+L233+L229+L225+L221+L217+L213+L209+L205+L201)</f>
        <v>0</v>
      </c>
    </row>
    <row r="247" spans="1:12" x14ac:dyDescent="0.25">
      <c r="A247" s="75" t="s">
        <v>181</v>
      </c>
      <c r="B247" s="76" t="s">
        <v>13</v>
      </c>
      <c r="C247" s="76"/>
      <c r="D247" s="140" t="s">
        <v>182</v>
      </c>
      <c r="E247" s="140"/>
      <c r="F247" s="140"/>
      <c r="G247" s="140"/>
      <c r="H247" s="140"/>
      <c r="I247" s="140"/>
      <c r="J247" s="77"/>
      <c r="K247" s="78"/>
      <c r="L247" s="79"/>
    </row>
    <row r="248" spans="1:12" x14ac:dyDescent="0.25">
      <c r="A248" s="12" t="s">
        <v>183</v>
      </c>
      <c r="B248" s="13" t="s">
        <v>16</v>
      </c>
      <c r="C248" s="13" t="s">
        <v>26</v>
      </c>
      <c r="D248" s="138" t="s">
        <v>184</v>
      </c>
      <c r="E248" s="138"/>
      <c r="F248" s="138"/>
      <c r="G248" s="138"/>
      <c r="H248" s="138"/>
      <c r="I248" s="138"/>
      <c r="J248" s="32"/>
      <c r="K248" s="64"/>
      <c r="L248" s="34"/>
    </row>
    <row r="249" spans="1:12" ht="39.75" customHeight="1" x14ac:dyDescent="0.25">
      <c r="A249" s="17"/>
      <c r="B249" s="17"/>
      <c r="C249" s="17"/>
      <c r="D249" s="135" t="s">
        <v>185</v>
      </c>
      <c r="E249" s="136"/>
      <c r="F249" s="136"/>
      <c r="G249" s="136"/>
      <c r="H249" s="136"/>
      <c r="I249" s="137"/>
      <c r="J249" s="18">
        <v>176</v>
      </c>
      <c r="K249" s="65"/>
      <c r="L249" s="20">
        <f>ROUND(J249*K249,2)</f>
        <v>0</v>
      </c>
    </row>
    <row r="250" spans="1:12" x14ac:dyDescent="0.25">
      <c r="A250" s="21"/>
      <c r="B250" s="21"/>
      <c r="C250" s="21"/>
      <c r="D250" s="68" t="s">
        <v>20</v>
      </c>
      <c r="E250" s="53"/>
      <c r="F250" s="54"/>
      <c r="G250" s="54"/>
      <c r="H250" s="54"/>
      <c r="I250" s="81"/>
      <c r="J250" s="21"/>
      <c r="K250" s="66"/>
      <c r="L250" s="21"/>
    </row>
    <row r="251" spans="1:12" x14ac:dyDescent="0.25">
      <c r="A251" s="21"/>
      <c r="B251" s="21"/>
      <c r="C251" s="21"/>
      <c r="D251" s="68" t="s">
        <v>21</v>
      </c>
      <c r="E251" s="53">
        <v>1</v>
      </c>
      <c r="F251" s="54">
        <v>12</v>
      </c>
      <c r="G251" s="54">
        <v>2</v>
      </c>
      <c r="H251" s="54">
        <v>0</v>
      </c>
      <c r="I251" s="82">
        <v>24</v>
      </c>
      <c r="J251" s="21"/>
      <c r="K251" s="66"/>
      <c r="L251" s="21"/>
    </row>
    <row r="252" spans="1:12" x14ac:dyDescent="0.25">
      <c r="A252" s="21"/>
      <c r="B252" s="21"/>
      <c r="C252" s="21"/>
      <c r="D252" s="69"/>
      <c r="E252" s="53">
        <v>2</v>
      </c>
      <c r="F252" s="54">
        <v>5</v>
      </c>
      <c r="G252" s="54">
        <v>2</v>
      </c>
      <c r="H252" s="54">
        <v>0</v>
      </c>
      <c r="I252" s="82">
        <v>20</v>
      </c>
      <c r="J252" s="21"/>
      <c r="K252" s="66"/>
      <c r="L252" s="21"/>
    </row>
    <row r="253" spans="1:12" x14ac:dyDescent="0.25">
      <c r="A253" s="21"/>
      <c r="B253" s="21"/>
      <c r="C253" s="21"/>
      <c r="D253" s="68" t="s">
        <v>22</v>
      </c>
      <c r="E253" s="53">
        <v>1</v>
      </c>
      <c r="F253" s="54">
        <v>12</v>
      </c>
      <c r="G253" s="54">
        <v>2</v>
      </c>
      <c r="H253" s="54">
        <v>0</v>
      </c>
      <c r="I253" s="82">
        <v>24</v>
      </c>
      <c r="J253" s="21"/>
      <c r="K253" s="66"/>
      <c r="L253" s="21"/>
    </row>
    <row r="254" spans="1:12" x14ac:dyDescent="0.25">
      <c r="A254" s="21"/>
      <c r="B254" s="21"/>
      <c r="C254" s="21"/>
      <c r="D254" s="69"/>
      <c r="E254" s="53">
        <v>2</v>
      </c>
      <c r="F254" s="54">
        <v>5</v>
      </c>
      <c r="G254" s="54">
        <v>2</v>
      </c>
      <c r="H254" s="54">
        <v>0</v>
      </c>
      <c r="I254" s="82">
        <v>20</v>
      </c>
      <c r="J254" s="21"/>
      <c r="K254" s="66"/>
      <c r="L254" s="21"/>
    </row>
    <row r="255" spans="1:12" x14ac:dyDescent="0.25">
      <c r="A255" s="21"/>
      <c r="B255" s="21"/>
      <c r="C255" s="21"/>
      <c r="D255" s="68" t="s">
        <v>23</v>
      </c>
      <c r="E255" s="53"/>
      <c r="F255" s="54"/>
      <c r="G255" s="54"/>
      <c r="H255" s="54"/>
      <c r="I255" s="82"/>
      <c r="J255" s="21"/>
      <c r="K255" s="66"/>
      <c r="L255" s="21"/>
    </row>
    <row r="256" spans="1:12" x14ac:dyDescent="0.25">
      <c r="A256" s="21"/>
      <c r="B256" s="21"/>
      <c r="C256" s="21"/>
      <c r="D256" s="68" t="s">
        <v>21</v>
      </c>
      <c r="E256" s="53">
        <v>1</v>
      </c>
      <c r="F256" s="54">
        <v>12</v>
      </c>
      <c r="G256" s="54">
        <v>2</v>
      </c>
      <c r="H256" s="54">
        <v>0</v>
      </c>
      <c r="I256" s="82">
        <v>24</v>
      </c>
      <c r="J256" s="21"/>
      <c r="K256" s="66"/>
      <c r="L256" s="21"/>
    </row>
    <row r="257" spans="1:12" x14ac:dyDescent="0.25">
      <c r="A257" s="21"/>
      <c r="B257" s="21"/>
      <c r="C257" s="21"/>
      <c r="D257" s="69"/>
      <c r="E257" s="53">
        <v>2</v>
      </c>
      <c r="F257" s="54">
        <v>5</v>
      </c>
      <c r="G257" s="54">
        <v>2</v>
      </c>
      <c r="H257" s="54">
        <v>0</v>
      </c>
      <c r="I257" s="82">
        <v>20</v>
      </c>
      <c r="J257" s="21"/>
      <c r="K257" s="66"/>
      <c r="L257" s="21"/>
    </row>
    <row r="258" spans="1:12" x14ac:dyDescent="0.25">
      <c r="A258" s="21"/>
      <c r="B258" s="21"/>
      <c r="C258" s="21"/>
      <c r="D258" s="68" t="s">
        <v>22</v>
      </c>
      <c r="E258" s="53">
        <v>1</v>
      </c>
      <c r="F258" s="54">
        <v>12</v>
      </c>
      <c r="G258" s="54">
        <v>2</v>
      </c>
      <c r="H258" s="54">
        <v>0</v>
      </c>
      <c r="I258" s="82">
        <v>24</v>
      </c>
      <c r="J258" s="21"/>
      <c r="K258" s="66"/>
      <c r="L258" s="21"/>
    </row>
    <row r="259" spans="1:12" x14ac:dyDescent="0.25">
      <c r="A259" s="29"/>
      <c r="B259" s="29"/>
      <c r="C259" s="29"/>
      <c r="D259" s="70"/>
      <c r="E259" s="71">
        <v>2</v>
      </c>
      <c r="F259" s="72">
        <v>5</v>
      </c>
      <c r="G259" s="72">
        <v>2</v>
      </c>
      <c r="H259" s="72">
        <v>0</v>
      </c>
      <c r="I259" s="83">
        <v>20</v>
      </c>
      <c r="J259" s="29"/>
      <c r="K259" s="67"/>
      <c r="L259" s="29"/>
    </row>
    <row r="260" spans="1:12" x14ac:dyDescent="0.25">
      <c r="A260" s="31"/>
      <c r="B260" s="32"/>
      <c r="C260" s="32"/>
      <c r="D260" s="32"/>
      <c r="E260" s="32"/>
      <c r="F260" s="32"/>
      <c r="G260" s="32"/>
      <c r="H260" s="32"/>
      <c r="I260" s="33" t="s">
        <v>186</v>
      </c>
      <c r="J260" s="32"/>
      <c r="K260" s="63"/>
      <c r="L260" s="35">
        <f>L249</f>
        <v>0</v>
      </c>
    </row>
    <row r="261" spans="1:12" x14ac:dyDescent="0.25">
      <c r="A261" s="12" t="s">
        <v>187</v>
      </c>
      <c r="B261" s="13" t="s">
        <v>16</v>
      </c>
      <c r="C261" s="13" t="s">
        <v>17</v>
      </c>
      <c r="D261" s="138" t="s">
        <v>188</v>
      </c>
      <c r="E261" s="138"/>
      <c r="F261" s="138"/>
      <c r="G261" s="138"/>
      <c r="H261" s="138"/>
      <c r="I261" s="138"/>
      <c r="J261" s="32"/>
      <c r="K261" s="64"/>
      <c r="L261" s="34"/>
    </row>
    <row r="262" spans="1:12" ht="36.75" customHeight="1" x14ac:dyDescent="0.25">
      <c r="A262" s="17"/>
      <c r="B262" s="17"/>
      <c r="C262" s="17"/>
      <c r="D262" s="135" t="s">
        <v>189</v>
      </c>
      <c r="E262" s="136"/>
      <c r="F262" s="136"/>
      <c r="G262" s="136"/>
      <c r="H262" s="136"/>
      <c r="I262" s="137"/>
      <c r="J262" s="18">
        <v>1</v>
      </c>
      <c r="K262" s="65"/>
      <c r="L262" s="20">
        <f>ROUND(J262*K262,2)</f>
        <v>0</v>
      </c>
    </row>
    <row r="263" spans="1:12" x14ac:dyDescent="0.25">
      <c r="A263" s="29"/>
      <c r="B263" s="29"/>
      <c r="C263" s="29"/>
      <c r="D263" s="80"/>
      <c r="E263" s="71">
        <v>1</v>
      </c>
      <c r="F263" s="72">
        <v>0</v>
      </c>
      <c r="G263" s="72">
        <v>0</v>
      </c>
      <c r="H263" s="72">
        <v>0</v>
      </c>
      <c r="I263" s="83">
        <v>1</v>
      </c>
      <c r="J263" s="29"/>
      <c r="K263" s="67"/>
      <c r="L263" s="29"/>
    </row>
    <row r="264" spans="1:12" x14ac:dyDescent="0.25">
      <c r="A264" s="31"/>
      <c r="B264" s="32"/>
      <c r="C264" s="32"/>
      <c r="D264" s="32"/>
      <c r="E264" s="32"/>
      <c r="F264" s="32"/>
      <c r="G264" s="32"/>
      <c r="H264" s="32"/>
      <c r="I264" s="33" t="s">
        <v>190</v>
      </c>
      <c r="J264" s="32"/>
      <c r="K264" s="63"/>
      <c r="L264" s="35">
        <f>L262</f>
        <v>0</v>
      </c>
    </row>
    <row r="265" spans="1:12" x14ac:dyDescent="0.25">
      <c r="A265" s="12" t="s">
        <v>191</v>
      </c>
      <c r="B265" s="13" t="s">
        <v>16</v>
      </c>
      <c r="C265" s="13" t="s">
        <v>17</v>
      </c>
      <c r="D265" s="138" t="s">
        <v>192</v>
      </c>
      <c r="E265" s="138"/>
      <c r="F265" s="138"/>
      <c r="G265" s="138"/>
      <c r="H265" s="138"/>
      <c r="I265" s="138"/>
      <c r="J265" s="32"/>
      <c r="K265" s="64"/>
      <c r="L265" s="34"/>
    </row>
    <row r="266" spans="1:12" ht="32.25" customHeight="1" x14ac:dyDescent="0.25">
      <c r="A266" s="17"/>
      <c r="B266" s="17"/>
      <c r="C266" s="17"/>
      <c r="D266" s="135" t="s">
        <v>193</v>
      </c>
      <c r="E266" s="136"/>
      <c r="F266" s="136"/>
      <c r="G266" s="136"/>
      <c r="H266" s="136"/>
      <c r="I266" s="137"/>
      <c r="J266" s="18">
        <v>10</v>
      </c>
      <c r="K266" s="65"/>
      <c r="L266" s="20">
        <f>ROUND(J266*K266,2)</f>
        <v>0</v>
      </c>
    </row>
    <row r="267" spans="1:12" x14ac:dyDescent="0.25">
      <c r="A267" s="29"/>
      <c r="B267" s="29"/>
      <c r="C267" s="29"/>
      <c r="D267" s="80"/>
      <c r="E267" s="71">
        <v>10</v>
      </c>
      <c r="F267" s="72">
        <v>0</v>
      </c>
      <c r="G267" s="72">
        <v>0</v>
      </c>
      <c r="H267" s="72">
        <v>0</v>
      </c>
      <c r="I267" s="83">
        <v>10</v>
      </c>
      <c r="J267" s="29"/>
      <c r="K267" s="67"/>
      <c r="L267" s="29"/>
    </row>
    <row r="268" spans="1:12" x14ac:dyDescent="0.25">
      <c r="A268" s="31"/>
      <c r="B268" s="32"/>
      <c r="C268" s="32"/>
      <c r="D268" s="32"/>
      <c r="E268" s="32"/>
      <c r="F268" s="32"/>
      <c r="G268" s="32"/>
      <c r="H268" s="32"/>
      <c r="I268" s="33" t="s">
        <v>194</v>
      </c>
      <c r="J268" s="32"/>
      <c r="K268" s="63"/>
      <c r="L268" s="35">
        <f>L266</f>
        <v>0</v>
      </c>
    </row>
    <row r="269" spans="1:12" x14ac:dyDescent="0.25">
      <c r="A269" s="31"/>
      <c r="B269" s="32"/>
      <c r="C269" s="32"/>
      <c r="D269" s="32"/>
      <c r="E269" s="32"/>
      <c r="F269" s="32"/>
      <c r="G269" s="32"/>
      <c r="H269" s="32"/>
      <c r="I269" s="33" t="s">
        <v>195</v>
      </c>
      <c r="J269" s="32"/>
      <c r="K269" s="63"/>
      <c r="L269" s="35">
        <f>SUM(L268+L264+L260)</f>
        <v>0</v>
      </c>
    </row>
    <row r="270" spans="1:12" x14ac:dyDescent="0.25">
      <c r="A270" s="75" t="s">
        <v>196</v>
      </c>
      <c r="B270" s="76" t="s">
        <v>13</v>
      </c>
      <c r="C270" s="76"/>
      <c r="D270" s="140" t="s">
        <v>197</v>
      </c>
      <c r="E270" s="140"/>
      <c r="F270" s="140"/>
      <c r="G270" s="140"/>
      <c r="H270" s="140"/>
      <c r="I270" s="140"/>
      <c r="J270" s="77"/>
      <c r="K270" s="78"/>
      <c r="L270" s="79"/>
    </row>
    <row r="271" spans="1:12" x14ac:dyDescent="0.25">
      <c r="A271" s="12" t="s">
        <v>198</v>
      </c>
      <c r="B271" s="13" t="s">
        <v>16</v>
      </c>
      <c r="C271" s="13" t="s">
        <v>17</v>
      </c>
      <c r="D271" s="138" t="s">
        <v>199</v>
      </c>
      <c r="E271" s="138"/>
      <c r="F271" s="138"/>
      <c r="G271" s="138"/>
      <c r="H271" s="138"/>
      <c r="I271" s="138"/>
      <c r="J271" s="32"/>
      <c r="K271" s="64"/>
      <c r="L271" s="34"/>
    </row>
    <row r="272" spans="1:12" ht="74.25" customHeight="1" x14ac:dyDescent="0.25">
      <c r="A272" s="17"/>
      <c r="B272" s="17"/>
      <c r="C272" s="17"/>
      <c r="D272" s="135" t="s">
        <v>200</v>
      </c>
      <c r="E272" s="136"/>
      <c r="F272" s="136"/>
      <c r="G272" s="136"/>
      <c r="H272" s="136"/>
      <c r="I272" s="137"/>
      <c r="J272" s="18">
        <v>30</v>
      </c>
      <c r="K272" s="65"/>
      <c r="L272" s="20">
        <f>ROUND(J272*K272,2)</f>
        <v>0</v>
      </c>
    </row>
    <row r="273" spans="1:12" x14ac:dyDescent="0.25">
      <c r="A273" s="29"/>
      <c r="B273" s="29"/>
      <c r="C273" s="29"/>
      <c r="D273" s="80"/>
      <c r="E273" s="71">
        <v>30</v>
      </c>
      <c r="F273" s="72">
        <v>0</v>
      </c>
      <c r="G273" s="72">
        <v>0</v>
      </c>
      <c r="H273" s="72">
        <v>0</v>
      </c>
      <c r="I273" s="83">
        <v>30</v>
      </c>
      <c r="J273" s="29"/>
      <c r="K273" s="67"/>
      <c r="L273" s="29"/>
    </row>
    <row r="274" spans="1:12" x14ac:dyDescent="0.25">
      <c r="A274" s="31"/>
      <c r="B274" s="32"/>
      <c r="C274" s="32"/>
      <c r="D274" s="32"/>
      <c r="E274" s="32"/>
      <c r="F274" s="32"/>
      <c r="G274" s="32"/>
      <c r="H274" s="32"/>
      <c r="I274" s="33" t="s">
        <v>201</v>
      </c>
      <c r="J274" s="32"/>
      <c r="K274" s="63"/>
      <c r="L274" s="35">
        <f>L272</f>
        <v>0</v>
      </c>
    </row>
    <row r="275" spans="1:12" x14ac:dyDescent="0.25">
      <c r="A275" s="31"/>
      <c r="B275" s="32"/>
      <c r="C275" s="32"/>
      <c r="D275" s="32"/>
      <c r="E275" s="32"/>
      <c r="F275" s="32"/>
      <c r="G275" s="32"/>
      <c r="H275" s="32"/>
      <c r="I275" s="33" t="s">
        <v>202</v>
      </c>
      <c r="J275" s="32"/>
      <c r="K275" s="63"/>
      <c r="L275" s="35">
        <f>SUM(L274+L269+L246+L196)</f>
        <v>0</v>
      </c>
    </row>
    <row r="276" spans="1:12" x14ac:dyDescent="0.25">
      <c r="A276" s="75" t="s">
        <v>203</v>
      </c>
      <c r="B276" s="76" t="s">
        <v>13</v>
      </c>
      <c r="C276" s="76"/>
      <c r="D276" s="140" t="s">
        <v>204</v>
      </c>
      <c r="E276" s="140"/>
      <c r="F276" s="140"/>
      <c r="G276" s="140"/>
      <c r="H276" s="140"/>
      <c r="I276" s="140"/>
      <c r="J276" s="77"/>
      <c r="K276" s="78"/>
      <c r="L276" s="79"/>
    </row>
    <row r="277" spans="1:12" x14ac:dyDescent="0.25">
      <c r="A277" s="12" t="s">
        <v>205</v>
      </c>
      <c r="B277" s="13" t="s">
        <v>16</v>
      </c>
      <c r="C277" s="13" t="s">
        <v>17</v>
      </c>
      <c r="D277" s="138" t="s">
        <v>206</v>
      </c>
      <c r="E277" s="138"/>
      <c r="F277" s="138"/>
      <c r="G277" s="138"/>
      <c r="H277" s="138"/>
      <c r="I277" s="138"/>
      <c r="J277" s="32"/>
      <c r="K277" s="64"/>
      <c r="L277" s="34"/>
    </row>
    <row r="278" spans="1:12" ht="74.25" customHeight="1" x14ac:dyDescent="0.25">
      <c r="A278" s="17"/>
      <c r="B278" s="17"/>
      <c r="C278" s="17"/>
      <c r="D278" s="135" t="s">
        <v>207</v>
      </c>
      <c r="E278" s="136"/>
      <c r="F278" s="136"/>
      <c r="G278" s="136"/>
      <c r="H278" s="136"/>
      <c r="I278" s="137"/>
      <c r="J278" s="18">
        <v>2</v>
      </c>
      <c r="K278" s="65"/>
      <c r="L278" s="20">
        <f>ROUND(J278*K278,2)</f>
        <v>0</v>
      </c>
    </row>
    <row r="279" spans="1:12" x14ac:dyDescent="0.25">
      <c r="A279" s="29"/>
      <c r="B279" s="29"/>
      <c r="C279" s="29"/>
      <c r="D279" s="80"/>
      <c r="E279" s="50">
        <v>2</v>
      </c>
      <c r="F279" s="51">
        <v>0</v>
      </c>
      <c r="G279" s="51">
        <v>0</v>
      </c>
      <c r="H279" s="51">
        <v>0</v>
      </c>
      <c r="I279" s="83">
        <f>OR(E279&lt;&gt;0,F279&lt;&gt;0,G279&lt;&gt;0,H279&lt;&gt;0)*(E279 + (E279 = 0))*(F279 + (F279 = 0))*(G279 + (G279 = 0))*(H279 + (H279 = 0))</f>
        <v>2</v>
      </c>
      <c r="J279" s="29"/>
      <c r="K279" s="67"/>
      <c r="L279" s="29"/>
    </row>
    <row r="280" spans="1:12" x14ac:dyDescent="0.25">
      <c r="A280" s="31"/>
      <c r="B280" s="32"/>
      <c r="C280" s="32"/>
      <c r="D280" s="32"/>
      <c r="E280" s="32"/>
      <c r="F280" s="32"/>
      <c r="G280" s="32"/>
      <c r="H280" s="32"/>
      <c r="I280" s="33" t="s">
        <v>208</v>
      </c>
      <c r="J280" s="32"/>
      <c r="K280" s="63"/>
      <c r="L280" s="35">
        <f>L278</f>
        <v>0</v>
      </c>
    </row>
    <row r="281" spans="1:12" x14ac:dyDescent="0.25">
      <c r="A281" s="31"/>
      <c r="B281" s="32"/>
      <c r="C281" s="32"/>
      <c r="D281" s="32"/>
      <c r="E281" s="32"/>
      <c r="F281" s="32"/>
      <c r="G281" s="32"/>
      <c r="H281" s="32"/>
      <c r="I281" s="33" t="s">
        <v>209</v>
      </c>
      <c r="J281" s="32"/>
      <c r="K281" s="63"/>
      <c r="L281" s="35">
        <f>L280</f>
        <v>0</v>
      </c>
    </row>
    <row r="282" spans="1:12" x14ac:dyDescent="0.25">
      <c r="A282" s="75" t="s">
        <v>210</v>
      </c>
      <c r="B282" s="76" t="s">
        <v>13</v>
      </c>
      <c r="C282" s="76"/>
      <c r="D282" s="140" t="s">
        <v>211</v>
      </c>
      <c r="E282" s="140"/>
      <c r="F282" s="140"/>
      <c r="G282" s="140"/>
      <c r="H282" s="140"/>
      <c r="I282" s="140"/>
      <c r="J282" s="77"/>
      <c r="K282" s="78"/>
      <c r="L282" s="79"/>
    </row>
    <row r="283" spans="1:12" x14ac:dyDescent="0.25">
      <c r="A283" s="12" t="s">
        <v>212</v>
      </c>
      <c r="B283" s="13" t="s">
        <v>16</v>
      </c>
      <c r="C283" s="13" t="s">
        <v>17</v>
      </c>
      <c r="D283" s="138" t="s">
        <v>213</v>
      </c>
      <c r="E283" s="138"/>
      <c r="F283" s="138"/>
      <c r="G283" s="138"/>
      <c r="H283" s="138"/>
      <c r="I283" s="138"/>
      <c r="J283" s="32"/>
      <c r="K283" s="64"/>
      <c r="L283" s="34"/>
    </row>
    <row r="284" spans="1:12" ht="36" customHeight="1" x14ac:dyDescent="0.25">
      <c r="A284" s="17"/>
      <c r="B284" s="17"/>
      <c r="C284" s="17"/>
      <c r="D284" s="135" t="s">
        <v>214</v>
      </c>
      <c r="E284" s="136"/>
      <c r="F284" s="136"/>
      <c r="G284" s="136"/>
      <c r="H284" s="136"/>
      <c r="I284" s="137"/>
      <c r="J284" s="18">
        <v>1</v>
      </c>
      <c r="K284" s="65"/>
      <c r="L284" s="20">
        <f>ROUND(J284*K284,2)</f>
        <v>0</v>
      </c>
    </row>
    <row r="285" spans="1:12" x14ac:dyDescent="0.25">
      <c r="A285" s="29"/>
      <c r="B285" s="29"/>
      <c r="C285" s="29"/>
      <c r="D285" s="80"/>
      <c r="E285" s="71">
        <v>1</v>
      </c>
      <c r="F285" s="72">
        <v>0</v>
      </c>
      <c r="G285" s="72">
        <v>0</v>
      </c>
      <c r="H285" s="72">
        <v>0</v>
      </c>
      <c r="I285" s="83">
        <v>1</v>
      </c>
      <c r="J285" s="29"/>
      <c r="K285" s="67"/>
      <c r="L285" s="29"/>
    </row>
    <row r="286" spans="1:12" x14ac:dyDescent="0.25">
      <c r="A286" s="31"/>
      <c r="B286" s="32"/>
      <c r="C286" s="32"/>
      <c r="D286" s="32"/>
      <c r="E286" s="32"/>
      <c r="F286" s="32"/>
      <c r="G286" s="32"/>
      <c r="H286" s="32"/>
      <c r="I286" s="33" t="s">
        <v>215</v>
      </c>
      <c r="J286" s="32"/>
      <c r="K286" s="63"/>
      <c r="L286" s="35">
        <f>L284</f>
        <v>0</v>
      </c>
    </row>
    <row r="287" spans="1:12" x14ac:dyDescent="0.25">
      <c r="A287" s="12" t="s">
        <v>216</v>
      </c>
      <c r="B287" s="13" t="s">
        <v>16</v>
      </c>
      <c r="C287" s="13" t="s">
        <v>17</v>
      </c>
      <c r="D287" s="138" t="s">
        <v>217</v>
      </c>
      <c r="E287" s="138"/>
      <c r="F287" s="138"/>
      <c r="G287" s="138"/>
      <c r="H287" s="138"/>
      <c r="I287" s="138"/>
      <c r="J287" s="32"/>
      <c r="K287" s="64"/>
      <c r="L287" s="34"/>
    </row>
    <row r="288" spans="1:12" ht="46.5" customHeight="1" x14ac:dyDescent="0.25">
      <c r="A288" s="17"/>
      <c r="B288" s="17"/>
      <c r="C288" s="17"/>
      <c r="D288" s="135" t="s">
        <v>218</v>
      </c>
      <c r="E288" s="136"/>
      <c r="F288" s="136"/>
      <c r="G288" s="136"/>
      <c r="H288" s="136"/>
      <c r="I288" s="137"/>
      <c r="J288" s="18">
        <v>1</v>
      </c>
      <c r="K288" s="65"/>
      <c r="L288" s="20">
        <f>ROUND(J288*K288,2)</f>
        <v>0</v>
      </c>
    </row>
    <row r="289" spans="1:12" x14ac:dyDescent="0.25">
      <c r="A289" s="29"/>
      <c r="B289" s="29"/>
      <c r="C289" s="29"/>
      <c r="E289" s="53">
        <v>1</v>
      </c>
      <c r="F289" s="54">
        <v>0</v>
      </c>
      <c r="G289" s="54">
        <v>0</v>
      </c>
      <c r="H289" s="54">
        <v>0</v>
      </c>
      <c r="I289" s="84">
        <v>1</v>
      </c>
      <c r="J289" s="29"/>
      <c r="K289" s="67"/>
      <c r="L289" s="29"/>
    </row>
    <row r="290" spans="1:12" x14ac:dyDescent="0.25">
      <c r="A290" s="31"/>
      <c r="B290" s="32"/>
      <c r="C290" s="32"/>
      <c r="D290" s="32"/>
      <c r="E290" s="32"/>
      <c r="F290" s="32"/>
      <c r="G290" s="32"/>
      <c r="H290" s="32"/>
      <c r="I290" s="33" t="s">
        <v>219</v>
      </c>
      <c r="J290" s="32"/>
      <c r="K290" s="63"/>
      <c r="L290" s="35">
        <f>L288</f>
        <v>0</v>
      </c>
    </row>
    <row r="291" spans="1:12" x14ac:dyDescent="0.25">
      <c r="A291" s="12" t="s">
        <v>220</v>
      </c>
      <c r="B291" s="13" t="s">
        <v>16</v>
      </c>
      <c r="C291" s="13" t="s">
        <v>17</v>
      </c>
      <c r="D291" s="138" t="s">
        <v>221</v>
      </c>
      <c r="E291" s="138"/>
      <c r="F291" s="138"/>
      <c r="G291" s="138"/>
      <c r="H291" s="138"/>
      <c r="I291" s="138"/>
      <c r="J291" s="32"/>
      <c r="K291" s="64"/>
      <c r="L291" s="34"/>
    </row>
    <row r="292" spans="1:12" ht="33" customHeight="1" x14ac:dyDescent="0.25">
      <c r="A292" s="17"/>
      <c r="B292" s="17"/>
      <c r="C292" s="17"/>
      <c r="D292" s="135" t="s">
        <v>222</v>
      </c>
      <c r="E292" s="136"/>
      <c r="F292" s="136"/>
      <c r="G292" s="136"/>
      <c r="H292" s="136"/>
      <c r="I292" s="137"/>
      <c r="J292" s="18">
        <v>1</v>
      </c>
      <c r="K292" s="65"/>
      <c r="L292" s="20">
        <f>ROUND(J292*K292,2)</f>
        <v>0</v>
      </c>
    </row>
    <row r="293" spans="1:12" x14ac:dyDescent="0.25">
      <c r="A293" s="29"/>
      <c r="B293" s="29"/>
      <c r="C293" s="29"/>
      <c r="D293" s="80"/>
      <c r="E293" s="71">
        <v>1</v>
      </c>
      <c r="F293" s="72">
        <v>0</v>
      </c>
      <c r="G293" s="72">
        <v>0</v>
      </c>
      <c r="H293" s="72">
        <v>0</v>
      </c>
      <c r="I293" s="83">
        <v>1</v>
      </c>
      <c r="J293" s="29"/>
      <c r="K293" s="67"/>
      <c r="L293" s="29"/>
    </row>
    <row r="294" spans="1:12" x14ac:dyDescent="0.25">
      <c r="A294" s="31"/>
      <c r="B294" s="32"/>
      <c r="C294" s="32"/>
      <c r="D294" s="32"/>
      <c r="E294" s="32"/>
      <c r="F294" s="32"/>
      <c r="G294" s="32"/>
      <c r="H294" s="32"/>
      <c r="I294" s="33" t="s">
        <v>223</v>
      </c>
      <c r="J294" s="32"/>
      <c r="K294" s="63"/>
      <c r="L294" s="35">
        <f>L292</f>
        <v>0</v>
      </c>
    </row>
    <row r="295" spans="1:12" x14ac:dyDescent="0.25">
      <c r="A295" s="12" t="s">
        <v>224</v>
      </c>
      <c r="B295" s="13" t="s">
        <v>16</v>
      </c>
      <c r="C295" s="13" t="s">
        <v>17</v>
      </c>
      <c r="D295" s="138" t="s">
        <v>225</v>
      </c>
      <c r="E295" s="138"/>
      <c r="F295" s="138"/>
      <c r="G295" s="138"/>
      <c r="H295" s="138"/>
      <c r="I295" s="138"/>
      <c r="J295" s="32"/>
      <c r="K295" s="64"/>
      <c r="L295" s="34"/>
    </row>
    <row r="296" spans="1:12" ht="36.75" customHeight="1" x14ac:dyDescent="0.25">
      <c r="A296" s="17"/>
      <c r="B296" s="17"/>
      <c r="C296" s="17"/>
      <c r="D296" s="135" t="s">
        <v>226</v>
      </c>
      <c r="E296" s="136"/>
      <c r="F296" s="136"/>
      <c r="G296" s="136"/>
      <c r="H296" s="136"/>
      <c r="I296" s="137"/>
      <c r="J296" s="18">
        <v>1</v>
      </c>
      <c r="K296" s="65"/>
      <c r="L296" s="20">
        <f>ROUND(J296*K296,2)</f>
        <v>0</v>
      </c>
    </row>
    <row r="297" spans="1:12" x14ac:dyDescent="0.25">
      <c r="A297" s="29"/>
      <c r="B297" s="29"/>
      <c r="C297" s="29"/>
      <c r="D297" s="80"/>
      <c r="E297" s="71">
        <v>1</v>
      </c>
      <c r="F297" s="72">
        <v>0</v>
      </c>
      <c r="G297" s="72">
        <v>0</v>
      </c>
      <c r="H297" s="72">
        <v>0</v>
      </c>
      <c r="I297" s="83">
        <v>1</v>
      </c>
      <c r="J297" s="29"/>
      <c r="K297" s="67"/>
      <c r="L297" s="29"/>
    </row>
    <row r="298" spans="1:12" x14ac:dyDescent="0.25">
      <c r="A298" s="31"/>
      <c r="B298" s="32"/>
      <c r="C298" s="32"/>
      <c r="D298" s="32"/>
      <c r="E298" s="32"/>
      <c r="F298" s="32"/>
      <c r="G298" s="32"/>
      <c r="H298" s="32"/>
      <c r="I298" s="33" t="s">
        <v>227</v>
      </c>
      <c r="J298" s="32"/>
      <c r="K298" s="63"/>
      <c r="L298" s="35">
        <f>L296</f>
        <v>0</v>
      </c>
    </row>
    <row r="299" spans="1:12" x14ac:dyDescent="0.25">
      <c r="A299" s="12" t="s">
        <v>228</v>
      </c>
      <c r="B299" s="13" t="s">
        <v>16</v>
      </c>
      <c r="C299" s="13" t="s">
        <v>17</v>
      </c>
      <c r="D299" s="138" t="s">
        <v>229</v>
      </c>
      <c r="E299" s="138"/>
      <c r="F299" s="138"/>
      <c r="G299" s="138"/>
      <c r="H299" s="138"/>
      <c r="I299" s="138"/>
      <c r="J299" s="32"/>
      <c r="K299" s="64"/>
      <c r="L299" s="34"/>
    </row>
    <row r="300" spans="1:12" ht="32.25" customHeight="1" x14ac:dyDescent="0.25">
      <c r="A300" s="17"/>
      <c r="B300" s="17"/>
      <c r="C300" s="17"/>
      <c r="D300" s="135" t="s">
        <v>230</v>
      </c>
      <c r="E300" s="136"/>
      <c r="F300" s="136"/>
      <c r="G300" s="136"/>
      <c r="H300" s="136"/>
      <c r="I300" s="137"/>
      <c r="J300" s="18">
        <v>1</v>
      </c>
      <c r="K300" s="65"/>
      <c r="L300" s="20">
        <f>ROUND(J300*K300,2)</f>
        <v>0</v>
      </c>
    </row>
    <row r="301" spans="1:12" x14ac:dyDescent="0.25">
      <c r="A301" s="29"/>
      <c r="B301" s="29"/>
      <c r="C301" s="29"/>
      <c r="D301" s="80"/>
      <c r="E301" s="71">
        <v>1</v>
      </c>
      <c r="F301" s="72">
        <v>0</v>
      </c>
      <c r="G301" s="72">
        <v>0</v>
      </c>
      <c r="H301" s="72">
        <v>0</v>
      </c>
      <c r="I301" s="83">
        <v>1</v>
      </c>
      <c r="J301" s="29"/>
      <c r="K301" s="67"/>
      <c r="L301" s="29"/>
    </row>
    <row r="302" spans="1:12" x14ac:dyDescent="0.25">
      <c r="A302" s="31"/>
      <c r="B302" s="32"/>
      <c r="C302" s="32"/>
      <c r="D302" s="32"/>
      <c r="E302" s="32"/>
      <c r="F302" s="32"/>
      <c r="G302" s="32"/>
      <c r="H302" s="32"/>
      <c r="I302" s="33" t="s">
        <v>231</v>
      </c>
      <c r="J302" s="32"/>
      <c r="K302" s="63"/>
      <c r="L302" s="35">
        <f>L300</f>
        <v>0</v>
      </c>
    </row>
    <row r="303" spans="1:12" x14ac:dyDescent="0.25">
      <c r="A303" s="31"/>
      <c r="B303" s="32"/>
      <c r="C303" s="32"/>
      <c r="D303" s="32"/>
      <c r="E303" s="32"/>
      <c r="F303" s="32"/>
      <c r="G303" s="32"/>
      <c r="H303" s="32"/>
      <c r="I303" s="33" t="s">
        <v>232</v>
      </c>
      <c r="J303" s="32"/>
      <c r="K303" s="63"/>
      <c r="L303" s="35">
        <f>SUM(L302+L298+L294+L290+L286)</f>
        <v>0</v>
      </c>
    </row>
    <row r="304" spans="1:12" x14ac:dyDescent="0.25">
      <c r="A304" s="85"/>
      <c r="B304" s="86" t="s">
        <v>233</v>
      </c>
      <c r="C304" s="87"/>
      <c r="D304" s="148" t="s">
        <v>234</v>
      </c>
      <c r="E304" s="148"/>
      <c r="F304" s="148"/>
      <c r="G304" s="148"/>
      <c r="H304" s="148"/>
      <c r="I304" s="148"/>
      <c r="J304" s="88"/>
      <c r="K304" s="89"/>
      <c r="L304" s="90">
        <f>SUM(L303+L281+L275+L185+L169+L110+L83+L43)</f>
        <v>0</v>
      </c>
    </row>
    <row r="305" spans="1:12" x14ac:dyDescent="0.25">
      <c r="A305" s="91"/>
      <c r="B305" s="92" t="s">
        <v>233</v>
      </c>
      <c r="C305" s="93"/>
      <c r="D305" s="148" t="s">
        <v>235</v>
      </c>
      <c r="E305" s="148"/>
      <c r="F305" s="148"/>
      <c r="G305" s="148"/>
      <c r="H305" s="148"/>
      <c r="I305" s="149"/>
      <c r="J305" s="94" t="s">
        <v>236</v>
      </c>
      <c r="K305" s="95"/>
      <c r="L305" s="96"/>
    </row>
    <row r="306" spans="1:12" x14ac:dyDescent="0.25">
      <c r="A306" s="97"/>
      <c r="B306" s="98" t="s">
        <v>233</v>
      </c>
      <c r="C306" s="99"/>
      <c r="D306" s="148" t="s">
        <v>237</v>
      </c>
      <c r="E306" s="148"/>
      <c r="F306" s="148"/>
      <c r="G306" s="148"/>
      <c r="H306" s="148"/>
      <c r="I306" s="149"/>
      <c r="J306" s="100" t="s">
        <v>238</v>
      </c>
      <c r="K306" s="101"/>
      <c r="L306" s="102"/>
    </row>
    <row r="307" spans="1:12" x14ac:dyDescent="0.25">
      <c r="A307" s="97"/>
      <c r="B307" s="98" t="s">
        <v>233</v>
      </c>
      <c r="C307" s="99"/>
      <c r="D307" s="148" t="s">
        <v>239</v>
      </c>
      <c r="E307" s="148"/>
      <c r="F307" s="148"/>
      <c r="G307" s="148"/>
      <c r="H307" s="148"/>
      <c r="I307" s="148"/>
      <c r="J307" s="99"/>
      <c r="K307" s="101"/>
      <c r="L307" s="103">
        <f>SUM(L304:L306)</f>
        <v>0</v>
      </c>
    </row>
    <row r="309" spans="1:12" ht="31.5" customHeight="1" x14ac:dyDescent="0.25">
      <c r="A309" s="147" t="s">
        <v>243</v>
      </c>
      <c r="B309" s="147"/>
      <c r="C309" s="147"/>
      <c r="D309" s="147"/>
      <c r="E309" s="147"/>
      <c r="F309" s="147"/>
      <c r="G309" s="147"/>
      <c r="H309" s="147"/>
      <c r="I309" s="147"/>
      <c r="J309" s="147"/>
      <c r="K309" s="147"/>
      <c r="L309" s="147"/>
    </row>
    <row r="311" spans="1:12" x14ac:dyDescent="0.25">
      <c r="A311" s="147" t="s">
        <v>244</v>
      </c>
      <c r="B311" s="147"/>
      <c r="C311" s="147"/>
      <c r="D311" s="147"/>
      <c r="E311" s="147"/>
      <c r="F311" s="147"/>
      <c r="G311" s="147"/>
      <c r="H311" s="147"/>
      <c r="I311" s="147"/>
      <c r="J311" s="147"/>
      <c r="K311" s="147"/>
      <c r="L311" s="147"/>
    </row>
    <row r="313" spans="1:12" ht="61.5" customHeight="1" x14ac:dyDescent="0.25">
      <c r="A313" s="128" t="s">
        <v>245</v>
      </c>
      <c r="B313" s="128"/>
      <c r="C313" s="128"/>
      <c r="D313" s="128"/>
      <c r="E313" s="128"/>
      <c r="F313" s="128"/>
      <c r="G313" s="128"/>
      <c r="H313" s="128"/>
      <c r="I313" s="128"/>
      <c r="J313" s="128"/>
      <c r="K313" s="128"/>
      <c r="L313" s="128"/>
    </row>
  </sheetData>
  <sheetProtection algorithmName="SHA-512" hashValue="h9Z9ZDiJSrGtDZcEmRk0WaDqQhUzBWVSvWBREfK0AZWWOYBrjbiE6H9FgkkagO2cyASp9WXVvnAGYcf4A6A+9g==" saltValue="zEOy8qTd2vTXUokzQkKS0Q==" spinCount="100000" sheet="1" objects="1" scenarios="1" selectLockedCells="1" autoFilter="0"/>
  <autoFilter ref="A7:L307" xr:uid="{F86C7D6E-854E-49F3-9C1A-08A974BBD61F}"/>
  <mergeCells count="107">
    <mergeCell ref="A1:L1"/>
    <mergeCell ref="A3:L3"/>
    <mergeCell ref="A309:L309"/>
    <mergeCell ref="A311:L311"/>
    <mergeCell ref="A313:L313"/>
    <mergeCell ref="D299:I299"/>
    <mergeCell ref="D300:I300"/>
    <mergeCell ref="D304:I304"/>
    <mergeCell ref="D305:I305"/>
    <mergeCell ref="D306:I306"/>
    <mergeCell ref="D307:I307"/>
    <mergeCell ref="D287:I287"/>
    <mergeCell ref="D288:I288"/>
    <mergeCell ref="D291:I291"/>
    <mergeCell ref="D292:I292"/>
    <mergeCell ref="D295:I295"/>
    <mergeCell ref="D296:I296"/>
    <mergeCell ref="D276:I276"/>
    <mergeCell ref="D277:I277"/>
    <mergeCell ref="D278:I278"/>
    <mergeCell ref="D282:I282"/>
    <mergeCell ref="D283:I283"/>
    <mergeCell ref="D284:I284"/>
    <mergeCell ref="D262:I262"/>
    <mergeCell ref="D265:I265"/>
    <mergeCell ref="D266:I266"/>
    <mergeCell ref="D270:I270"/>
    <mergeCell ref="D271:I271"/>
    <mergeCell ref="D272:I272"/>
    <mergeCell ref="D242:I242"/>
    <mergeCell ref="D243:I243"/>
    <mergeCell ref="D247:I247"/>
    <mergeCell ref="D248:I248"/>
    <mergeCell ref="D249:I249"/>
    <mergeCell ref="D261:I261"/>
    <mergeCell ref="D230:I230"/>
    <mergeCell ref="D231:I231"/>
    <mergeCell ref="D234:I234"/>
    <mergeCell ref="D235:I235"/>
    <mergeCell ref="D238:I238"/>
    <mergeCell ref="D239:I239"/>
    <mergeCell ref="D218:I218"/>
    <mergeCell ref="D219:I219"/>
    <mergeCell ref="D222:I222"/>
    <mergeCell ref="D223:I223"/>
    <mergeCell ref="D226:I226"/>
    <mergeCell ref="D227:I227"/>
    <mergeCell ref="D206:I206"/>
    <mergeCell ref="D207:I207"/>
    <mergeCell ref="D210:I210"/>
    <mergeCell ref="D211:I211"/>
    <mergeCell ref="D214:I214"/>
    <mergeCell ref="D215:I215"/>
    <mergeCell ref="D189:I189"/>
    <mergeCell ref="D197:I197"/>
    <mergeCell ref="D198:I198"/>
    <mergeCell ref="D199:I199"/>
    <mergeCell ref="D202:I202"/>
    <mergeCell ref="D203:I203"/>
    <mergeCell ref="D172:I172"/>
    <mergeCell ref="D178:I178"/>
    <mergeCell ref="D179:I179"/>
    <mergeCell ref="D186:I186"/>
    <mergeCell ref="D187:I187"/>
    <mergeCell ref="D188:I188"/>
    <mergeCell ref="D141:I141"/>
    <mergeCell ref="D142:I142"/>
    <mergeCell ref="D156:I156"/>
    <mergeCell ref="D157:I157"/>
    <mergeCell ref="D170:I170"/>
    <mergeCell ref="D171:I171"/>
    <mergeCell ref="D119:I119"/>
    <mergeCell ref="D120:I120"/>
    <mergeCell ref="D126:I126"/>
    <mergeCell ref="D127:I127"/>
    <mergeCell ref="D134:I134"/>
    <mergeCell ref="D135:I135"/>
    <mergeCell ref="D93:I93"/>
    <mergeCell ref="D101:I101"/>
    <mergeCell ref="D102:I102"/>
    <mergeCell ref="D111:I111"/>
    <mergeCell ref="D112:I112"/>
    <mergeCell ref="D113:I113"/>
    <mergeCell ref="D70:I70"/>
    <mergeCell ref="D71:I71"/>
    <mergeCell ref="D84:I84"/>
    <mergeCell ref="D85:I85"/>
    <mergeCell ref="D86:I86"/>
    <mergeCell ref="D92:I92"/>
    <mergeCell ref="D52:I52"/>
    <mergeCell ref="D53:I53"/>
    <mergeCell ref="D57:I57"/>
    <mergeCell ref="D58:I58"/>
    <mergeCell ref="D65:I65"/>
    <mergeCell ref="D66:I66"/>
    <mergeCell ref="D28:I28"/>
    <mergeCell ref="D36:I36"/>
    <mergeCell ref="D37:I37"/>
    <mergeCell ref="D44:I44"/>
    <mergeCell ref="D45:I45"/>
    <mergeCell ref="D46:I46"/>
    <mergeCell ref="D8:I8"/>
    <mergeCell ref="D9:I9"/>
    <mergeCell ref="D10:I10"/>
    <mergeCell ref="D22:I22"/>
    <mergeCell ref="D23:I23"/>
    <mergeCell ref="D27:I27"/>
  </mergeCells>
  <dataValidations count="2">
    <dataValidation type="list" allowBlank="1" showInputMessage="1" showErrorMessage="1" sqref="B8:B9 B22 B27 B36 B44:B45 B52 B57 B65 B70 B84:B85 B92 B101 B111:B112 B119 B126 B134 B141 B156 B170:B171 B178 B186:B188 B197:B198 B202 B206 B210 B214 B218 B222 B226 B230 B234 B238 B242 B247:B248 B261 B265 B270:B271 B276:B277 B282:B283 B287 B291 B295 B299" xr:uid="{5D452802-9B07-446E-9ABD-6847CC17865A}">
      <formula1>"Capítulo,Partida,Mano de obra,Maquinaria,Material,Otros,Tarea,"</formula1>
      <formula2>0</formula2>
    </dataValidation>
    <dataValidation type="list" allowBlank="1" showInputMessage="1" showErrorMessage="1" sqref="B304:B307" xr:uid="{1DE1A94D-CCF4-459E-B6B9-A69B06F575EA}">
      <formula1>"Capítulo,Partida,Mano de obra,Maquinaria,Material,Otros,"</formula1>
    </dataValidation>
  </dataValidations>
  <printOptions horizontalCentered="1"/>
  <pageMargins left="0.59055118110236227" right="0.70866141732283472" top="0.74803149606299213" bottom="0.74803149606299213" header="0.31496062992125984" footer="0.31496062992125984"/>
  <pageSetup paperSize="9" scale="65" orientation="portrait" r:id="rId1"/>
  <headerFooter>
    <oddFooter>&amp;R&amp;P / &amp;N</oddFooter>
  </headerFooter>
  <ignoredErrors>
    <ignoredError sqref="A282 A276 A186 A170 A111 A84 A44 A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I06106</dc:creator>
  <cp:lastModifiedBy>I06106</cp:lastModifiedBy>
  <cp:lastPrinted>2022-07-17T17:18:13Z</cp:lastPrinted>
  <dcterms:created xsi:type="dcterms:W3CDTF">2022-07-15T14:38:52Z</dcterms:created>
  <dcterms:modified xsi:type="dcterms:W3CDTF">2022-07-17T17:20:19Z</dcterms:modified>
</cp:coreProperties>
</file>