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4418ascensSCugatSonia\"/>
    </mc:Choice>
  </mc:AlternateContent>
  <xr:revisionPtr revIDLastSave="0" documentId="13_ncr:1_{3751D391-6CE5-4A86-A98B-4B4A7A3533B4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11799030" localSheetId="0">'PuntuacObjet Anexo IV Sobre B2'!#REF!</definedName>
    <definedName name="_Hlk111799882" localSheetId="0">'PuntuacObjet Anexo IV Sobre B2'!$A$38</definedName>
    <definedName name="_Hlk112079004" localSheetId="0">'PuntuacObjet Anexo IV Sobre B2'!#REF!</definedName>
    <definedName name="_Hlk112079447" localSheetId="0">'PuntuacObjet Anexo IV Sobre B2'!$A$23</definedName>
    <definedName name="_xlnm.Print_Area" localSheetId="0">'PuntuacObjet Anexo IV Sobre B2'!$A$1:$H$42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2" l="1"/>
  <c r="H40" i="2"/>
  <c r="H39" i="2"/>
  <c r="H37" i="2"/>
  <c r="H36" i="2"/>
  <c r="H34" i="2"/>
  <c r="H33" i="2"/>
  <c r="H32" i="2"/>
  <c r="H30" i="2"/>
  <c r="H29" i="2"/>
  <c r="H27" i="2"/>
  <c r="H26" i="2"/>
  <c r="H24" i="2"/>
  <c r="H23" i="2"/>
  <c r="H35" i="2" l="1"/>
  <c r="H31" i="2"/>
  <c r="H28" i="2"/>
  <c r="H25" i="2"/>
  <c r="H22" i="2" l="1"/>
  <c r="H21" i="2" s="1"/>
  <c r="H38" i="2"/>
  <c r="H20" i="2" l="1"/>
</calcChain>
</file>

<file path=xl/sharedStrings.xml><?xml version="1.0" encoding="utf-8"?>
<sst xmlns="http://schemas.openxmlformats.org/spreadsheetml/2006/main" count="58" uniqueCount="45">
  <si>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</si>
  <si>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</si>
  <si>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</si>
  <si>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</si>
  <si>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</si>
  <si>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</si>
  <si>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</si>
  <si>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</si>
  <si>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</si>
  <si>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</si>
  <si>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</si>
  <si>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</si>
  <si>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</si>
  <si>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</si>
  <si>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</si>
  <si>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</si>
  <si>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</si>
  <si>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</si>
  <si>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</si>
  <si>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0-5</t>
  </si>
  <si>
    <t>Criterios de valoración automática - técnicos: (Sobre B2)</t>
  </si>
  <si>
    <t xml:space="preserve">3.2.1: Experiencia del equipo redactor del proyecto. </t>
  </si>
  <si>
    <t>Arquitecto Superior o Ingeniero Industrial</t>
  </si>
  <si>
    <t>Arquitecto Técnico o Ingeniero Técnico</t>
  </si>
  <si>
    <t>Delineante</t>
  </si>
  <si>
    <t>Experiencia de más de 6 obras de más de 500.000 € PEM (para cada obra) y de características similares al objeto del contrato, ejerciendo como jefe de obra</t>
  </si>
  <si>
    <t xml:space="preserve">3.2.2: Experiencia del jefe de obra. </t>
  </si>
  <si>
    <t>Experiencia entre 4 y 6 obras, ambas inclusive, de más de 500.000 € PEM (para cada obra) y de características similares al objeto del contrato, ejerciendo como jefe de obra</t>
  </si>
  <si>
    <t>Implementación a nivel de Prevención de Riesgos Laborales de WORKLESS</t>
  </si>
  <si>
    <t>3.2.3: Experiencia del encargado.</t>
  </si>
  <si>
    <t>Experiencia entre 4 y 6 obras, ambas inclusive, de más de 500.000 € PEM (para cada obra) y de características similares al objeto del contrato, ejerciendo como encargado.</t>
  </si>
  <si>
    <t>Experiencia de más de 6 obras de 500.000 € PEM (para cada obra) y de características similares al objeto del contrato, ejerciendo como encargado.</t>
  </si>
  <si>
    <t>3.2.4: Valores complementarios de empresa</t>
  </si>
  <si>
    <t>Ecodiseño EN ISO 14006. Certificado de Ecodiseño</t>
  </si>
  <si>
    <r>
      <t> </t>
    </r>
    <r>
      <rPr>
        <sz val="8"/>
        <color theme="1"/>
        <rFont val="Calibri"/>
        <family val="2"/>
        <scheme val="minor"/>
      </rPr>
      <t> </t>
    </r>
  </si>
  <si>
    <t>Certificados de reciclabilidad de Residuos Pesados</t>
  </si>
  <si>
    <r>
      <t>Arquitectura Sostenible: Certificación Leed y Breeam de los Edificios</t>
    </r>
    <r>
      <rPr>
        <sz val="8"/>
        <color theme="1"/>
        <rFont val="Calibri"/>
        <family val="2"/>
        <scheme val="minor"/>
      </rPr>
      <t> </t>
    </r>
  </si>
  <si>
    <t>Expediente n.º S/04418/2022</t>
  </si>
  <si>
    <t>“Obras de sustitución de ascensores en bloques de oficinas 1-2 y 2-3 en SAN CUGAT”</t>
  </si>
  <si>
    <r>
      <t>15</t>
    </r>
    <r>
      <rPr>
        <sz val="16"/>
        <color theme="1"/>
        <rFont val="Calibri"/>
        <family val="2"/>
        <scheme val="minor"/>
      </rPr>
      <t> </t>
    </r>
  </si>
  <si>
    <t xml:space="preserve">(*) si se cumplen ambos criterios en estos apartados cumplimentar exclusivamente el que otorgue mayor puntuación  </t>
  </si>
  <si>
    <t>(*)</t>
  </si>
  <si>
    <t>Experiencia entre 4 y 6 proyectos, ambos inclusive, de más de 500.000 € PEM (para cada proyecto) y de características similares al objeto del contrato.</t>
  </si>
  <si>
    <t>Experiencia de más de 6 proyectos, de más de 500.000 € PEM (para cada proyecto) y de características similares al objeto del contrato</t>
  </si>
  <si>
    <t>Experiencia de más de 6 proyectos de más de 500.000 € PEM (para cada proyecto) y de características similares al objeto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</si>
</sst>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5" fillId="0" borderId="0" xfId="0" applyFont="1" applyProtection="1"/>
    <xf numFmtId="0" fontId="17" fillId="0" borderId="0" xfId="0" applyFont="1" applyProtection="1"/>
    <xf numFmtId="0" fontId="17" fillId="0" borderId="0" xfId="0" applyFont="1" applyFill="1" applyProtection="1"/>
    <xf numFmtId="1" fontId="12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wrapText="1"/>
    </xf>
    <xf numFmtId="0" fontId="8" fillId="5" borderId="9" xfId="0" applyFont="1" applyFill="1" applyBorder="1" applyAlignment="1" applyProtection="1">
      <alignment vertical="center" wrapText="1"/>
    </xf>
    <xf numFmtId="0" fontId="18" fillId="5" borderId="14" xfId="0" applyFont="1" applyFill="1" applyBorder="1" applyAlignment="1" applyProtection="1">
      <alignment horizontal="right" vertical="center" wrapText="1"/>
    </xf>
    <xf numFmtId="0" fontId="16" fillId="6" borderId="3" xfId="0" applyFont="1" applyFill="1" applyBorder="1" applyAlignment="1" applyProtection="1">
      <alignment horizontal="right" vertical="center" wrapText="1"/>
    </xf>
    <xf numFmtId="0" fontId="16" fillId="6" borderId="1" xfId="0" applyFont="1" applyFill="1" applyBorder="1" applyAlignment="1" applyProtection="1">
      <alignment horizontal="center" vertical="center" wrapText="1"/>
    </xf>
    <xf numFmtId="0" fontId="7" fillId="6" borderId="3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</xf>
    <xf numFmtId="0" fontId="7" fillId="6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7" fillId="6" borderId="7" xfId="0" applyFont="1" applyFill="1" applyBorder="1" applyAlignment="1" applyProtection="1">
      <alignment horizontal="right" vertical="center" wrapText="1"/>
    </xf>
    <xf numFmtId="0" fontId="7" fillId="6" borderId="1" xfId="0" applyFont="1" applyFill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  <xf numFmtId="0" fontId="6" fillId="0" borderId="17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6" borderId="13" xfId="0" applyFont="1" applyFill="1" applyBorder="1" applyAlignment="1" applyProtection="1">
      <alignment horizontal="right" vertical="center" wrapText="1"/>
    </xf>
    <xf numFmtId="0" fontId="8" fillId="0" borderId="1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right" vertical="center" wrapText="1"/>
    </xf>
    <xf numFmtId="0" fontId="8" fillId="0" borderId="17" xfId="0" applyFont="1" applyBorder="1" applyAlignment="1" applyProtection="1">
      <alignment horizontal="center" vertical="center" wrapText="1"/>
    </xf>
    <xf numFmtId="164" fontId="3" fillId="4" borderId="3" xfId="0" applyNumberFormat="1" applyFont="1" applyFill="1" applyBorder="1" applyAlignment="1" applyProtection="1">
      <alignment horizontal="right" vertical="center" indent="3"/>
    </xf>
    <xf numFmtId="164" fontId="12" fillId="3" borderId="5" xfId="0" applyNumberFormat="1" applyFont="1" applyFill="1" applyBorder="1" applyAlignment="1" applyProtection="1">
      <alignment horizontal="center" vertical="center"/>
    </xf>
    <xf numFmtId="164" fontId="11" fillId="3" borderId="1" xfId="0" applyNumberFormat="1" applyFont="1" applyFill="1" applyBorder="1" applyAlignment="1" applyProtection="1">
      <alignment horizontal="center" vertical="center"/>
    </xf>
    <xf numFmtId="164" fontId="21" fillId="0" borderId="1" xfId="0" applyNumberFormat="1" applyFont="1" applyFill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  <xf numFmtId="0" fontId="8" fillId="6" borderId="2" xfId="0" applyFont="1" applyFill="1" applyBorder="1" applyAlignment="1" applyProtection="1">
      <alignment horizontal="left" vertical="center" wrapText="1"/>
    </xf>
    <xf numFmtId="0" fontId="8" fillId="6" borderId="4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  <xf numFmtId="0" fontId="0" fillId="0" borderId="19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46"/>
  <sheetViews>
    <sheetView showGridLines="0" tabSelected="1" workbookViewId="0">
      <pane ySplit="15" topLeftCell="A16" activePane="bottomLeft" state="frozen"/>
      <selection pane="bottomLeft" activeCell="D8" sqref="D8:H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38</v>
      </c>
    </row>
    <row r="3" spans="1:8" x14ac:dyDescent="0.25">
      <c r="F3" s="2"/>
      <c r="H3" s="3" t="s">
        <v>37</v>
      </c>
    </row>
    <row r="4" spans="1:8" x14ac:dyDescent="0.25">
      <c r="E4" s="2"/>
    </row>
    <row r="5" spans="1:8" ht="30" customHeight="1" x14ac:dyDescent="0.25">
      <c r="A5" s="59" t="s">
        <v>7</v>
      </c>
      <c r="B5" s="59"/>
      <c r="C5" s="59"/>
      <c r="D5" s="59"/>
      <c r="E5" s="59"/>
      <c r="F5" s="59"/>
      <c r="G5" s="59"/>
      <c r="H5" s="32"/>
    </row>
    <row r="6" spans="1:8" x14ac:dyDescent="0.25">
      <c r="A6" s="4"/>
      <c r="B6" s="4"/>
      <c r="E6" s="2"/>
    </row>
    <row r="7" spans="1:8" ht="24.95" customHeight="1" x14ac:dyDescent="0.25">
      <c r="A7" s="7" t="s">
        <v>14</v>
      </c>
      <c r="B7" s="63"/>
      <c r="C7" s="63"/>
      <c r="D7" s="63"/>
      <c r="E7" s="60" t="s">
        <v>13</v>
      </c>
      <c r="F7" s="60"/>
      <c r="G7" s="60"/>
      <c r="H7" s="24"/>
    </row>
    <row r="8" spans="1:8" ht="24.95" customHeight="1" x14ac:dyDescent="0.25">
      <c r="A8" s="62" t="s">
        <v>15</v>
      </c>
      <c r="B8" s="62"/>
      <c r="C8" s="62"/>
      <c r="D8" s="61"/>
      <c r="E8" s="61"/>
      <c r="F8" s="61"/>
      <c r="G8" s="61"/>
      <c r="H8" s="61"/>
    </row>
    <row r="9" spans="1:8" ht="24.95" customHeight="1" x14ac:dyDescent="0.25">
      <c r="A9" s="6" t="s">
        <v>16</v>
      </c>
      <c r="B9" s="12"/>
      <c r="C9" s="6" t="s">
        <v>17</v>
      </c>
      <c r="D9" s="58"/>
      <c r="E9" s="58"/>
      <c r="F9" s="58"/>
      <c r="G9" s="58"/>
      <c r="H9" s="58"/>
    </row>
    <row r="10" spans="1:8" ht="24.95" customHeight="1" x14ac:dyDescent="0.25">
      <c r="A10" s="13" t="s">
        <v>8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9</v>
      </c>
      <c r="B12" s="4"/>
      <c r="E12" s="2"/>
    </row>
    <row r="13" spans="1:8" x14ac:dyDescent="0.25">
      <c r="A13" s="4" t="s">
        <v>10</v>
      </c>
      <c r="B13" s="4"/>
      <c r="E13" s="2"/>
    </row>
    <row r="14" spans="1:8" x14ac:dyDescent="0.25">
      <c r="A14" s="4" t="s">
        <v>11</v>
      </c>
      <c r="B14" s="4"/>
      <c r="E14" s="2"/>
    </row>
    <row r="15" spans="1:8" x14ac:dyDescent="0.25">
      <c r="A15" s="1" t="s">
        <v>12</v>
      </c>
      <c r="E15" s="2"/>
      <c r="H15" s="5"/>
    </row>
    <row r="16" spans="1:8" x14ac:dyDescent="0.25">
      <c r="E16" s="2"/>
      <c r="H16" s="5"/>
    </row>
    <row r="17" spans="1:10" ht="15.75" thickBot="1" x14ac:dyDescent="0.3">
      <c r="A17" s="23"/>
      <c r="B17" s="23"/>
    </row>
    <row r="18" spans="1:10" ht="39" customHeight="1" thickBot="1" x14ac:dyDescent="0.3">
      <c r="A18" s="70" t="s">
        <v>3</v>
      </c>
      <c r="B18" s="72"/>
      <c r="C18" s="73"/>
      <c r="D18" s="70" t="s">
        <v>4</v>
      </c>
      <c r="E18" s="71"/>
      <c r="F18" s="14"/>
      <c r="G18" s="68" t="s">
        <v>5</v>
      </c>
      <c r="H18" s="69"/>
    </row>
    <row r="19" spans="1:10" ht="45.75" thickBot="1" x14ac:dyDescent="0.3">
      <c r="A19" s="15"/>
      <c r="B19" s="16"/>
      <c r="C19" s="17"/>
      <c r="D19" s="18" t="s">
        <v>0</v>
      </c>
      <c r="E19" s="19" t="s">
        <v>1</v>
      </c>
      <c r="F19" s="14"/>
      <c r="G19" s="20" t="s">
        <v>18</v>
      </c>
      <c r="H19" s="21" t="s">
        <v>2</v>
      </c>
    </row>
    <row r="20" spans="1:10" ht="38.25" customHeight="1" thickBot="1" x14ac:dyDescent="0.3">
      <c r="A20" s="76" t="s">
        <v>20</v>
      </c>
      <c r="B20" s="77"/>
      <c r="C20" s="77"/>
      <c r="D20" s="33"/>
      <c r="E20" s="34" t="s">
        <v>39</v>
      </c>
      <c r="G20" s="27"/>
      <c r="H20" s="57">
        <f>+H21+H31+H35+H38</f>
        <v>0</v>
      </c>
      <c r="I20" s="27"/>
      <c r="J20" s="27"/>
    </row>
    <row r="21" spans="1:10" ht="19.5" thickBot="1" x14ac:dyDescent="0.35">
      <c r="A21" s="64" t="s">
        <v>21</v>
      </c>
      <c r="B21" s="65"/>
      <c r="C21" s="65"/>
      <c r="D21" s="35"/>
      <c r="E21" s="36">
        <v>3</v>
      </c>
      <c r="F21" s="29"/>
      <c r="G21" s="30"/>
      <c r="H21" s="56">
        <f>+H22+H25+H28</f>
        <v>0</v>
      </c>
      <c r="I21" s="27"/>
      <c r="J21" s="27"/>
    </row>
    <row r="22" spans="1:10" ht="16.5" thickBot="1" x14ac:dyDescent="0.3">
      <c r="A22" s="74" t="s">
        <v>22</v>
      </c>
      <c r="B22" s="75"/>
      <c r="C22" s="75"/>
      <c r="D22" s="37">
        <v>1</v>
      </c>
      <c r="E22" s="38"/>
      <c r="F22" s="28"/>
      <c r="G22" s="28"/>
      <c r="H22" s="55">
        <f>+MAX(H23:H24)</f>
        <v>0</v>
      </c>
      <c r="J22" s="27"/>
    </row>
    <row r="23" spans="1:10" ht="43.5" customHeight="1" thickBot="1" x14ac:dyDescent="0.3">
      <c r="A23" s="66" t="s">
        <v>42</v>
      </c>
      <c r="B23" s="67"/>
      <c r="C23" s="67"/>
      <c r="D23" s="39">
        <v>0.5</v>
      </c>
      <c r="E23" s="40" t="s">
        <v>41</v>
      </c>
      <c r="G23" s="25"/>
      <c r="H23" s="54">
        <f>+IF(G23="si",+$D23,0)</f>
        <v>0</v>
      </c>
      <c r="I23" s="78" t="s">
        <v>6</v>
      </c>
      <c r="J23" s="27"/>
    </row>
    <row r="24" spans="1:10" ht="43.5" customHeight="1" thickBot="1" x14ac:dyDescent="0.3">
      <c r="A24" s="66" t="s">
        <v>43</v>
      </c>
      <c r="B24" s="67"/>
      <c r="C24" s="67"/>
      <c r="D24" s="41">
        <v>1</v>
      </c>
      <c r="E24" s="40" t="s">
        <v>41</v>
      </c>
      <c r="G24" s="26"/>
      <c r="H24" s="22">
        <f>+IF(G24="si",+$D24,0)</f>
        <v>0</v>
      </c>
      <c r="I24" s="79"/>
      <c r="J24" s="27"/>
    </row>
    <row r="25" spans="1:10" ht="16.5" thickBot="1" x14ac:dyDescent="0.3">
      <c r="A25" s="74" t="s">
        <v>23</v>
      </c>
      <c r="B25" s="75"/>
      <c r="C25" s="75"/>
      <c r="D25" s="42">
        <v>1</v>
      </c>
      <c r="E25" s="43"/>
      <c r="F25" s="28"/>
      <c r="G25" s="28"/>
      <c r="H25" s="55">
        <f>+MAX(H26:H27)</f>
        <v>0</v>
      </c>
      <c r="I25" s="79"/>
      <c r="J25" s="27"/>
    </row>
    <row r="26" spans="1:10" ht="50.25" customHeight="1" thickBot="1" x14ac:dyDescent="0.3">
      <c r="A26" s="66" t="s">
        <v>42</v>
      </c>
      <c r="B26" s="67"/>
      <c r="C26" s="67"/>
      <c r="D26" s="39">
        <v>0.5</v>
      </c>
      <c r="E26" s="40" t="s">
        <v>41</v>
      </c>
      <c r="G26" s="25"/>
      <c r="H26" s="54">
        <f>+IF(G26="si",+$D26,0)</f>
        <v>0</v>
      </c>
      <c r="I26" s="79"/>
      <c r="J26" s="27"/>
    </row>
    <row r="27" spans="1:10" ht="52.5" customHeight="1" thickBot="1" x14ac:dyDescent="0.3">
      <c r="A27" s="66" t="s">
        <v>43</v>
      </c>
      <c r="B27" s="67"/>
      <c r="C27" s="67"/>
      <c r="D27" s="41">
        <v>1</v>
      </c>
      <c r="E27" s="40" t="s">
        <v>41</v>
      </c>
      <c r="G27" s="26"/>
      <c r="H27" s="22">
        <f>+IF(G27="si",+$D27,0)</f>
        <v>0</v>
      </c>
      <c r="I27" s="79"/>
    </row>
    <row r="28" spans="1:10" ht="16.5" thickBot="1" x14ac:dyDescent="0.3">
      <c r="A28" s="74" t="s">
        <v>24</v>
      </c>
      <c r="B28" s="75"/>
      <c r="C28" s="75"/>
      <c r="D28" s="42">
        <v>1</v>
      </c>
      <c r="E28" s="43"/>
      <c r="F28" s="28"/>
      <c r="G28" s="28"/>
      <c r="H28" s="55">
        <f>+MAX(H29:H30)</f>
        <v>0</v>
      </c>
      <c r="I28" s="79"/>
    </row>
    <row r="29" spans="1:10" ht="52.5" customHeight="1" thickBot="1" x14ac:dyDescent="0.3">
      <c r="A29" s="66" t="s">
        <v>42</v>
      </c>
      <c r="B29" s="67"/>
      <c r="C29" s="67"/>
      <c r="D29" s="39">
        <v>0.5</v>
      </c>
      <c r="E29" s="40" t="s">
        <v>41</v>
      </c>
      <c r="G29" s="25"/>
      <c r="H29" s="54">
        <f>+IF(G29="si",+$D29,0)</f>
        <v>0</v>
      </c>
      <c r="I29" s="79"/>
    </row>
    <row r="30" spans="1:10" ht="53.25" customHeight="1" thickBot="1" x14ac:dyDescent="0.3">
      <c r="A30" s="66" t="s">
        <v>44</v>
      </c>
      <c r="B30" s="67"/>
      <c r="C30" s="67"/>
      <c r="D30" s="41">
        <v>1</v>
      </c>
      <c r="E30" s="40" t="s">
        <v>41</v>
      </c>
      <c r="G30" s="26"/>
      <c r="H30" s="22">
        <f>+IF(G30="si",+$D30,0)</f>
        <v>0</v>
      </c>
      <c r="I30" s="79"/>
    </row>
    <row r="31" spans="1:10" ht="16.5" thickBot="1" x14ac:dyDescent="0.3">
      <c r="A31" s="64" t="s">
        <v>26</v>
      </c>
      <c r="B31" s="65"/>
      <c r="C31" s="65"/>
      <c r="D31" s="44"/>
      <c r="E31" s="45">
        <v>4</v>
      </c>
      <c r="F31" s="28"/>
      <c r="G31" s="28"/>
      <c r="H31" s="31">
        <f>+MAX(H32:H33)+H34</f>
        <v>0</v>
      </c>
      <c r="I31" s="79"/>
    </row>
    <row r="32" spans="1:10" ht="69" customHeight="1" thickBot="1" x14ac:dyDescent="0.3">
      <c r="A32" s="66" t="s">
        <v>27</v>
      </c>
      <c r="B32" s="67"/>
      <c r="C32" s="67"/>
      <c r="D32" s="46">
        <v>1</v>
      </c>
      <c r="E32" s="40" t="s">
        <v>41</v>
      </c>
      <c r="G32" s="25"/>
      <c r="H32" s="22">
        <f>+IF(G32="si",+$D32,0)</f>
        <v>0</v>
      </c>
      <c r="I32" s="79"/>
    </row>
    <row r="33" spans="1:9" ht="63" customHeight="1" thickBot="1" x14ac:dyDescent="0.3">
      <c r="A33" s="66" t="s">
        <v>25</v>
      </c>
      <c r="B33" s="67"/>
      <c r="C33" s="67"/>
      <c r="D33" s="47">
        <v>3</v>
      </c>
      <c r="E33" s="40" t="s">
        <v>41</v>
      </c>
      <c r="G33" s="26"/>
      <c r="H33" s="22">
        <f>+IF(G33="si",+$D33,0)</f>
        <v>0</v>
      </c>
      <c r="I33" s="79"/>
    </row>
    <row r="34" spans="1:9" ht="48.75" customHeight="1" thickBot="1" x14ac:dyDescent="0.3">
      <c r="A34" s="66" t="s">
        <v>28</v>
      </c>
      <c r="B34" s="67"/>
      <c r="C34" s="67"/>
      <c r="D34" s="48">
        <v>1</v>
      </c>
      <c r="E34" s="49"/>
      <c r="G34" s="26"/>
      <c r="H34" s="22">
        <f>+IF(G34="si",+$D34,0)</f>
        <v>0</v>
      </c>
      <c r="I34" s="79"/>
    </row>
    <row r="35" spans="1:9" ht="16.5" thickBot="1" x14ac:dyDescent="0.3">
      <c r="A35" s="64" t="s">
        <v>29</v>
      </c>
      <c r="B35" s="65"/>
      <c r="C35" s="65"/>
      <c r="D35" s="44"/>
      <c r="E35" s="45">
        <v>3</v>
      </c>
      <c r="F35" s="28"/>
      <c r="G35" s="28"/>
      <c r="H35" s="31">
        <f>+MAX(H36:H37)</f>
        <v>0</v>
      </c>
      <c r="I35" s="79"/>
    </row>
    <row r="36" spans="1:9" ht="69" customHeight="1" thickBot="1" x14ac:dyDescent="0.3">
      <c r="A36" s="66" t="s">
        <v>30</v>
      </c>
      <c r="B36" s="67"/>
      <c r="C36" s="67"/>
      <c r="D36" s="46">
        <v>1</v>
      </c>
      <c r="E36" s="40" t="s">
        <v>41</v>
      </c>
      <c r="G36" s="25"/>
      <c r="H36" s="22">
        <f>+IF(G36="si",+$D36,0)</f>
        <v>0</v>
      </c>
      <c r="I36" s="79"/>
    </row>
    <row r="37" spans="1:9" ht="54.75" customHeight="1" thickBot="1" x14ac:dyDescent="0.3">
      <c r="A37" s="66" t="s">
        <v>31</v>
      </c>
      <c r="B37" s="67"/>
      <c r="C37" s="67"/>
      <c r="D37" s="47">
        <v>3</v>
      </c>
      <c r="E37" s="40" t="s">
        <v>41</v>
      </c>
      <c r="G37" s="26"/>
      <c r="H37" s="22">
        <f>+IF(G37="si",+$D37,0)</f>
        <v>0</v>
      </c>
      <c r="I37" s="79"/>
    </row>
    <row r="38" spans="1:9" ht="16.5" thickBot="1" x14ac:dyDescent="0.3">
      <c r="A38" s="64" t="s">
        <v>32</v>
      </c>
      <c r="B38" s="65"/>
      <c r="C38" s="65"/>
      <c r="D38" s="50"/>
      <c r="E38" s="45" t="s">
        <v>19</v>
      </c>
      <c r="F38" s="28"/>
      <c r="G38" s="28"/>
      <c r="H38" s="55">
        <f>+SUM(H39:H41)</f>
        <v>0</v>
      </c>
      <c r="I38" s="79"/>
    </row>
    <row r="39" spans="1:9" ht="15.75" thickBot="1" x14ac:dyDescent="0.3">
      <c r="A39" s="66" t="s">
        <v>33</v>
      </c>
      <c r="B39" s="67"/>
      <c r="C39" s="67"/>
      <c r="D39" s="51">
        <v>1.5</v>
      </c>
      <c r="E39" s="52" t="s">
        <v>34</v>
      </c>
      <c r="G39" s="25"/>
      <c r="H39" s="54">
        <f>+IF(G39="si",+$D39,0)</f>
        <v>0</v>
      </c>
      <c r="I39" s="79"/>
    </row>
    <row r="40" spans="1:9" ht="15.75" thickBot="1" x14ac:dyDescent="0.3">
      <c r="A40" s="66" t="s">
        <v>35</v>
      </c>
      <c r="B40" s="67"/>
      <c r="C40" s="67"/>
      <c r="D40" s="53">
        <v>1.5</v>
      </c>
      <c r="E40" s="52" t="s">
        <v>34</v>
      </c>
      <c r="G40" s="25"/>
      <c r="H40" s="54">
        <f>+IF(G40="si",+$D40,0)</f>
        <v>0</v>
      </c>
      <c r="I40" s="79"/>
    </row>
    <row r="41" spans="1:9" ht="27" customHeight="1" thickBot="1" x14ac:dyDescent="0.3">
      <c r="A41" s="66" t="s">
        <v>36</v>
      </c>
      <c r="B41" s="67"/>
      <c r="C41" s="67"/>
      <c r="D41" s="53">
        <v>2</v>
      </c>
      <c r="E41" s="52"/>
      <c r="G41" s="26"/>
      <c r="H41" s="54">
        <f>+IF(G41="si",+$D41,0)</f>
        <v>0</v>
      </c>
      <c r="I41" s="80"/>
    </row>
    <row r="42" spans="1:9" x14ac:dyDescent="0.25">
      <c r="A42" s="23"/>
    </row>
    <row r="43" spans="1:9" x14ac:dyDescent="0.25">
      <c r="A43" s="14" t="s">
        <v>40</v>
      </c>
    </row>
    <row r="44" spans="1:9" x14ac:dyDescent="0.25">
      <c r="A44" s="23"/>
    </row>
    <row r="45" spans="1:9" x14ac:dyDescent="0.25">
      <c r="A45" s="23"/>
    </row>
    <row r="46" spans="1:9" x14ac:dyDescent="0.25">
      <c r="A46" s="23"/>
    </row>
  </sheetData>
  <sheetProtection algorithmName="SHA-512" hashValue="+0fJBhuuZg8tNiqQhWYLBmPBBaPu8uij6kl9600xDhvbW6ZTbR90N2M288eC2P81OVQyU/AY5/KTx3c6fRAzGQ==" saltValue="18mzbFeFc+oGmI9m65iaOw==" spinCount="100000" sheet="1" objects="1" scenarios="1" selectLockedCells="1"/>
  <mergeCells count="32">
    <mergeCell ref="I23:I41"/>
    <mergeCell ref="A22:C22"/>
    <mergeCell ref="A23:C23"/>
    <mergeCell ref="A40:C40"/>
    <mergeCell ref="A41:C41"/>
    <mergeCell ref="A39:C39"/>
    <mergeCell ref="A37:C37"/>
    <mergeCell ref="A38:C38"/>
    <mergeCell ref="A34:C34"/>
    <mergeCell ref="A35:C35"/>
    <mergeCell ref="A36:C36"/>
    <mergeCell ref="A26:C26"/>
    <mergeCell ref="A27:C27"/>
    <mergeCell ref="A28:C28"/>
    <mergeCell ref="A29:C29"/>
    <mergeCell ref="A30:C30"/>
    <mergeCell ref="A31:C31"/>
    <mergeCell ref="A32:C32"/>
    <mergeCell ref="A33:C33"/>
    <mergeCell ref="G18:H18"/>
    <mergeCell ref="D18:E18"/>
    <mergeCell ref="A18:C18"/>
    <mergeCell ref="A24:C24"/>
    <mergeCell ref="A25:C25"/>
    <mergeCell ref="A20:C20"/>
    <mergeCell ref="A21:C21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78740157480314965" header="0" footer="0"/>
  <pageSetup paperSize="9" fitToHeight="2" orientation="portrait" r:id="rId1"/>
  <headerFooter>
    <oddFooter>&amp;R&amp;P / &amp;N</oddFooter>
  </headerFooter>
  <ignoredErrors>
    <ignoredError sqref="H25 H28 H31 H35 H3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PuntuacObjet Anexo IV Sobre B2</vt:lpstr>
      <vt:lpstr>'PuntuacObjet Anexo IV Sobre B2'!_Hlk111799882</vt:lpstr>
      <vt:lpstr>'PuntuacObjet Anexo IV Sobre B2'!_Hlk112079447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2022-08-26T11:04:22Z</cp:lastPrinted>
  <dcterms:created xsi:type="dcterms:W3CDTF">2022-02-14T09:45:48Z</dcterms:created>
  <dcterms:modified xsi:type="dcterms:W3CDTF">2022-08-26T11:26:29Z</dcterms:modified>
</cp:coreProperties>
</file>