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\___22exp\2754_espaciosEPR_LCE\"/>
    </mc:Choice>
  </mc:AlternateContent>
  <xr:revisionPtr revIDLastSave="0" documentId="13_ncr:1_{A0E8B5C7-3116-4BD2-B02E-166A46594F05}" xr6:coauthVersionLast="36" xr6:coauthVersionMax="36" xr10:uidLastSave="{00000000-0000-0000-0000-000000000000}"/>
  <bookViews>
    <workbookView xWindow="0" yWindow="0" windowWidth="28800" windowHeight="11625" tabRatio="873" xr2:uid="{DAA4DAC1-5BF6-45BC-8335-BADFC0D44EBC}"/>
  </bookViews>
  <sheets>
    <sheet name="Anexo I" sheetId="14" r:id="rId1"/>
  </sheets>
  <definedNames>
    <definedName name="_xlnm._FilterDatabase" localSheetId="0" hidden="1">'Anexo I'!$A$36:$J$40</definedName>
    <definedName name="_xlnm.Print_Area" localSheetId="0">'Anexo I'!$A$3:$J$57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4" l="1"/>
  <c r="G45" i="14" l="1"/>
  <c r="G44" i="14"/>
  <c r="G43" i="14"/>
  <c r="G42" i="14"/>
  <c r="G41" i="14"/>
  <c r="G39" i="14"/>
  <c r="G37" i="14" l="1"/>
  <c r="G38" i="14" l="1"/>
  <c r="G46" i="14" l="1"/>
  <c r="B28" i="14" l="1"/>
</calcChain>
</file>

<file path=xl/sharedStrings.xml><?xml version="1.0" encoding="utf-8"?>
<sst xmlns="http://schemas.openxmlformats.org/spreadsheetml/2006/main" count="51" uniqueCount="48">
  <si>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</si>
  <si>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</si>
  <si>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</si>
  <si>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</si>
  <si>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</si>
  <si>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</si>
  <si>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</si>
  <si>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</si>
  <si>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</si>
  <si>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</si>
  <si>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</si>
  <si>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</si>
  <si>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</si>
  <si>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</si>
  <si>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</si>
  <si>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</si>
  <si>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</si>
  <si>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</si>
  <si>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no podrán superar el valor estimado indicado en el Anexo II apartado 3.</t>
  </si>
  <si>
    <t>B.  Desglose Precio:</t>
  </si>
  <si>
    <t xml:space="preserve"> en PRADO DEL REY ”</t>
  </si>
  <si>
    <t>Expediente n.º S/02754/2022</t>
  </si>
  <si>
    <t>“Espacios colaborativos edificio Corporación</t>
  </si>
  <si>
    <t>ITEM</t>
  </si>
  <si>
    <t>Descripción</t>
  </si>
  <si>
    <t>unidad</t>
  </si>
  <si>
    <t>CANTIDAD</t>
  </si>
  <si>
    <t>REDACCIÓN DE PROYECTO EJECUCIÓN</t>
  </si>
  <si>
    <t>suma redacción proyecto</t>
  </si>
  <si>
    <t>LUCERNARIO CENTRAL</t>
  </si>
  <si>
    <t xml:space="preserve"> m2</t>
  </si>
  <si>
    <t>NODOS</t>
  </si>
  <si>
    <t>sala</t>
  </si>
  <si>
    <t>pasarela</t>
  </si>
  <si>
    <t>PUESTOS NO ASIGNADOS</t>
  </si>
  <si>
    <t>TERRAZA EXTERIOR</t>
  </si>
  <si>
    <t>suma ejecución obra</t>
  </si>
  <si>
    <t>TOTAL OFERTA</t>
  </si>
  <si>
    <t>ud</t>
  </si>
  <si>
    <t>importe unitario (**)</t>
  </si>
  <si>
    <t>IMPORTE (*)</t>
  </si>
  <si>
    <t>(*)</t>
  </si>
  <si>
    <t>En el precio de la oferta se consideran incluidos el 13% de Gastos Generales y el 6% de Beneficio Industrial</t>
  </si>
  <si>
    <t>(**)</t>
  </si>
  <si>
    <t>El importe unitario ofertado en ítem 0 no podrá superar importe máximo detallado  en Anexo II punto 3.</t>
  </si>
  <si>
    <t>El importe unitario ofertado en ítems 1 a 4, ambos inclusive, no podrá ser inferior al 90 % del ratio detallado  en Anexo II punto 3 ni superar el importe del ratio indicado.</t>
  </si>
  <si>
    <t>NOTA IMPORTANTE: 
ESTE ANEXO I SE PRESENTARA IMPRIMIDO EN FORMATO PDF
Y FIRMADO POR DECLARANTE(S)</t>
  </si>
  <si>
    <t>Firma de declarante(s) y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</si>
</sst>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Protection="1"/>
    <xf numFmtId="0" fontId="2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5" fillId="0" borderId="0" xfId="0" applyFont="1" applyProtection="1"/>
    <xf numFmtId="0" fontId="1" fillId="0" borderId="0" xfId="0" applyFont="1" applyProtection="1"/>
    <xf numFmtId="0" fontId="6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8" fillId="0" borderId="0" xfId="0" applyFont="1" applyAlignment="1" applyProtection="1">
      <alignment horizontal="left" vertical="top"/>
    </xf>
    <xf numFmtId="0" fontId="8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0" fontId="0" fillId="2" borderId="0" xfId="0" applyFill="1" applyAlignment="1" applyProtection="1">
      <alignment shrinkToFi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vertical="center"/>
    </xf>
    <xf numFmtId="4" fontId="13" fillId="0" borderId="3" xfId="0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8" fontId="11" fillId="0" borderId="4" xfId="0" applyNumberFormat="1" applyFont="1" applyFill="1" applyBorder="1" applyAlignment="1">
      <alignment vertical="center" wrapText="1"/>
    </xf>
    <xf numFmtId="0" fontId="0" fillId="0" borderId="2" xfId="0" applyBorder="1"/>
    <xf numFmtId="0" fontId="2" fillId="0" borderId="3" xfId="0" applyFont="1" applyBorder="1"/>
    <xf numFmtId="0" fontId="9" fillId="0" borderId="0" xfId="0" applyFont="1" applyProtection="1"/>
    <xf numFmtId="14" fontId="0" fillId="0" borderId="0" xfId="0" applyNumberFormat="1" applyProtection="1">
      <protection locked="0"/>
    </xf>
    <xf numFmtId="8" fontId="13" fillId="0" borderId="3" xfId="0" applyNumberFormat="1" applyFont="1" applyFill="1" applyBorder="1" applyAlignment="1">
      <alignment horizontal="right" vertical="center" wrapText="1"/>
    </xf>
    <xf numFmtId="0" fontId="0" fillId="0" borderId="4" xfId="0" applyBorder="1" applyAlignment="1" applyProtection="1">
      <alignment horizontal="right"/>
    </xf>
    <xf numFmtId="0" fontId="0" fillId="0" borderId="0" xfId="0" applyBorder="1"/>
    <xf numFmtId="0" fontId="2" fillId="0" borderId="0" xfId="0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Fill="1" applyBorder="1"/>
    <xf numFmtId="8" fontId="1" fillId="0" borderId="0" xfId="0" applyNumberFormat="1" applyFont="1" applyFill="1" applyBorder="1" applyAlignment="1">
      <alignment horizontal="right" wrapText="1"/>
    </xf>
    <xf numFmtId="0" fontId="14" fillId="0" borderId="0" xfId="0" applyFont="1" applyAlignment="1">
      <alignment horizontal="justify" vertical="center" wrapText="1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left" vertical="center" wrapText="1"/>
    </xf>
    <xf numFmtId="4" fontId="13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13" fillId="3" borderId="1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8" fontId="12" fillId="2" borderId="2" xfId="0" applyNumberFormat="1" applyFont="1" applyFill="1" applyBorder="1" applyAlignment="1">
      <alignment horizontal="right" vertical="center" wrapText="1"/>
    </xf>
    <xf numFmtId="8" fontId="12" fillId="2" borderId="4" xfId="0" applyNumberFormat="1" applyFont="1" applyFill="1" applyBorder="1" applyAlignment="1">
      <alignment horizontal="right" vertical="center" wrapText="1"/>
    </xf>
    <xf numFmtId="8" fontId="11" fillId="2" borderId="2" xfId="0" applyNumberFormat="1" applyFont="1" applyFill="1" applyBorder="1" applyAlignment="1">
      <alignment horizontal="right" vertical="center" wrapText="1"/>
    </xf>
    <xf numFmtId="8" fontId="11" fillId="2" borderId="4" xfId="0" applyNumberFormat="1" applyFont="1" applyFill="1" applyBorder="1" applyAlignment="1">
      <alignment horizontal="right" vertical="center" wrapText="1"/>
    </xf>
    <xf numFmtId="8" fontId="1" fillId="2" borderId="2" xfId="0" applyNumberFormat="1" applyFont="1" applyFill="1" applyBorder="1" applyAlignment="1">
      <alignment horizontal="right" wrapText="1"/>
    </xf>
    <xf numFmtId="8" fontId="1" fillId="2" borderId="4" xfId="0" applyNumberFormat="1" applyFont="1" applyFill="1" applyBorder="1" applyAlignment="1">
      <alignment horizontal="right" wrapText="1"/>
    </xf>
    <xf numFmtId="0" fontId="2" fillId="0" borderId="3" xfId="0" applyFont="1" applyBorder="1" applyAlignment="1">
      <alignment horizontal="left"/>
    </xf>
    <xf numFmtId="0" fontId="0" fillId="0" borderId="0" xfId="0" applyAlignment="1" applyProtection="1">
      <alignment horizontal="left" shrinkToFit="1"/>
      <protection locked="0"/>
    </xf>
    <xf numFmtId="0" fontId="4" fillId="0" borderId="0" xfId="0" applyFont="1" applyAlignment="1" applyProtection="1">
      <alignment horizontal="center" vertical="top" wrapText="1"/>
    </xf>
    <xf numFmtId="0" fontId="7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8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2" borderId="0" xfId="0" applyFill="1" applyAlignment="1" applyProtection="1">
      <alignment horizontal="center" shrinkToFit="1"/>
      <protection locked="0"/>
    </xf>
    <xf numFmtId="0" fontId="0" fillId="0" borderId="0" xfId="0" applyFill="1" applyAlignment="1" applyProtection="1">
      <alignment horizontal="center" shrinkToFit="1"/>
    </xf>
    <xf numFmtId="4" fontId="0" fillId="2" borderId="0" xfId="0" applyNumberFormat="1" applyFill="1" applyAlignment="1" applyProtection="1">
      <alignment horizontal="center" vertical="top" shrinkToFit="1"/>
    </xf>
    <xf numFmtId="0" fontId="0" fillId="2" borderId="0" xfId="0" applyFill="1" applyAlignment="1" applyProtection="1">
      <alignment horizontal="center" vertical="top" shrinkToFi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285467-E3BA-469D-A54A-C3418BF860A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FAD40-2F97-4953-8B09-8FFDAA2CB6C0}">
  <sheetPr codeName="Hoja1">
    <pageSetUpPr fitToPage="1"/>
  </sheetPr>
  <dimension ref="A2:J55"/>
  <sheetViews>
    <sheetView tabSelected="1" zoomScale="130" zoomScaleNormal="130" workbookViewId="0">
      <pane ySplit="2" topLeftCell="A8" activePane="bottomLeft" state="frozen"/>
      <selection pane="bottomLeft" activeCell="B11" sqref="B11:E11"/>
    </sheetView>
  </sheetViews>
  <sheetFormatPr baseColWidth="10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3" customFormat="1" ht="75" customHeight="1" x14ac:dyDescent="0.25">
      <c r="A2" s="70" t="s">
        <v>46</v>
      </c>
      <c r="B2" s="70"/>
      <c r="C2" s="70"/>
      <c r="D2" s="70"/>
      <c r="E2" s="70"/>
      <c r="F2" s="70"/>
      <c r="G2" s="70"/>
      <c r="H2" s="70"/>
      <c r="I2" s="70"/>
    </row>
    <row r="5" spans="1:9" x14ac:dyDescent="0.25">
      <c r="D5" s="4"/>
      <c r="E5" s="4"/>
      <c r="F5" s="5"/>
      <c r="G5" s="5"/>
      <c r="H5" s="5"/>
      <c r="I5" s="6" t="s">
        <v>22</v>
      </c>
    </row>
    <row r="6" spans="1:9" x14ac:dyDescent="0.25">
      <c r="D6" s="4"/>
      <c r="E6" s="4"/>
      <c r="F6" s="5"/>
      <c r="G6" s="5"/>
      <c r="H6" s="5"/>
      <c r="I6" s="6" t="s">
        <v>20</v>
      </c>
    </row>
    <row r="7" spans="1:9" x14ac:dyDescent="0.25">
      <c r="D7" s="4"/>
      <c r="E7" s="4"/>
      <c r="F7" s="5"/>
      <c r="G7" s="5"/>
      <c r="H7" s="5"/>
      <c r="I7" s="7" t="s">
        <v>21</v>
      </c>
    </row>
    <row r="8" spans="1:9" ht="24.95" customHeight="1" x14ac:dyDescent="0.25"/>
    <row r="9" spans="1:9" ht="18.75" x14ac:dyDescent="0.3">
      <c r="A9" s="71" t="s">
        <v>0</v>
      </c>
      <c r="B9" s="71"/>
      <c r="C9" s="71"/>
      <c r="D9" s="71"/>
      <c r="E9" s="71"/>
      <c r="F9" s="71"/>
      <c r="G9" s="71"/>
      <c r="H9" s="71"/>
      <c r="I9" s="71"/>
    </row>
    <row r="10" spans="1:9" ht="15" customHeight="1" x14ac:dyDescent="0.25"/>
    <row r="11" spans="1:9" x14ac:dyDescent="0.25">
      <c r="A11" s="3" t="s">
        <v>1</v>
      </c>
      <c r="B11" s="72"/>
      <c r="C11" s="72"/>
      <c r="D11" s="72"/>
      <c r="E11" s="72"/>
      <c r="F11" s="3" t="s">
        <v>2</v>
      </c>
      <c r="G11" s="3"/>
      <c r="I11" s="17"/>
    </row>
    <row r="12" spans="1:9" x14ac:dyDescent="0.25">
      <c r="A12" s="73" t="s">
        <v>3</v>
      </c>
      <c r="B12" s="73"/>
      <c r="C12" s="73"/>
      <c r="D12" s="73"/>
      <c r="E12" s="73"/>
      <c r="F12" s="73"/>
      <c r="G12" s="73"/>
      <c r="H12" s="73"/>
      <c r="I12" s="8"/>
    </row>
    <row r="13" spans="1:9" x14ac:dyDescent="0.25">
      <c r="A13" s="9"/>
      <c r="B13" s="9"/>
      <c r="C13" s="9"/>
      <c r="D13" s="9"/>
      <c r="E13" s="9"/>
      <c r="F13" s="9"/>
      <c r="G13" s="9"/>
      <c r="H13" s="9"/>
      <c r="I13" s="8"/>
    </row>
    <row r="14" spans="1:9" x14ac:dyDescent="0.25">
      <c r="A14" s="3" t="s">
        <v>4</v>
      </c>
      <c r="B14" s="3"/>
      <c r="C14" s="18"/>
      <c r="D14" s="74" t="s">
        <v>5</v>
      </c>
      <c r="E14" s="74"/>
      <c r="F14" s="75"/>
      <c r="G14" s="75"/>
      <c r="H14" s="75"/>
      <c r="I14" s="75"/>
    </row>
    <row r="15" spans="1:9" x14ac:dyDescent="0.25">
      <c r="B15" s="10"/>
      <c r="C15" s="10" t="s">
        <v>6</v>
      </c>
      <c r="D15" s="10"/>
      <c r="E15" s="10"/>
      <c r="F15" s="10" t="s">
        <v>7</v>
      </c>
      <c r="G15" s="10"/>
      <c r="H15" s="10"/>
      <c r="I15" s="3"/>
    </row>
    <row r="16" spans="1:9" x14ac:dyDescent="0.25">
      <c r="B16" s="10"/>
      <c r="C16" s="10"/>
      <c r="D16" s="10"/>
      <c r="E16" s="10"/>
      <c r="F16" s="10"/>
      <c r="G16" s="10"/>
      <c r="H16" s="10"/>
      <c r="I16" s="3"/>
    </row>
    <row r="17" spans="1:10" x14ac:dyDescent="0.25">
      <c r="A17" s="3" t="s">
        <v>8</v>
      </c>
      <c r="B17" s="17"/>
      <c r="C17" s="74" t="s">
        <v>9</v>
      </c>
      <c r="D17" s="74"/>
      <c r="E17" s="77"/>
      <c r="F17" s="77"/>
      <c r="G17" s="78" t="s">
        <v>10</v>
      </c>
      <c r="H17" s="78"/>
      <c r="I17" s="19"/>
    </row>
    <row r="18" spans="1:10" s="11" customFormat="1" x14ac:dyDescent="0.25">
      <c r="B18" s="12"/>
      <c r="C18" s="13"/>
      <c r="D18" s="13"/>
      <c r="E18" s="14"/>
      <c r="F18" s="14"/>
      <c r="G18" s="14"/>
      <c r="H18" s="14"/>
      <c r="I18" s="14"/>
    </row>
    <row r="19" spans="1:10" s="11" customFormat="1" x14ac:dyDescent="0.25">
      <c r="B19" s="12"/>
      <c r="C19" s="13"/>
      <c r="D19" s="13"/>
      <c r="E19" s="14"/>
      <c r="F19" s="14"/>
      <c r="G19" s="14"/>
      <c r="H19" s="14"/>
      <c r="I19" s="14"/>
    </row>
    <row r="20" spans="1:10" s="11" customFormat="1" x14ac:dyDescent="0.25">
      <c r="A20" s="15" t="s">
        <v>11</v>
      </c>
      <c r="B20" s="12"/>
      <c r="C20" s="75"/>
      <c r="D20" s="75"/>
      <c r="E20" s="75"/>
      <c r="F20" s="75"/>
      <c r="G20" s="75"/>
      <c r="H20" s="14" t="s">
        <v>12</v>
      </c>
      <c r="I20" s="19"/>
    </row>
    <row r="21" spans="1:10" s="11" customFormat="1" x14ac:dyDescent="0.25">
      <c r="A21" s="15"/>
      <c r="B21" s="12"/>
      <c r="C21" s="13"/>
      <c r="D21" s="13"/>
      <c r="E21" s="13"/>
      <c r="F21" s="13"/>
      <c r="G21" s="13"/>
      <c r="H21" s="14"/>
      <c r="I21" s="16"/>
    </row>
    <row r="22" spans="1:10" x14ac:dyDescent="0.25">
      <c r="A22" s="3" t="s">
        <v>13</v>
      </c>
      <c r="B22" s="3"/>
      <c r="C22" s="3"/>
      <c r="D22" s="3"/>
      <c r="E22" s="3"/>
      <c r="F22" s="3"/>
      <c r="G22" s="3"/>
      <c r="H22" s="3"/>
      <c r="I22" s="3"/>
    </row>
    <row r="23" spans="1:10" ht="15" customHeight="1" x14ac:dyDescent="0.25">
      <c r="A23" s="3"/>
      <c r="B23" s="3"/>
      <c r="C23" s="3"/>
      <c r="D23" s="3"/>
      <c r="E23" s="3"/>
      <c r="F23" s="3"/>
      <c r="G23" s="3"/>
      <c r="H23" s="3"/>
      <c r="I23" s="3"/>
    </row>
    <row r="24" spans="1:10" ht="56.25" customHeight="1" x14ac:dyDescent="0.25">
      <c r="A24" s="76" t="s">
        <v>14</v>
      </c>
      <c r="B24" s="76"/>
      <c r="C24" s="76"/>
      <c r="D24" s="76"/>
      <c r="E24" s="76"/>
      <c r="F24" s="76"/>
      <c r="G24" s="76"/>
      <c r="H24" s="76"/>
      <c r="I24" s="3"/>
    </row>
    <row r="25" spans="1:10" ht="15" customHeight="1" x14ac:dyDescent="0.25">
      <c r="A25" s="3"/>
      <c r="B25" s="3"/>
      <c r="C25" s="3"/>
      <c r="D25" s="3"/>
      <c r="E25" s="3"/>
      <c r="F25" s="3"/>
      <c r="G25" s="3"/>
      <c r="H25" s="3"/>
      <c r="I25" s="3"/>
    </row>
    <row r="26" spans="1:10" ht="15" customHeight="1" x14ac:dyDescent="0.25">
      <c r="A26" s="3" t="s">
        <v>15</v>
      </c>
      <c r="B26" s="3"/>
      <c r="C26" s="3"/>
      <c r="D26" s="3"/>
      <c r="E26" s="3"/>
      <c r="F26" s="3"/>
      <c r="G26" s="3"/>
      <c r="H26" s="3"/>
    </row>
    <row r="27" spans="1:10" ht="15" customHeight="1" x14ac:dyDescent="0.25">
      <c r="A27" s="3"/>
      <c r="B27" s="3"/>
      <c r="C27" s="3"/>
      <c r="D27" s="3"/>
      <c r="E27" s="3"/>
      <c r="F27" s="3"/>
      <c r="G27" s="3"/>
      <c r="H27" s="3"/>
    </row>
    <row r="28" spans="1:10" ht="15" customHeight="1" x14ac:dyDescent="0.25">
      <c r="A28" s="3" t="s">
        <v>16</v>
      </c>
      <c r="B28" s="79" t="str">
        <f>+G47</f>
        <v>Error: importe/s unitario/s sin ofertar o incorrecto/s</v>
      </c>
      <c r="C28" s="80"/>
      <c r="D28" s="3" t="s">
        <v>17</v>
      </c>
      <c r="E28" s="3"/>
      <c r="F28" s="3"/>
      <c r="G28" s="3"/>
      <c r="H28" s="3"/>
    </row>
    <row r="29" spans="1:10" ht="15" customHeight="1" x14ac:dyDescent="0.25">
      <c r="A29" s="3"/>
      <c r="B29" s="3"/>
      <c r="C29" s="3"/>
      <c r="D29" s="3"/>
      <c r="E29" s="3"/>
      <c r="F29" s="3"/>
      <c r="G29" s="3"/>
      <c r="H29" s="3"/>
    </row>
    <row r="30" spans="1:10" ht="15" customHeight="1" x14ac:dyDescent="0.25">
      <c r="A30" s="3"/>
      <c r="B30" s="3"/>
      <c r="C30" s="3"/>
      <c r="D30" s="3"/>
      <c r="E30" s="3"/>
      <c r="F30" s="3"/>
      <c r="G30" s="3"/>
      <c r="H30" s="3"/>
      <c r="I30" s="3"/>
    </row>
    <row r="31" spans="1:10" ht="19.5" customHeight="1" x14ac:dyDescent="0.25">
      <c r="A31" s="76" t="s">
        <v>18</v>
      </c>
      <c r="B31" s="76"/>
      <c r="C31" s="76"/>
      <c r="D31" s="76"/>
      <c r="E31" s="76"/>
      <c r="F31" s="76"/>
      <c r="G31" s="76"/>
      <c r="H31" s="76"/>
      <c r="I31" s="3"/>
    </row>
    <row r="32" spans="1:10" ht="27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x14ac:dyDescent="0.25">
      <c r="A33" s="2" t="s">
        <v>19</v>
      </c>
      <c r="B33" s="3"/>
      <c r="C33" s="3"/>
      <c r="D33" s="3"/>
      <c r="E33" s="3"/>
      <c r="F33" s="3"/>
      <c r="G33" s="3"/>
      <c r="H33" s="3"/>
      <c r="I33" s="3"/>
      <c r="J33" s="3"/>
    </row>
    <row r="34" spans="1:10" ht="8.1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6" spans="1:10" ht="25.5" x14ac:dyDescent="0.25">
      <c r="A36" s="20" t="s">
        <v>23</v>
      </c>
      <c r="B36" s="20" t="s">
        <v>24</v>
      </c>
      <c r="C36" s="20"/>
      <c r="D36" s="20" t="s">
        <v>25</v>
      </c>
      <c r="E36" s="20" t="s">
        <v>26</v>
      </c>
      <c r="F36" s="20" t="s">
        <v>39</v>
      </c>
      <c r="G36" s="81" t="s">
        <v>40</v>
      </c>
      <c r="H36" s="82"/>
    </row>
    <row r="37" spans="1:10" ht="24.95" customHeight="1" x14ac:dyDescent="0.25">
      <c r="A37" s="21">
        <v>0</v>
      </c>
      <c r="B37" s="22" t="s">
        <v>27</v>
      </c>
      <c r="C37" s="22"/>
      <c r="D37" s="52" t="s">
        <v>38</v>
      </c>
      <c r="E37" s="23">
        <v>1</v>
      </c>
      <c r="F37" s="51"/>
      <c r="G37" s="62" t="str">
        <f>IF(ISNUMBER(F37),IF(F37&lt;&gt;0,IF(ROUNDDOWN(F37,2)&lt;=7065.66,+ROUNDDOWN(+E37*F37,2),"ERROR: máximo importe unitario = 7.065,66 €"),"Error: importe unitario no puede ser 0"),"Error: importe unitario sin ofertar")</f>
        <v>Error: importe unitario sin ofertar</v>
      </c>
      <c r="H37" s="63"/>
    </row>
    <row r="38" spans="1:10" x14ac:dyDescent="0.25">
      <c r="A38" s="24"/>
      <c r="B38" s="25" t="s">
        <v>28</v>
      </c>
      <c r="C38" s="25"/>
      <c r="D38" s="53"/>
      <c r="E38" s="26"/>
      <c r="F38" s="27"/>
      <c r="G38" s="64">
        <f>SUM(G37)</f>
        <v>0</v>
      </c>
      <c r="H38" s="65"/>
    </row>
    <row r="39" spans="1:10" ht="24.95" customHeight="1" x14ac:dyDescent="0.25">
      <c r="A39" s="21">
        <v>1</v>
      </c>
      <c r="B39" s="56" t="s">
        <v>29</v>
      </c>
      <c r="C39" s="57"/>
      <c r="D39" s="54" t="s">
        <v>30</v>
      </c>
      <c r="E39" s="28">
        <v>480</v>
      </c>
      <c r="F39" s="51"/>
      <c r="G39" s="62" t="str">
        <f>IF(ISNUMBER(F39),IF(ROUNDDOWN(F39,2)&gt;=(790.4)*0.9,IF(ROUNDDOWN(F39,2)&lt;=790.4,+ROUNDDOWN(+E39*F39,2),"ERROR: máximo importe unitario = 790,40 €"),"importe unitario no puede ser inferior a 711,36"),"Error: importe unitario sin ofertar")</f>
        <v>Error: importe unitario sin ofertar</v>
      </c>
      <c r="H39" s="63"/>
    </row>
    <row r="40" spans="1:10" x14ac:dyDescent="0.25">
      <c r="A40" s="21">
        <v>2</v>
      </c>
      <c r="B40" s="56" t="s">
        <v>31</v>
      </c>
      <c r="C40" s="58"/>
      <c r="D40" s="55"/>
      <c r="E40" s="29"/>
      <c r="F40" s="27"/>
      <c r="G40" s="41"/>
      <c r="H40" s="42"/>
    </row>
    <row r="41" spans="1:10" ht="24.95" customHeight="1" x14ac:dyDescent="0.25">
      <c r="A41" s="30"/>
      <c r="B41" s="31"/>
      <c r="C41" s="31"/>
      <c r="D41" s="33" t="s">
        <v>32</v>
      </c>
      <c r="E41" s="32">
        <v>2</v>
      </c>
      <c r="F41" s="51"/>
      <c r="G41" s="62" t="str">
        <f>IF(ISNUMBER(F41),IF(ROUNDDOWN(F41,2)&gt;=(24700)*0.9,IF(ROUNDDOWN(F41,2)&lt;=24700,+ROUNDDOWN(+E41*F41,2),"ERROR: máximo importe unitario = 24,700,00 €"),"importe unitario no puede ser inferior a 22.230,00"),"Error: importe unitario sin ofertar")</f>
        <v>Error: importe unitario sin ofertar</v>
      </c>
      <c r="H41" s="63"/>
    </row>
    <row r="42" spans="1:10" ht="24.95" customHeight="1" x14ac:dyDescent="0.25">
      <c r="A42" s="33"/>
      <c r="B42" s="31"/>
      <c r="C42" s="31"/>
      <c r="D42" s="33" t="s">
        <v>32</v>
      </c>
      <c r="E42" s="32">
        <v>12</v>
      </c>
      <c r="F42" s="51"/>
      <c r="G42" s="62" t="str">
        <f>IF(ISNUMBER(F42),IF(ROUNDDOWN(F42,2)&gt;=(1976)*0.9,IF(ROUNDDOWN(F42,2)&lt;=1976,+ROUNDDOWN(+E42*F42,2),"ERROR: máximo importe unitario = 1,976,00 €"),"importe unitario no puede ser inferior a 1.778,40"),"Error: importe unitario sin ofertar")</f>
        <v>Error: importe unitario sin ofertar</v>
      </c>
      <c r="H42" s="63"/>
    </row>
    <row r="43" spans="1:10" ht="24.95" customHeight="1" x14ac:dyDescent="0.25">
      <c r="A43" s="33"/>
      <c r="B43" s="31"/>
      <c r="C43" s="31"/>
      <c r="D43" s="33" t="s">
        <v>33</v>
      </c>
      <c r="E43" s="32">
        <v>11</v>
      </c>
      <c r="F43" s="51"/>
      <c r="G43" s="62" t="str">
        <f>IF(ISNUMBER(F43),IF(ROUNDDOWN(F43,2)&gt;=(2425.54)*0.9,IF(ROUNDDOWN(F43,2)&lt;=2425.54,+ROUNDDOWN(+E43*F43,2),"ERROR: máximo importe unitario = 2.425,54 €"),"importe unitario no puede ser inferior a 2.182,99"),"Error: importe unitario sin ofertar")</f>
        <v>Error: importe unitario sin ofertar</v>
      </c>
      <c r="H43" s="63"/>
    </row>
    <row r="44" spans="1:10" ht="24.95" customHeight="1" x14ac:dyDescent="0.25">
      <c r="A44" s="21">
        <v>3</v>
      </c>
      <c r="B44" s="56" t="s">
        <v>34</v>
      </c>
      <c r="C44" s="57"/>
      <c r="D44" s="54" t="s">
        <v>30</v>
      </c>
      <c r="E44" s="28">
        <v>250</v>
      </c>
      <c r="F44" s="51"/>
      <c r="G44" s="62" t="str">
        <f>IF(ISNUMBER(F44),IF(ROUNDDOWN(F44,2)&gt;=(296.4)*0.9,IF(ROUNDDOWN(F44,2)&lt;=296.4,+ROUNDDOWN(+E44*F44,2),"ERROR: máximo importe unitario = 296,40 €"),"importe unitario no puede ser inferior a 266,76"),"Error: importe unitario sin ofertar")</f>
        <v>Error: importe unitario sin ofertar</v>
      </c>
      <c r="H44" s="63"/>
    </row>
    <row r="45" spans="1:10" ht="24.95" customHeight="1" x14ac:dyDescent="0.25">
      <c r="A45" s="21">
        <v>4</v>
      </c>
      <c r="B45" s="56" t="s">
        <v>35</v>
      </c>
      <c r="C45" s="57"/>
      <c r="D45" s="54" t="s">
        <v>30</v>
      </c>
      <c r="E45" s="28">
        <v>240</v>
      </c>
      <c r="F45" s="51"/>
      <c r="G45" s="62" t="str">
        <f>IF(ISNUMBER(F45),IF(ROUNDDOWN(F45,2)&gt;=(118.56)*0.9,IF(ROUNDDOWN(F45,2)&lt;=118.56,+ROUNDDOWN(+E45*F45,2),"ERROR: máximo importe unitario = 118,56 €"),"importe unitario no puede ser inferior a 106,71"),"Error: importe unitario sin ofertar")</f>
        <v>Error: importe unitario sin ofertar</v>
      </c>
      <c r="H45" s="63"/>
    </row>
    <row r="46" spans="1:10" ht="25.5" customHeight="1" x14ac:dyDescent="0.25">
      <c r="A46" s="34"/>
      <c r="B46" s="59" t="s">
        <v>36</v>
      </c>
      <c r="C46" s="59"/>
      <c r="D46" s="35"/>
      <c r="E46" s="35"/>
      <c r="F46" s="36"/>
      <c r="G46" s="64">
        <f>SUM(G39:G45)</f>
        <v>0</v>
      </c>
      <c r="H46" s="65"/>
    </row>
    <row r="47" spans="1:10" ht="24.95" customHeight="1" x14ac:dyDescent="0.25">
      <c r="A47" s="37"/>
      <c r="B47" s="68" t="s">
        <v>37</v>
      </c>
      <c r="C47" s="68"/>
      <c r="D47" s="38"/>
      <c r="E47" s="38"/>
      <c r="F47" s="38"/>
      <c r="G47" s="66" t="str">
        <f>IF(ISNUMBER((E37*F37)+(E39*F39)+(E41*F41)+(E42*F42)+(E43*F43)+(E44*F44)+(E45*F45)),IF(+G46+G38&gt;0,+IF((E37*F37)+(E39*F39)+(E41*F41)+(E42*F42)+(E43*F43)+(E44*F44)+(E45*F45)-G38-G46&gt;0,"Error: importe/s unitario/s sin ofertar o incorrecto/s",+G38+G46),"Error: importe/s unitario/s sin ofertar o incorrecto/s"),"Error: importe/s unitario/s sin ofertar o incorrecto/s")</f>
        <v>Error: importe/s unitario/s sin ofertar o incorrecto/s</v>
      </c>
      <c r="H47" s="67"/>
    </row>
    <row r="48" spans="1:10" ht="24.95" customHeight="1" x14ac:dyDescent="0.25">
      <c r="A48" s="43"/>
      <c r="B48" s="44"/>
      <c r="C48" s="44"/>
      <c r="D48" s="45"/>
      <c r="E48" s="45"/>
      <c r="F48" s="46"/>
      <c r="G48" s="47"/>
      <c r="H48" s="47"/>
      <c r="I48" s="11"/>
    </row>
    <row r="49" spans="1:9" x14ac:dyDescent="0.25">
      <c r="A49" s="48" t="s">
        <v>41</v>
      </c>
      <c r="B49" s="60" t="s">
        <v>42</v>
      </c>
      <c r="C49" s="60"/>
      <c r="D49" s="60"/>
      <c r="E49" s="60"/>
      <c r="F49" s="60"/>
      <c r="G49" s="60"/>
      <c r="H49" s="60"/>
      <c r="I49" s="11"/>
    </row>
    <row r="50" spans="1:9" x14ac:dyDescent="0.25">
      <c r="A50" s="49" t="s">
        <v>43</v>
      </c>
      <c r="B50" s="61" t="s">
        <v>44</v>
      </c>
      <c r="C50" s="61"/>
      <c r="D50" s="61"/>
      <c r="E50" s="61"/>
      <c r="F50" s="61"/>
      <c r="G50" s="61"/>
      <c r="H50" s="61"/>
      <c r="I50" s="11"/>
    </row>
    <row r="51" spans="1:9" ht="24.95" customHeight="1" x14ac:dyDescent="0.25">
      <c r="A51" s="49"/>
      <c r="B51" s="61" t="s">
        <v>45</v>
      </c>
      <c r="C51" s="61"/>
      <c r="D51" s="61"/>
      <c r="E51" s="61"/>
      <c r="F51" s="61"/>
      <c r="G51" s="61"/>
      <c r="H51" s="61"/>
    </row>
    <row r="52" spans="1:9" ht="24.95" customHeight="1" x14ac:dyDescent="0.25">
      <c r="A52" s="49"/>
      <c r="B52" s="50"/>
      <c r="C52" s="50"/>
      <c r="D52" s="50"/>
      <c r="E52" s="50"/>
      <c r="F52" s="50"/>
      <c r="G52" s="50"/>
      <c r="H52" s="50"/>
    </row>
    <row r="53" spans="1:9" x14ac:dyDescent="0.25">
      <c r="E53" s="39" t="s">
        <v>47</v>
      </c>
    </row>
    <row r="54" spans="1:9" x14ac:dyDescent="0.25">
      <c r="E54" s="69"/>
      <c r="F54" s="69"/>
      <c r="G54" s="69"/>
      <c r="H54" s="69"/>
    </row>
    <row r="55" spans="1:9" x14ac:dyDescent="0.25">
      <c r="E55" s="40"/>
    </row>
  </sheetData>
  <sheetProtection algorithmName="SHA-512" hashValue="ROL6MOavb/9hdfaoWBvvI6TuQzP91HzSX3qRxYD+AkstFmB//Q2mgjMGuYv/YTvHtI2SBz9ReH5Uth9/2l2zsg==" saltValue="OeeaykSAF9KzWkC2rvD66g==" spinCount="100000" sheet="1" objects="1" scenarios="1" selectLockedCells="1"/>
  <mergeCells count="34">
    <mergeCell ref="E54:H54"/>
    <mergeCell ref="A2:I2"/>
    <mergeCell ref="A9:I9"/>
    <mergeCell ref="B11:E11"/>
    <mergeCell ref="A12:H12"/>
    <mergeCell ref="D14:E14"/>
    <mergeCell ref="F14:I14"/>
    <mergeCell ref="A31:H31"/>
    <mergeCell ref="C17:D17"/>
    <mergeCell ref="E17:F17"/>
    <mergeCell ref="G17:H17"/>
    <mergeCell ref="C20:G20"/>
    <mergeCell ref="A24:H24"/>
    <mergeCell ref="B28:C28"/>
    <mergeCell ref="G36:H36"/>
    <mergeCell ref="G37:H37"/>
    <mergeCell ref="G38:H38"/>
    <mergeCell ref="G39:H39"/>
    <mergeCell ref="G41:H41"/>
    <mergeCell ref="G42:H42"/>
    <mergeCell ref="G43:H43"/>
    <mergeCell ref="B49:H49"/>
    <mergeCell ref="B50:H50"/>
    <mergeCell ref="B51:H51"/>
    <mergeCell ref="G44:H44"/>
    <mergeCell ref="G45:H45"/>
    <mergeCell ref="G46:H46"/>
    <mergeCell ref="G47:H47"/>
    <mergeCell ref="B47:C47"/>
    <mergeCell ref="B39:C39"/>
    <mergeCell ref="B40:C40"/>
    <mergeCell ref="B44:C44"/>
    <mergeCell ref="B45:C45"/>
    <mergeCell ref="B46:C46"/>
  </mergeCells>
  <printOptions horizontalCentered="1"/>
  <pageMargins left="0.59055118110236227" right="0.55118110236220474" top="0.39370078740157483" bottom="0.3937007874015748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Cristobal Leon Valenzuela</dc:creator>
  <cp:lastModifiedBy>.</cp:lastModifiedBy>
  <cp:lastPrinted>2022-08-04T18:52:07Z</cp:lastPrinted>
  <dcterms:created xsi:type="dcterms:W3CDTF">2022-06-27T10:49:00Z</dcterms:created>
  <dcterms:modified xsi:type="dcterms:W3CDTF">2022-08-04T18:52:53Z</dcterms:modified>
</cp:coreProperties>
</file>