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6640_TechosCR(oirala)\"/>
    </mc:Choice>
  </mc:AlternateContent>
  <xr:revisionPtr revIDLastSave="0" documentId="13_ncr:1_{BEC23AFF-B0C9-4077-BB89-B37B2E09CF32}" xr6:coauthVersionLast="36" xr6:coauthVersionMax="36" xr10:uidLastSave="{00000000-0000-0000-0000-000000000000}"/>
  <bookViews>
    <workbookView xWindow="0" yWindow="0" windowWidth="12765" windowHeight="6060" tabRatio="371" xr2:uid="{1BFEBBBE-73DD-4D50-B3D7-36692E633F64}"/>
  </bookViews>
  <sheets>
    <sheet name="Anexo I pag 1 oferta" sheetId="7" r:id="rId1"/>
    <sheet name="Anexo I Tabla Desglose Precio" sheetId="6" r:id="rId2"/>
  </sheets>
  <definedNames>
    <definedName name="_xlnm._FilterDatabase" localSheetId="1" hidden="1">'Anexo I Tabla Desglose Precio'!$A$6:$G$100</definedName>
    <definedName name="_xlnm.Print_Area" localSheetId="0">'Anexo I pag 1 oferta'!$A$3:$I$50</definedName>
    <definedName name="_xlnm.Print_Area" localSheetId="1">'Anexo I Tabla Desglose Precio'!$A$7:$G$108</definedName>
    <definedName name="_xlnm.Print_Titles" localSheetId="1">'Anexo I Tabla Desglose Precio'!$4:$6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5" i="6" l="1"/>
  <c r="G86" i="6" s="1"/>
  <c r="G87" i="6" s="1"/>
  <c r="G84" i="6"/>
  <c r="G83" i="6"/>
  <c r="G80" i="6" l="1"/>
  <c r="G79" i="6"/>
  <c r="G76" i="6"/>
  <c r="G75" i="6"/>
  <c r="G74" i="6"/>
  <c r="G73" i="6"/>
  <c r="G72" i="6"/>
  <c r="G71" i="6"/>
  <c r="G70" i="6"/>
  <c r="G69" i="6"/>
  <c r="G68" i="6"/>
  <c r="G67" i="6"/>
  <c r="G66" i="6"/>
  <c r="G65" i="6"/>
  <c r="G62" i="6"/>
  <c r="G61" i="6"/>
  <c r="G60" i="6"/>
  <c r="G57" i="6"/>
  <c r="G56" i="6"/>
  <c r="G53" i="6"/>
  <c r="G52" i="6"/>
  <c r="G49" i="6"/>
  <c r="G48" i="6"/>
  <c r="G47" i="6"/>
  <c r="G46" i="6"/>
  <c r="G45" i="6"/>
  <c r="G44" i="6"/>
  <c r="G43" i="6"/>
  <c r="G40" i="6"/>
  <c r="G39" i="6"/>
  <c r="G38" i="6"/>
  <c r="G37" i="6"/>
  <c r="G36" i="6"/>
  <c r="G35" i="6"/>
  <c r="G32" i="6"/>
  <c r="G31" i="6"/>
  <c r="G30" i="6"/>
  <c r="G29" i="6"/>
  <c r="G28" i="6"/>
  <c r="G27" i="6"/>
  <c r="G26" i="6"/>
  <c r="G25" i="6"/>
  <c r="G22" i="6"/>
  <c r="G19" i="6"/>
  <c r="G18" i="6"/>
  <c r="G17" i="6"/>
  <c r="G16" i="6"/>
  <c r="G15" i="6"/>
  <c r="G14" i="6"/>
  <c r="G13" i="6"/>
  <c r="G12" i="6"/>
  <c r="G11" i="6"/>
  <c r="G8" i="6"/>
  <c r="G9" i="6" l="1"/>
  <c r="G58" i="6" l="1"/>
  <c r="G63" i="6"/>
  <c r="G81" i="6"/>
  <c r="G54" i="6"/>
  <c r="G41" i="6"/>
  <c r="G50" i="6"/>
  <c r="G77" i="6"/>
  <c r="G33" i="6"/>
  <c r="G23" i="6"/>
  <c r="G20" i="6"/>
  <c r="F95" i="6" l="1"/>
  <c r="G95" i="6" s="1"/>
  <c r="G96" i="6" s="1"/>
  <c r="F92" i="6"/>
  <c r="G92" i="6" s="1"/>
  <c r="G93" i="6" s="1"/>
  <c r="F89" i="6"/>
  <c r="G89" i="6" l="1"/>
  <c r="G90" i="6" s="1"/>
  <c r="G97" i="6" s="1"/>
  <c r="G100" i="6" l="1"/>
  <c r="B31" i="7" s="1"/>
</calcChain>
</file>

<file path=xl/sharedStrings.xml><?xml version="1.0" encoding="utf-8"?>
<sst xmlns="http://schemas.openxmlformats.org/spreadsheetml/2006/main" count="374" uniqueCount="216">
  <si>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</si>
  <si>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</si>
  <si>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</si>
  <si>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</si>
  <si>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</si>
  <si>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</si>
  <si>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</si>
  <si>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</si>
  <si>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</si>
  <si>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</si>
  <si>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ACTUACIONES PREVIAS</t>
  </si>
  <si>
    <t>Partida</t>
  </si>
  <si>
    <t>m2</t>
  </si>
  <si>
    <t>PROTECCIÓN DE ZONAS COLINDANTES AL ÁREA DE INTERVENCIÓN, DESPEJE, DESPLAZAMIENTO Y/O RETIRADA DE MOBILIARIO</t>
  </si>
  <si>
    <t>Total 01</t>
  </si>
  <si>
    <t>02</t>
  </si>
  <si>
    <t>DEMOLICIONES Y DESMONTAJES</t>
  </si>
  <si>
    <t>DEMOLICIÓN FALSO TECHO LISO S/RECUPERACIÓN</t>
  </si>
  <si>
    <t>DESMONTAJE S/RECUPERACIÓN FALSO TECHO REGISTRABLE</t>
  </si>
  <si>
    <t>DESMONTAJE CON RECUPERACIÓN PLACAS DE FALSO TECHO Y ESTRUCTURA</t>
  </si>
  <si>
    <t>DESCUELGUE Y RECOLOCACIÓN DE INSTALACIONES</t>
  </si>
  <si>
    <t>LIMPIEZA Y SANEADO CARA INFERIOR DE FORJADO</t>
  </si>
  <si>
    <t>ud</t>
  </si>
  <si>
    <t>DESMONTAJE Y MONTAJE PERSIANAS CON RECUPERACIÓN</t>
  </si>
  <si>
    <t>DESMONTAJE PERSIANAS S/RECUPERACIÓN</t>
  </si>
  <si>
    <t>DESMONTAJE Y MONTAJE DE SUELO TÉCNICO CON RECUP.</t>
  </si>
  <si>
    <t>DESMONTAJE DE PANELES DE VIDRIO EN MAMPARA CON O SIN RECUP.</t>
  </si>
  <si>
    <t>Total 02</t>
  </si>
  <si>
    <t>03</t>
  </si>
  <si>
    <t>ALBAÑILERÍA, CERRAMIENTOS Y DIVISIONES</t>
  </si>
  <si>
    <t>AYUDAS ALBAÑILERÍA</t>
  </si>
  <si>
    <t>Total 03</t>
  </si>
  <si>
    <t>04</t>
  </si>
  <si>
    <t>FALSOS TECHOS</t>
  </si>
  <si>
    <t>MONTAJE DE PLACAS RETIRADAS Y ACOPIADAS</t>
  </si>
  <si>
    <t>FALSO TECHO  FIBRA MINERAL 600x600x25 mm PERFIL VISTO</t>
  </si>
  <si>
    <t>FALSO TECHO LISO PYL</t>
  </si>
  <si>
    <t>FALSO TECHO ACUSTICO SUSPENDIDO</t>
  </si>
  <si>
    <t>ml</t>
  </si>
  <si>
    <t>FAJA PERIMETRAL CON AISLAMIENTO EN FALSOS TECHOS</t>
  </si>
  <si>
    <t>TRASDOSADO FORJADO P.Y.L. SOBRE ESTRUCTURA</t>
  </si>
  <si>
    <t>MALLA GALLINERO SOBRE ESTRUCTURA</t>
  </si>
  <si>
    <t>PLACAS NUEVAS FIBRA MINERAL 600X600X25 mm</t>
  </si>
  <si>
    <t>Total 04</t>
  </si>
  <si>
    <t>05</t>
  </si>
  <si>
    <t>FALSO TECHO ZONA HALL</t>
  </si>
  <si>
    <t>FALSO TECHO LISO CONTINUO</t>
  </si>
  <si>
    <t>DESCUELGUE DE INSTALACIONES</t>
  </si>
  <si>
    <t>LIMPIEZA Y SANEADO CARA INFERIOR FORJADO</t>
  </si>
  <si>
    <t>mes</t>
  </si>
  <si>
    <t>ALQUILER ANDAMIO</t>
  </si>
  <si>
    <t>Total 05</t>
  </si>
  <si>
    <t>06</t>
  </si>
  <si>
    <t>ACONDICIONAMIENTO ACÚSTICO SALA MASTER P3</t>
  </si>
  <si>
    <t>FALSO TECHO DE PLACAS REGISTRABLES ECHOJAZZ DE 24 MM</t>
  </si>
  <si>
    <t>REVESTIMIENTO ABSORBENTE ECOPHON AKUSTO TM WALL C</t>
  </si>
  <si>
    <t>RELLENO DE FIBRA DE POLIESTER BAJO SUELO TÉCNICO Y SOBRE FALSO TECHO</t>
  </si>
  <si>
    <t>MOQUETA MODULAR</t>
  </si>
  <si>
    <t>BARRERA FÓNICA</t>
  </si>
  <si>
    <t>REV. ABS. ACUST. GEOM. PIRAMIDAL ESPUMA AUTOEXTINGUIBLE</t>
  </si>
  <si>
    <t>REV. ABS. ACUST. GEOM. PLANA ESPUMA AUTOEXTINGUIBLE</t>
  </si>
  <si>
    <t>Total 06</t>
  </si>
  <si>
    <t>07</t>
  </si>
  <si>
    <t>CERRAMIENTOS Y DIVISIONES SALA MASTER P3</t>
  </si>
  <si>
    <t>PANELADO CIEGO DE MAMPARA</t>
  </si>
  <si>
    <t>m</t>
  </si>
  <si>
    <t>ZÓCALO PERIMETRAL</t>
  </si>
  <si>
    <t>Total 07</t>
  </si>
  <si>
    <t>08</t>
  </si>
  <si>
    <t>CARPINTERÍA INTERIOR SALA MASTER P3</t>
  </si>
  <si>
    <t>AJUSTE DE PUERTA</t>
  </si>
  <si>
    <t>MARCO DE ACRISTALAMIENTO Y VIDRIOS 6+6 Y 5+5</t>
  </si>
  <si>
    <t>Total 08</t>
  </si>
  <si>
    <t>09</t>
  </si>
  <si>
    <t>PINTURA, VINILADOS Y ACABADOS</t>
  </si>
  <si>
    <t>PINTURA PLÁSTICA SOBRE PARAMENTOS HORIZONTALES</t>
  </si>
  <si>
    <t>PINTURA PLÁSTICA EN PARAMENTOS VERTICALES</t>
  </si>
  <si>
    <t>INSTALACIÓN PERSIANA NUEVA</t>
  </si>
  <si>
    <t>Total 09</t>
  </si>
  <si>
    <t>10</t>
  </si>
  <si>
    <t>ELECTRICIDAD, ALUMBRADO Y PCI</t>
  </si>
  <si>
    <t>CABLEADO CIRCUITO MONOFÁSICO RZ1 0,6/1 kV HASTA 3G2,5mm2 LIBRE HALÓGENOS</t>
  </si>
  <si>
    <t>MONTAJE DE LUMINARIA RECUPERADA EN FALSO TECHO</t>
  </si>
  <si>
    <t>MONTAJE LUMINARIA LINEAL RECUPERADA</t>
  </si>
  <si>
    <t>LUMINARIA EMPOTRABLE LED UGR&lt;19</t>
  </si>
  <si>
    <t>LUMINARIA EMPOTRABLE LED UGR&lt;19 DALI</t>
  </si>
  <si>
    <t>REGULACIÓN POR APORTE DE LUZ NATURAL</t>
  </si>
  <si>
    <t>LUMINARIA EMERGENCIA NOVA  LD EMPOTRADA</t>
  </si>
  <si>
    <t>CUELGUE TEMPORAL Y RE-COLOCACIÓN DETECTOR</t>
  </si>
  <si>
    <t>DETECTOR DE INCENDIOS</t>
  </si>
  <si>
    <t>PROGRAMACION EN CENTRAL PCI NUEVOS PUNTOS</t>
  </si>
  <si>
    <t>INTEGRACIÓN EN SISTEMA DE CONTROL</t>
  </si>
  <si>
    <t>VERIFICACIÓN E INFORME DE ESTADO DE LAS INSTALACIONES</t>
  </si>
  <si>
    <t>Total 10</t>
  </si>
  <si>
    <t>11</t>
  </si>
  <si>
    <t>CLIMATIZACIÓN Y VENTILACIÓN</t>
  </si>
  <si>
    <t>DESMONTAJE Y MONTAJE DE REJILLAS/DIFUSORES RECUPERADOS</t>
  </si>
  <si>
    <t>DESMONTAJE Y MONTAJE DE FAN COIL EXISTENTE CON CAMBIO VALVULERÍA</t>
  </si>
  <si>
    <t>Total 11</t>
  </si>
  <si>
    <t>12</t>
  </si>
  <si>
    <t>CONTROL DE CALIDAD</t>
  </si>
  <si>
    <t>Total 12</t>
  </si>
  <si>
    <t>13</t>
  </si>
  <si>
    <t>GESTIÓN DE RESIDUOS</t>
  </si>
  <si>
    <t>Total 13</t>
  </si>
  <si>
    <t>14</t>
  </si>
  <si>
    <t>SEGURIDAD Y SALUD</t>
  </si>
  <si>
    <t>Total 14</t>
  </si>
  <si>
    <t>PRESUPUESTO EJECUCION MATERIAL</t>
  </si>
  <si>
    <t>Otros</t>
  </si>
  <si>
    <t>PRESUPUESTO EJECUCION CONTRATA - IMPORTE OFERTA</t>
  </si>
  <si>
    <t xml:space="preserve">XX % </t>
  </si>
  <si>
    <t xml:space="preserve"> XX % 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</si>
  <si>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8"/>
        <color theme="1"/>
        <rFont val="Calibri"/>
        <family val="2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8"/>
        <color theme="1"/>
        <rFont val="Calibri"/>
        <family val="2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8"/>
        <color theme="1"/>
        <rFont val="Calibri"/>
        <family val="2"/>
      </rPr>
      <t xml:space="preserve"> y el licitador debe verificar que los capítulos y contenidos de la oferta presentada correspondan exactamente con las mediciones del Proyecto</t>
    </r>
  </si>
  <si>
    <t xml:space="preserve">
ESTA TABLA DESGLOSE PRECIO DE OFERTA SE PRESENTARA EN FORMATO PDF</t>
  </si>
  <si>
    <t>S-06640-2022 - Obras de sustitución de falsos techos en edificio Casa de la Radio, Prado del Rey</t>
  </si>
  <si>
    <t>Las proposiciones económicas no podrán superar el valor estimado del contrato indicado en el Anexo II apartado 3 del Pliego de Condiciones Generales.</t>
  </si>
  <si>
    <t>(**) Cuando no se indiquen otros porcentajes se entenderá que, quedan incluidos en el precio de la oferta el 13% de Gastos Generales y el 6% de Beneficio Industrial.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</si>
  <si>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 % </t>
    </r>
    <r>
      <rPr>
        <b/>
        <sz val="8"/>
        <color rgb="FF000000"/>
        <rFont val="Calibri"/>
        <family val="2"/>
        <scheme val="minor"/>
      </rPr>
      <t>(**)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</si>
  <si>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</t>
    </r>
    <r>
      <rPr>
        <b/>
        <sz val="8"/>
        <color rgb="FFFF0000"/>
        <rFont val="Calibri"/>
        <family val="2"/>
        <scheme val="minor"/>
      </rPr>
      <t>%</t>
    </r>
    <r>
      <rPr>
        <b/>
        <sz val="8"/>
        <color rgb="FF000000"/>
        <rFont val="Calibri"/>
        <family val="2"/>
        <scheme val="minor"/>
      </rPr>
      <t xml:space="preserve"> (**)</t>
    </r>
  </si>
  <si>
    <t>CONTROL DE CALIDAD (*)</t>
  </si>
  <si>
    <t>GESTIÓN DE RESIDUOS (*)</t>
  </si>
  <si>
    <t>SEGURIDAD Y SALUD (*)</t>
  </si>
  <si>
    <t>Fdo.: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</si>
  <si>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</si>
  <si>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</si>
  <si>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</si>
  <si>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</si>
  <si>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</si>
  <si>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</si>
  <si>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</si>
  <si>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</si>
  <si>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</si>
  <si>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</si>
  <si>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</si>
  <si>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</si>
  <si>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</si>
  <si>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</si>
  <si>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8"/>
        <color theme="1"/>
        <rFont val="Calibri"/>
        <family val="2"/>
      </rPr>
      <t xml:space="preserve"> u otros impuestos indirectos equivalentes, es </t>
    </r>
  </si>
  <si>
    <t xml:space="preserve">de </t>
  </si>
  <si>
    <t xml:space="preserve">€ </t>
  </si>
  <si>
    <t>B.  Desglose Precio:</t>
  </si>
  <si>
    <t>(tabla desglose precio se incluye en páginas siguientes)</t>
  </si>
  <si>
    <t>Expediente n.º S/06640/2022</t>
  </si>
  <si>
    <t>“ Obras de sustitución de falsos techos en edificio</t>
  </si>
  <si>
    <t>Casa de la Radio, Prado del Rey ”</t>
  </si>
  <si>
    <r>
      <rPr>
        <b/>
        <sz val="9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9"/>
        <color theme="1"/>
        <rFont val="Calibri"/>
        <family val="2"/>
      </rPr>
      <t>, señalando como características de su proposición las siguientes:</t>
    </r>
  </si>
  <si>
    <r>
      <t>Las proposiciones económicas no podrán superar el valor estimado indicado en el Anexo II, apartado 3</t>
    </r>
    <r>
      <rPr>
        <b/>
        <sz val="11"/>
        <color theme="1"/>
        <rFont val="Calibri"/>
        <family val="2"/>
        <scheme val="minor"/>
      </rPr>
      <t>.</t>
    </r>
  </si>
  <si>
    <t>15</t>
  </si>
  <si>
    <t>01_01</t>
  </si>
  <si>
    <t>02_01</t>
  </si>
  <si>
    <t>02_02</t>
  </si>
  <si>
    <t>02_03</t>
  </si>
  <si>
    <t>02_04</t>
  </si>
  <si>
    <t>02_05</t>
  </si>
  <si>
    <t>02_06</t>
  </si>
  <si>
    <t>02_07</t>
  </si>
  <si>
    <t>02_08</t>
  </si>
  <si>
    <t>02_09</t>
  </si>
  <si>
    <t>03_01</t>
  </si>
  <si>
    <t>04_01</t>
  </si>
  <si>
    <t>04_02</t>
  </si>
  <si>
    <t>04_03</t>
  </si>
  <si>
    <t>04_04</t>
  </si>
  <si>
    <t>04_05</t>
  </si>
  <si>
    <t>04_06</t>
  </si>
  <si>
    <t>04_07</t>
  </si>
  <si>
    <t>04_08</t>
  </si>
  <si>
    <t>05_01</t>
  </si>
  <si>
    <t>05_02</t>
  </si>
  <si>
    <t>05_03</t>
  </si>
  <si>
    <t>05_04</t>
  </si>
  <si>
    <t>05_05</t>
  </si>
  <si>
    <t>05_06</t>
  </si>
  <si>
    <t>06_01</t>
  </si>
  <si>
    <t>06_02</t>
  </si>
  <si>
    <t>06_03</t>
  </si>
  <si>
    <t>06_04</t>
  </si>
  <si>
    <t>06_05</t>
  </si>
  <si>
    <t>06_06</t>
  </si>
  <si>
    <t>06_07</t>
  </si>
  <si>
    <t>07_01</t>
  </si>
  <si>
    <t>07_02</t>
  </si>
  <si>
    <t>08_01</t>
  </si>
  <si>
    <t>08_02</t>
  </si>
  <si>
    <t>09_01</t>
  </si>
  <si>
    <t>09_02</t>
  </si>
  <si>
    <t>09_03</t>
  </si>
  <si>
    <t>10_01</t>
  </si>
  <si>
    <t>10_02</t>
  </si>
  <si>
    <t>10_03</t>
  </si>
  <si>
    <t>10_04</t>
  </si>
  <si>
    <t>10_05</t>
  </si>
  <si>
    <t>10_06</t>
  </si>
  <si>
    <t>10_07</t>
  </si>
  <si>
    <t>10_08</t>
  </si>
  <si>
    <t>10_09</t>
  </si>
  <si>
    <t>10_10</t>
  </si>
  <si>
    <t>10_11</t>
  </si>
  <si>
    <t>10_12</t>
  </si>
  <si>
    <t>11_01</t>
  </si>
  <si>
    <t>11_02</t>
  </si>
  <si>
    <t>12_03</t>
  </si>
  <si>
    <t>13_01</t>
  </si>
  <si>
    <t>14_01</t>
  </si>
  <si>
    <t>15_01</t>
  </si>
  <si>
    <t>PROTECCIÓN ESTRUCTURA</t>
  </si>
  <si>
    <t>PROTECC. INCENDIO ESTRUCT. METÁLICA PINTURA IGNÍFUGA REI=90</t>
  </si>
  <si>
    <t>PROTECC. INCENDIO ESTRUCT. METÁLICA MORTERO IGNÍFUGO R-90</t>
  </si>
  <si>
    <t>TRATAMIENTO PREVIO DE PERFILES METÁLICOS CON PATOLOGÍAS DE OXIDACIÓN Y PÉRDIDA DE MASA</t>
  </si>
  <si>
    <t>Total 15</t>
  </si>
  <si>
    <t>suma capitulos 01 a 12</t>
  </si>
  <si>
    <t>12_01</t>
  </si>
  <si>
    <t>12_02</t>
  </si>
  <si>
    <t>(*) Partidas calculadas como porcentaje del total de capítulos 01 a 12 (ambos inclusive)</t>
  </si>
  <si>
    <t>NOTA IMPORTANTE: 
ESTE ANEXO I Y LA TABLA DE DESGLOSE DE MEDICIONES SE PRESENTARAN EN FORMATO PDF FIRMADO POR DECLARANTE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</si>
</sst>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4"/>
      <color theme="1"/>
      <name val="Calibri"/>
      <family val="2"/>
    </font>
    <font>
      <b/>
      <i/>
      <sz val="10"/>
      <color theme="1"/>
      <name val="Calibri"/>
      <family val="2"/>
    </font>
    <font>
      <b/>
      <sz val="8"/>
      <color rgb="FFFF00FF"/>
      <name val="Calibri"/>
      <family val="2"/>
    </font>
    <font>
      <sz val="8"/>
      <name val="Calibri"/>
      <family val="2"/>
    </font>
    <font>
      <b/>
      <i/>
      <sz val="10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sz val="8"/>
      <color theme="0"/>
      <name val="Calibri"/>
      <family val="2"/>
    </font>
    <font>
      <b/>
      <sz val="8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0" fillId="3" borderId="1" xfId="0" applyNumberFormat="1" applyFont="1" applyFill="1" applyBorder="1" applyAlignment="1" applyProtection="1">
      <alignment horizontal="center" vertical="top"/>
      <protection locked="0"/>
    </xf>
    <xf numFmtId="0" fontId="10" fillId="3" borderId="5" xfId="0" applyFont="1" applyFill="1" applyBorder="1" applyAlignment="1" applyProtection="1">
      <alignment horizontal="center" vertical="top"/>
      <protection locked="0"/>
    </xf>
    <xf numFmtId="0" fontId="11" fillId="0" borderId="9" xfId="0" applyFont="1" applyBorder="1" applyAlignment="1" applyProtection="1">
      <alignment vertical="top" wrapText="1"/>
    </xf>
    <xf numFmtId="0" fontId="0" fillId="0" borderId="0" xfId="0" applyProtection="1"/>
    <xf numFmtId="0" fontId="17" fillId="0" borderId="0" xfId="0" applyFont="1" applyFill="1" applyBorder="1" applyAlignment="1" applyProtection="1">
      <alignment vertical="top" wrapText="1"/>
    </xf>
    <xf numFmtId="4" fontId="18" fillId="0" borderId="0" xfId="0" applyNumberFormat="1" applyFon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vertical="top"/>
    </xf>
    <xf numFmtId="0" fontId="20" fillId="0" borderId="0" xfId="0" applyFont="1" applyProtection="1"/>
    <xf numFmtId="0" fontId="21" fillId="0" borderId="0" xfId="0" applyFont="1" applyProtection="1"/>
    <xf numFmtId="0" fontId="22" fillId="0" borderId="0" xfId="0" applyFont="1" applyAlignment="1" applyProtection="1">
      <alignment horizontal="right" vertical="center"/>
    </xf>
    <xf numFmtId="0" fontId="22" fillId="0" borderId="0" xfId="0" applyFont="1" applyAlignment="1" applyProtection="1">
      <alignment horizontal="right"/>
    </xf>
    <xf numFmtId="0" fontId="0" fillId="3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24" fillId="0" borderId="0" xfId="0" applyFont="1" applyAlignment="1" applyProtection="1">
      <alignment horizontal="left" vertical="top"/>
    </xf>
    <xf numFmtId="0" fontId="24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3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25" fillId="0" borderId="0" xfId="0" applyFont="1" applyAlignment="1" applyProtection="1"/>
    <xf numFmtId="0" fontId="19" fillId="0" borderId="0" xfId="0" applyFont="1" applyAlignment="1" applyProtection="1">
      <alignment vertical="top"/>
    </xf>
    <xf numFmtId="0" fontId="26" fillId="0" borderId="0" xfId="0" applyFont="1" applyProtection="1"/>
    <xf numFmtId="0" fontId="0" fillId="0" borderId="4" xfId="0" applyBorder="1" applyProtection="1"/>
    <xf numFmtId="0" fontId="0" fillId="3" borderId="0" xfId="0" applyFill="1" applyAlignment="1" applyProtection="1">
      <alignment horizontal="right" vertical="top"/>
      <protection locked="0"/>
    </xf>
    <xf numFmtId="0" fontId="0" fillId="0" borderId="0" xfId="0" applyBorder="1" applyProtection="1"/>
    <xf numFmtId="0" fontId="15" fillId="0" borderId="0" xfId="0" applyFont="1" applyBorder="1" applyProtection="1"/>
    <xf numFmtId="0" fontId="5" fillId="0" borderId="0" xfId="0" applyFont="1" applyBorder="1" applyProtection="1"/>
    <xf numFmtId="0" fontId="2" fillId="0" borderId="0" xfId="0" applyFont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5" fillId="0" borderId="0" xfId="0" applyFont="1" applyBorder="1" applyAlignment="1" applyProtection="1">
      <alignment vertical="top"/>
    </xf>
    <xf numFmtId="0" fontId="3" fillId="0" borderId="1" xfId="0" applyFont="1" applyBorder="1" applyAlignment="1" applyProtection="1">
      <alignment vertical="top"/>
    </xf>
    <xf numFmtId="0" fontId="3" fillId="0" borderId="1" xfId="0" applyFont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top"/>
    </xf>
    <xf numFmtId="49" fontId="1" fillId="2" borderId="6" xfId="0" applyNumberFormat="1" applyFont="1" applyFill="1" applyBorder="1" applyAlignment="1" applyProtection="1">
      <alignment vertical="top"/>
    </xf>
    <xf numFmtId="49" fontId="1" fillId="2" borderId="7" xfId="0" applyNumberFormat="1" applyFont="1" applyFill="1" applyBorder="1" applyAlignment="1" applyProtection="1">
      <alignment vertical="top"/>
    </xf>
    <xf numFmtId="49" fontId="1" fillId="2" borderId="7" xfId="0" applyNumberFormat="1" applyFont="1" applyFill="1" applyBorder="1" applyAlignment="1" applyProtection="1">
      <alignment vertical="top" wrapText="1"/>
    </xf>
    <xf numFmtId="3" fontId="4" fillId="2" borderId="7" xfId="0" applyNumberFormat="1" applyFont="1" applyFill="1" applyBorder="1" applyAlignment="1" applyProtection="1">
      <alignment vertical="top"/>
    </xf>
    <xf numFmtId="4" fontId="7" fillId="2" borderId="7" xfId="0" applyNumberFormat="1" applyFont="1" applyFill="1" applyBorder="1" applyAlignment="1" applyProtection="1">
      <alignment vertical="top"/>
    </xf>
    <xf numFmtId="4" fontId="7" fillId="2" borderId="10" xfId="0" applyNumberFormat="1" applyFont="1" applyFill="1" applyBorder="1" applyAlignment="1" applyProtection="1">
      <alignment vertical="top"/>
    </xf>
    <xf numFmtId="49" fontId="0" fillId="0" borderId="1" xfId="0" applyNumberFormat="1" applyFont="1" applyFill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 wrapText="1"/>
    </xf>
    <xf numFmtId="4" fontId="0" fillId="0" borderId="1" xfId="0" applyNumberFormat="1" applyFont="1" applyBorder="1" applyAlignment="1" applyProtection="1">
      <alignment vertical="top"/>
    </xf>
    <xf numFmtId="4" fontId="5" fillId="3" borderId="1" xfId="0" applyNumberFormat="1" applyFont="1" applyFill="1" applyBorder="1" applyAlignment="1" applyProtection="1">
      <alignment vertical="top"/>
    </xf>
    <xf numFmtId="0" fontId="0" fillId="0" borderId="2" xfId="0" applyFont="1" applyBorder="1" applyAlignment="1" applyProtection="1">
      <alignment vertical="top"/>
    </xf>
    <xf numFmtId="0" fontId="9" fillId="0" borderId="9" xfId="0" applyFont="1" applyBorder="1" applyAlignment="1" applyProtection="1">
      <alignment vertical="top"/>
    </xf>
    <xf numFmtId="0" fontId="0" fillId="0" borderId="9" xfId="0" applyFont="1" applyBorder="1" applyAlignment="1" applyProtection="1">
      <alignment vertical="top"/>
    </xf>
    <xf numFmtId="49" fontId="1" fillId="0" borderId="9" xfId="0" applyNumberFormat="1" applyFont="1" applyBorder="1" applyAlignment="1" applyProtection="1">
      <alignment vertical="top" wrapText="1"/>
    </xf>
    <xf numFmtId="3" fontId="0" fillId="0" borderId="9" xfId="0" applyNumberFormat="1" applyFont="1" applyBorder="1" applyAlignment="1" applyProtection="1">
      <alignment vertical="top"/>
    </xf>
    <xf numFmtId="4" fontId="7" fillId="0" borderId="9" xfId="0" applyNumberFormat="1" applyFont="1" applyBorder="1" applyAlignment="1" applyProtection="1">
      <alignment vertical="top"/>
    </xf>
    <xf numFmtId="4" fontId="7" fillId="3" borderId="1" xfId="0" applyNumberFormat="1" applyFont="1" applyFill="1" applyBorder="1" applyAlignment="1" applyProtection="1">
      <alignment vertical="top"/>
    </xf>
    <xf numFmtId="0" fontId="0" fillId="0" borderId="11" xfId="0" applyFont="1" applyBorder="1" applyAlignment="1" applyProtection="1">
      <alignment vertical="top"/>
    </xf>
    <xf numFmtId="0" fontId="9" fillId="0" borderId="0" xfId="0" applyFont="1" applyBorder="1" applyAlignment="1" applyProtection="1">
      <alignment vertical="top"/>
    </xf>
    <xf numFmtId="0" fontId="0" fillId="0" borderId="0" xfId="0" applyFont="1" applyBorder="1" applyAlignment="1" applyProtection="1">
      <alignment vertical="top"/>
    </xf>
    <xf numFmtId="49" fontId="1" fillId="0" borderId="0" xfId="0" applyNumberFormat="1" applyFont="1" applyBorder="1" applyAlignment="1" applyProtection="1">
      <alignment vertical="top" wrapText="1"/>
    </xf>
    <xf numFmtId="3" fontId="0" fillId="0" borderId="0" xfId="0" applyNumberFormat="1" applyFont="1" applyBorder="1" applyAlignment="1" applyProtection="1">
      <alignment vertical="top"/>
    </xf>
    <xf numFmtId="4" fontId="7" fillId="0" borderId="0" xfId="0" applyNumberFormat="1" applyFont="1" applyBorder="1" applyAlignment="1" applyProtection="1">
      <alignment vertical="top"/>
    </xf>
    <xf numFmtId="4" fontId="7" fillId="3" borderId="8" xfId="0" applyNumberFormat="1" applyFont="1" applyFill="1" applyBorder="1" applyAlignment="1" applyProtection="1">
      <alignment vertical="top"/>
    </xf>
    <xf numFmtId="49" fontId="1" fillId="0" borderId="9" xfId="0" applyNumberFormat="1" applyFont="1" applyBorder="1" applyAlignment="1" applyProtection="1">
      <alignment horizontal="right" vertical="top" wrapText="1"/>
    </xf>
    <xf numFmtId="10" fontId="0" fillId="0" borderId="1" xfId="0" applyNumberFormat="1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9" fillId="0" borderId="7" xfId="0" applyFont="1" applyBorder="1" applyAlignment="1" applyProtection="1">
      <alignment vertical="top"/>
    </xf>
    <xf numFmtId="0" fontId="0" fillId="0" borderId="7" xfId="0" applyFont="1" applyBorder="1" applyAlignment="1" applyProtection="1">
      <alignment vertical="top"/>
    </xf>
    <xf numFmtId="49" fontId="1" fillId="0" borderId="7" xfId="0" applyNumberFormat="1" applyFont="1" applyBorder="1" applyAlignment="1" applyProtection="1">
      <alignment vertical="top" wrapText="1"/>
    </xf>
    <xf numFmtId="3" fontId="0" fillId="0" borderId="7" xfId="0" applyNumberFormat="1" applyFont="1" applyBorder="1" applyAlignment="1" applyProtection="1">
      <alignment vertical="top"/>
    </xf>
    <xf numFmtId="4" fontId="7" fillId="0" borderId="7" xfId="0" applyNumberFormat="1" applyFont="1" applyBorder="1" applyAlignment="1" applyProtection="1">
      <alignment vertical="top"/>
    </xf>
    <xf numFmtId="0" fontId="0" fillId="0" borderId="2" xfId="0" applyBorder="1" applyProtection="1"/>
    <xf numFmtId="0" fontId="0" fillId="0" borderId="9" xfId="0" applyBorder="1" applyProtection="1"/>
    <xf numFmtId="0" fontId="5" fillId="0" borderId="9" xfId="0" applyFont="1" applyBorder="1" applyProtection="1"/>
    <xf numFmtId="0" fontId="0" fillId="0" borderId="3" xfId="0" applyBorder="1" applyProtection="1"/>
    <xf numFmtId="0" fontId="5" fillId="0" borderId="4" xfId="0" applyFont="1" applyBorder="1" applyProtection="1"/>
    <xf numFmtId="0" fontId="1" fillId="0" borderId="4" xfId="0" applyFont="1" applyBorder="1" applyProtection="1"/>
    <xf numFmtId="4" fontId="8" fillId="3" borderId="5" xfId="0" applyNumberFormat="1" applyFont="1" applyFill="1" applyBorder="1" applyProtection="1"/>
    <xf numFmtId="4" fontId="5" fillId="3" borderId="1" xfId="0" applyNumberFormat="1" applyFont="1" applyFill="1" applyBorder="1" applyAlignment="1" applyProtection="1">
      <alignment vertical="top"/>
      <protection locked="0"/>
    </xf>
    <xf numFmtId="4" fontId="5" fillId="3" borderId="1" xfId="0" applyNumberFormat="1" applyFont="1" applyFill="1" applyBorder="1" applyProtection="1">
      <protection locked="0"/>
    </xf>
    <xf numFmtId="4" fontId="5" fillId="3" borderId="5" xfId="0" applyNumberFormat="1" applyFont="1" applyFill="1" applyBorder="1" applyProtection="1">
      <protection locked="0"/>
    </xf>
    <xf numFmtId="0" fontId="17" fillId="0" borderId="4" xfId="0" applyFont="1" applyFill="1" applyBorder="1" applyAlignment="1" applyProtection="1">
      <alignment vertical="top" wrapText="1"/>
      <protection locked="0"/>
    </xf>
    <xf numFmtId="4" fontId="5" fillId="0" borderId="0" xfId="0" applyNumberFormat="1" applyFont="1" applyFill="1" applyBorder="1" applyAlignment="1" applyProtection="1">
      <alignment vertical="top"/>
    </xf>
    <xf numFmtId="0" fontId="14" fillId="0" borderId="0" xfId="0" applyFont="1" applyAlignment="1" applyProtection="1">
      <alignment horizontal="center" vertical="top" wrapText="1"/>
    </xf>
    <xf numFmtId="0" fontId="23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24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3" borderId="0" xfId="0" applyFill="1" applyAlignment="1" applyProtection="1">
      <alignment horizontal="center" vertical="top" shrinkToFit="1"/>
      <protection locked="0"/>
    </xf>
    <xf numFmtId="0" fontId="0" fillId="0" borderId="4" xfId="0" applyBorder="1" applyAlignment="1" applyProtection="1">
      <alignment horizontal="left" shrinkToFit="1"/>
      <protection locked="0"/>
    </xf>
    <xf numFmtId="0" fontId="0" fillId="3" borderId="0" xfId="0" applyFill="1" applyAlignment="1" applyProtection="1">
      <alignment horizontal="left" shrinkToFit="1"/>
      <protection locked="0"/>
    </xf>
    <xf numFmtId="0" fontId="27" fillId="0" borderId="0" xfId="0" applyFont="1" applyAlignment="1" applyProtection="1">
      <alignment horizontal="left" vertical="center" wrapText="1"/>
    </xf>
    <xf numFmtId="4" fontId="19" fillId="4" borderId="0" xfId="0" applyNumberFormat="1" applyFont="1" applyFill="1" applyAlignment="1" applyProtection="1">
      <alignment horizontal="center" vertical="top" shrinkToFit="1"/>
    </xf>
    <xf numFmtId="0" fontId="19" fillId="4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0" fillId="0" borderId="12" xfId="0" applyBorder="1" applyAlignment="1" applyProtection="1">
      <alignment horizontal="left" vertical="top" wrapText="1"/>
    </xf>
    <xf numFmtId="0" fontId="0" fillId="0" borderId="13" xfId="0" applyBorder="1" applyAlignment="1" applyProtection="1">
      <alignment horizontal="left" vertical="top" wrapText="1"/>
    </xf>
    <xf numFmtId="0" fontId="0" fillId="0" borderId="14" xfId="0" applyBorder="1" applyAlignment="1" applyProtection="1">
      <alignment horizontal="left" vertical="top" wrapText="1"/>
    </xf>
    <xf numFmtId="0" fontId="14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8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D58B7B-8B4F-4E8C-B830-6ADFE8B717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6C03-4C1A-42AA-882C-DC6B086775C1}">
  <dimension ref="A2:I48"/>
  <sheetViews>
    <sheetView tabSelected="1" workbookViewId="0">
      <pane ySplit="2" topLeftCell="A3" activePane="bottomLeft" state="frozen"/>
      <selection pane="bottomLeft" activeCell="B14" sqref="B14:E14"/>
    </sheetView>
  </sheetViews>
  <sheetFormatPr baseColWidth="10" defaultRowHeight="11.25" x14ac:dyDescent="0.2"/>
  <cols>
    <col min="1" max="1" width="9.6640625" style="4" customWidth="1"/>
    <col min="2" max="2" width="17.83203125" style="4" customWidth="1"/>
    <col min="3" max="3" width="20.83203125" style="4" customWidth="1"/>
    <col min="4" max="9" width="12" style="4"/>
    <col min="10" max="10" width="2" style="4" customWidth="1"/>
    <col min="11" max="16384" width="12" style="4"/>
  </cols>
  <sheetData>
    <row r="2" spans="1:9" s="8" customFormat="1" ht="80.099999999999994" customHeight="1" x14ac:dyDescent="0.2">
      <c r="A2" s="83" t="s">
        <v>215</v>
      </c>
      <c r="B2" s="83"/>
      <c r="C2" s="83"/>
      <c r="D2" s="83"/>
      <c r="E2" s="83"/>
      <c r="F2" s="83"/>
      <c r="G2" s="83"/>
      <c r="H2" s="83"/>
      <c r="I2" s="83"/>
    </row>
    <row r="5" spans="1:9" ht="12.75" x14ac:dyDescent="0.2">
      <c r="D5" s="9"/>
      <c r="E5" s="9"/>
      <c r="F5" s="10"/>
      <c r="G5" s="10"/>
      <c r="H5" s="10"/>
      <c r="I5" s="11" t="s">
        <v>144</v>
      </c>
    </row>
    <row r="6" spans="1:9" ht="12.75" x14ac:dyDescent="0.2">
      <c r="D6" s="9"/>
      <c r="E6" s="9"/>
      <c r="F6" s="10"/>
      <c r="G6" s="10"/>
      <c r="H6" s="10"/>
      <c r="I6" s="11" t="s">
        <v>145</v>
      </c>
    </row>
    <row r="7" spans="1:9" ht="12.75" x14ac:dyDescent="0.2">
      <c r="D7" s="9"/>
      <c r="E7" s="9"/>
      <c r="F7" s="10"/>
      <c r="G7" s="10"/>
      <c r="H7" s="10"/>
      <c r="I7" s="12" t="s">
        <v>143</v>
      </c>
    </row>
    <row r="11" spans="1:9" ht="18.75" x14ac:dyDescent="0.3">
      <c r="A11" s="84" t="s">
        <v>124</v>
      </c>
      <c r="B11" s="84"/>
      <c r="C11" s="84"/>
      <c r="D11" s="84"/>
      <c r="E11" s="84"/>
      <c r="F11" s="84"/>
      <c r="G11" s="84"/>
      <c r="H11" s="84"/>
      <c r="I11" s="84"/>
    </row>
    <row r="14" spans="1:9" x14ac:dyDescent="0.2">
      <c r="A14" s="8" t="s">
        <v>125</v>
      </c>
      <c r="B14" s="85"/>
      <c r="C14" s="85"/>
      <c r="D14" s="85"/>
      <c r="E14" s="85"/>
      <c r="F14" s="8" t="s">
        <v>126</v>
      </c>
      <c r="G14" s="8"/>
      <c r="I14" s="13"/>
    </row>
    <row r="15" spans="1:9" x14ac:dyDescent="0.2">
      <c r="A15" s="86" t="s">
        <v>127</v>
      </c>
      <c r="B15" s="86"/>
      <c r="C15" s="86"/>
      <c r="D15" s="86"/>
      <c r="E15" s="86"/>
      <c r="F15" s="86"/>
      <c r="G15" s="86"/>
      <c r="H15" s="86"/>
      <c r="I15" s="14"/>
    </row>
    <row r="16" spans="1:9" x14ac:dyDescent="0.2">
      <c r="A16" s="15"/>
      <c r="B16" s="15"/>
      <c r="C16" s="15"/>
      <c r="D16" s="15"/>
      <c r="E16" s="15"/>
      <c r="F16" s="15"/>
      <c r="G16" s="15"/>
      <c r="H16" s="15"/>
      <c r="I16" s="14"/>
    </row>
    <row r="17" spans="1:9" x14ac:dyDescent="0.2">
      <c r="A17" s="8" t="s">
        <v>128</v>
      </c>
      <c r="B17" s="8"/>
      <c r="C17" s="28"/>
      <c r="D17" s="87" t="s">
        <v>129</v>
      </c>
      <c r="E17" s="87"/>
      <c r="F17" s="88"/>
      <c r="G17" s="88"/>
      <c r="H17" s="88"/>
      <c r="I17" s="88"/>
    </row>
    <row r="18" spans="1:9" x14ac:dyDescent="0.2">
      <c r="B18" s="16"/>
      <c r="C18" s="16" t="s">
        <v>130</v>
      </c>
      <c r="D18" s="16"/>
      <c r="E18" s="16"/>
      <c r="F18" s="16" t="s">
        <v>131</v>
      </c>
      <c r="G18" s="16"/>
      <c r="H18" s="16"/>
      <c r="I18" s="8"/>
    </row>
    <row r="19" spans="1:9" x14ac:dyDescent="0.2">
      <c r="B19" s="16"/>
      <c r="C19" s="16"/>
      <c r="D19" s="16"/>
      <c r="E19" s="16"/>
      <c r="F19" s="16"/>
      <c r="G19" s="16"/>
      <c r="H19" s="16"/>
      <c r="I19" s="8"/>
    </row>
    <row r="20" spans="1:9" x14ac:dyDescent="0.2">
      <c r="A20" s="8" t="s">
        <v>132</v>
      </c>
      <c r="B20" s="13"/>
      <c r="C20" s="87" t="s">
        <v>133</v>
      </c>
      <c r="D20" s="87"/>
      <c r="E20" s="90"/>
      <c r="F20" s="90"/>
      <c r="G20" s="90"/>
      <c r="H20" s="17" t="s">
        <v>134</v>
      </c>
      <c r="I20" s="18"/>
    </row>
    <row r="21" spans="1:9" s="19" customFormat="1" x14ac:dyDescent="0.2">
      <c r="B21" s="20"/>
      <c r="C21" s="21"/>
      <c r="D21" s="21"/>
      <c r="E21" s="22"/>
      <c r="F21" s="22"/>
      <c r="G21" s="22"/>
      <c r="H21" s="22"/>
      <c r="I21" s="22"/>
    </row>
    <row r="22" spans="1:9" s="19" customFormat="1" x14ac:dyDescent="0.2">
      <c r="B22" s="20"/>
      <c r="C22" s="21"/>
      <c r="D22" s="21"/>
      <c r="E22" s="22"/>
      <c r="F22" s="22"/>
      <c r="G22" s="22"/>
      <c r="H22" s="22"/>
      <c r="I22" s="22"/>
    </row>
    <row r="23" spans="1:9" s="19" customFormat="1" x14ac:dyDescent="0.2">
      <c r="A23" s="23" t="s">
        <v>135</v>
      </c>
      <c r="B23" s="20"/>
      <c r="C23" s="88"/>
      <c r="D23" s="88"/>
      <c r="E23" s="88"/>
      <c r="F23" s="88"/>
      <c r="G23" s="88"/>
      <c r="H23" s="22" t="s">
        <v>136</v>
      </c>
      <c r="I23" s="18"/>
    </row>
    <row r="24" spans="1:9" s="19" customFormat="1" x14ac:dyDescent="0.2">
      <c r="A24" s="23"/>
      <c r="B24" s="20"/>
      <c r="C24" s="21"/>
      <c r="D24" s="21"/>
      <c r="E24" s="21"/>
      <c r="F24" s="21"/>
      <c r="G24" s="21"/>
      <c r="H24" s="22"/>
      <c r="I24" s="17"/>
    </row>
    <row r="25" spans="1:9" x14ac:dyDescent="0.2">
      <c r="A25" s="8" t="s">
        <v>137</v>
      </c>
      <c r="B25" s="8"/>
      <c r="C25" s="8"/>
      <c r="D25" s="8"/>
      <c r="E25" s="8"/>
      <c r="F25" s="8"/>
      <c r="G25" s="8"/>
      <c r="H25" s="8"/>
      <c r="I25" s="8"/>
    </row>
    <row r="26" spans="1:9" x14ac:dyDescent="0.2">
      <c r="A26" s="8"/>
      <c r="B26" s="8"/>
      <c r="C26" s="8"/>
      <c r="D26" s="8"/>
      <c r="E26" s="8"/>
      <c r="F26" s="8"/>
      <c r="G26" s="8"/>
      <c r="H26" s="8"/>
      <c r="I26" s="8"/>
    </row>
    <row r="27" spans="1:9" ht="50.1" customHeight="1" x14ac:dyDescent="0.2">
      <c r="A27" s="91" t="s">
        <v>146</v>
      </c>
      <c r="B27" s="91"/>
      <c r="C27" s="91"/>
      <c r="D27" s="91"/>
      <c r="E27" s="91"/>
      <c r="F27" s="91"/>
      <c r="G27" s="91"/>
      <c r="H27" s="91"/>
      <c r="I27" s="8"/>
    </row>
    <row r="28" spans="1:9" x14ac:dyDescent="0.2">
      <c r="A28" s="8"/>
      <c r="B28" s="8"/>
      <c r="C28" s="8"/>
      <c r="D28" s="8"/>
      <c r="E28" s="8"/>
      <c r="F28" s="8"/>
      <c r="G28" s="8"/>
      <c r="H28" s="8"/>
      <c r="I28" s="8"/>
    </row>
    <row r="29" spans="1:9" ht="15" x14ac:dyDescent="0.2">
      <c r="A29" s="8" t="s">
        <v>138</v>
      </c>
      <c r="B29" s="8"/>
      <c r="C29" s="8"/>
      <c r="D29" s="8"/>
      <c r="E29" s="8"/>
      <c r="F29" s="8"/>
      <c r="G29" s="8"/>
      <c r="H29" s="8"/>
    </row>
    <row r="30" spans="1:9" x14ac:dyDescent="0.2">
      <c r="A30" s="8"/>
      <c r="B30" s="8"/>
      <c r="C30" s="8"/>
      <c r="D30" s="8"/>
      <c r="E30" s="8"/>
      <c r="F30" s="8"/>
      <c r="G30" s="8"/>
      <c r="H30" s="8"/>
    </row>
    <row r="31" spans="1:9" ht="15" x14ac:dyDescent="0.2">
      <c r="A31" s="8" t="s">
        <v>139</v>
      </c>
      <c r="B31" s="92">
        <f>+IF('Anexo I Tabla Desglose Precio'!G100&lt;=2440885.61,'Anexo I Tabla Desglose Precio'!G100,"ERROR: no debe superar 2.440.885,61")</f>
        <v>0</v>
      </c>
      <c r="C31" s="93"/>
      <c r="D31" s="8" t="s">
        <v>140</v>
      </c>
      <c r="E31" s="8"/>
      <c r="F31" s="8"/>
      <c r="G31" s="8"/>
      <c r="H31" s="8"/>
    </row>
    <row r="32" spans="1:9" x14ac:dyDescent="0.2">
      <c r="A32" s="8"/>
      <c r="B32" s="8"/>
      <c r="C32" s="8"/>
      <c r="D32" s="8"/>
      <c r="E32" s="8"/>
      <c r="F32" s="8"/>
      <c r="G32" s="8"/>
      <c r="H32" s="8"/>
    </row>
    <row r="33" spans="1:9" ht="12.75" x14ac:dyDescent="0.2">
      <c r="A33" s="24"/>
      <c r="B33" s="8"/>
      <c r="C33" s="8"/>
      <c r="D33" s="8"/>
      <c r="E33" s="8"/>
      <c r="F33" s="8"/>
      <c r="G33" s="8"/>
      <c r="H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ht="24.95" customHeight="1" x14ac:dyDescent="0.2">
      <c r="A35" s="94" t="s">
        <v>147</v>
      </c>
      <c r="B35" s="94"/>
      <c r="C35" s="94"/>
      <c r="D35" s="94"/>
      <c r="E35" s="94"/>
      <c r="F35" s="94"/>
      <c r="G35" s="94"/>
      <c r="H35" s="94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ht="15" x14ac:dyDescent="0.2">
      <c r="A37" s="25" t="s">
        <v>141</v>
      </c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43" spans="1:9" ht="15" x14ac:dyDescent="0.25">
      <c r="B43" s="26" t="s">
        <v>142</v>
      </c>
    </row>
    <row r="48" spans="1:9" x14ac:dyDescent="0.2">
      <c r="A48" s="4" t="s">
        <v>123</v>
      </c>
      <c r="B48" s="89"/>
      <c r="C48" s="89"/>
      <c r="D48" s="89"/>
      <c r="E48" s="89"/>
    </row>
  </sheetData>
  <sheetProtection algorithmName="SHA-512" hashValue="FjWf/3qCyJvuZMnZ4IkuRtcKm+GFtHDEkzSBa2pdh0BBZJDGqPs+bwPXS1MqISCdmCh+dUhZHn53JcJxFgu6pw==" saltValue="QQGNzoCueAA1W3P9tdxN2Q==" spinCount="100000" sheet="1" objects="1" scenarios="1" selectLockedCells="1"/>
  <mergeCells count="13">
    <mergeCell ref="B48:E48"/>
    <mergeCell ref="C20:D20"/>
    <mergeCell ref="E20:G20"/>
    <mergeCell ref="C23:G23"/>
    <mergeCell ref="A27:H27"/>
    <mergeCell ref="B31:C31"/>
    <mergeCell ref="A35:H35"/>
    <mergeCell ref="A2:I2"/>
    <mergeCell ref="A11:I11"/>
    <mergeCell ref="B14:E14"/>
    <mergeCell ref="A15:H15"/>
    <mergeCell ref="D17:E17"/>
    <mergeCell ref="F17:I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BF8FB-62D7-4B3A-9053-C0B9DE075A5F}">
  <sheetPr>
    <pageSetUpPr fitToPage="1"/>
  </sheetPr>
  <dimension ref="A1:G115"/>
  <sheetViews>
    <sheetView zoomScale="85" zoomScaleNormal="85" workbookViewId="0">
      <pane ySplit="6" topLeftCell="A7" activePane="bottomLeft" state="frozen"/>
      <selection pane="bottomLeft" activeCell="F85" sqref="F85"/>
    </sheetView>
  </sheetViews>
  <sheetFormatPr baseColWidth="10" defaultRowHeight="11.25" x14ac:dyDescent="0.2"/>
  <cols>
    <col min="1" max="1" width="9.1640625" style="29" bestFit="1" customWidth="1"/>
    <col min="2" max="2" width="10.83203125" style="29" customWidth="1"/>
    <col min="3" max="3" width="5" style="29" bestFit="1" customWidth="1"/>
    <col min="4" max="4" width="82.1640625" style="29" customWidth="1"/>
    <col min="5" max="5" width="13.1640625" style="29" customWidth="1"/>
    <col min="6" max="6" width="20.5" style="31" customWidth="1"/>
    <col min="7" max="7" width="24.6640625" style="31" customWidth="1"/>
    <col min="8" max="16384" width="12" style="29"/>
  </cols>
  <sheetData>
    <row r="1" spans="1:7" ht="75" customHeight="1" thickBot="1" x14ac:dyDescent="0.25">
      <c r="A1" s="95" t="s">
        <v>113</v>
      </c>
      <c r="B1" s="96"/>
      <c r="C1" s="96"/>
      <c r="D1" s="96"/>
      <c r="E1" s="96"/>
      <c r="F1" s="96"/>
      <c r="G1" s="97"/>
    </row>
    <row r="2" spans="1:7" ht="50.1" customHeight="1" x14ac:dyDescent="0.2">
      <c r="A2" s="98" t="s">
        <v>114</v>
      </c>
      <c r="B2" s="98"/>
      <c r="C2" s="98"/>
      <c r="D2" s="98"/>
      <c r="E2" s="98"/>
      <c r="F2" s="98"/>
      <c r="G2" s="98"/>
    </row>
    <row r="3" spans="1:7" x14ac:dyDescent="0.2">
      <c r="F3" s="82"/>
    </row>
    <row r="4" spans="1:7" ht="12.75" x14ac:dyDescent="0.2">
      <c r="A4" s="30" t="s">
        <v>115</v>
      </c>
    </row>
    <row r="5" spans="1:7" ht="2.1" customHeight="1" x14ac:dyDescent="0.2">
      <c r="A5" s="32"/>
      <c r="B5" s="33"/>
      <c r="C5" s="33"/>
      <c r="D5" s="33"/>
      <c r="E5" s="33"/>
      <c r="F5" s="34"/>
      <c r="G5" s="34"/>
    </row>
    <row r="6" spans="1:7" ht="12.75" x14ac:dyDescent="0.2">
      <c r="A6" s="35" t="s">
        <v>0</v>
      </c>
      <c r="B6" s="35" t="s">
        <v>1</v>
      </c>
      <c r="C6" s="35" t="s">
        <v>2</v>
      </c>
      <c r="D6" s="36" t="s">
        <v>3</v>
      </c>
      <c r="E6" s="35" t="s">
        <v>4</v>
      </c>
      <c r="F6" s="37" t="s">
        <v>5</v>
      </c>
      <c r="G6" s="37" t="s">
        <v>6</v>
      </c>
    </row>
    <row r="7" spans="1:7" x14ac:dyDescent="0.2">
      <c r="A7" s="38" t="s">
        <v>7</v>
      </c>
      <c r="B7" s="39" t="s">
        <v>8</v>
      </c>
      <c r="C7" s="39" t="s">
        <v>9</v>
      </c>
      <c r="D7" s="40" t="s">
        <v>10</v>
      </c>
      <c r="E7" s="41"/>
      <c r="F7" s="42"/>
      <c r="G7" s="43"/>
    </row>
    <row r="8" spans="1:7" ht="24.6" customHeight="1" x14ac:dyDescent="0.2">
      <c r="A8" s="44" t="s">
        <v>149</v>
      </c>
      <c r="B8" s="45" t="s">
        <v>11</v>
      </c>
      <c r="C8" s="45" t="s">
        <v>12</v>
      </c>
      <c r="D8" s="46" t="s">
        <v>13</v>
      </c>
      <c r="E8" s="47">
        <v>14997.97</v>
      </c>
      <c r="F8" s="78"/>
      <c r="G8" s="48">
        <f>+ROUND(+E8*F8,2)</f>
        <v>0</v>
      </c>
    </row>
    <row r="9" spans="1:7" x14ac:dyDescent="0.2">
      <c r="A9" s="49"/>
      <c r="B9" s="50" t="s">
        <v>109</v>
      </c>
      <c r="C9" s="51"/>
      <c r="D9" s="52" t="s">
        <v>14</v>
      </c>
      <c r="E9" s="53"/>
      <c r="F9" s="54"/>
      <c r="G9" s="55">
        <f>SUM(G8)</f>
        <v>0</v>
      </c>
    </row>
    <row r="10" spans="1:7" x14ac:dyDescent="0.2">
      <c r="A10" s="38" t="s">
        <v>15</v>
      </c>
      <c r="B10" s="39" t="s">
        <v>8</v>
      </c>
      <c r="C10" s="39" t="s">
        <v>9</v>
      </c>
      <c r="D10" s="40" t="s">
        <v>16</v>
      </c>
      <c r="E10" s="41"/>
      <c r="F10" s="42"/>
      <c r="G10" s="43"/>
    </row>
    <row r="11" spans="1:7" x14ac:dyDescent="0.2">
      <c r="A11" s="44" t="s">
        <v>150</v>
      </c>
      <c r="B11" s="45" t="s">
        <v>11</v>
      </c>
      <c r="C11" s="45" t="s">
        <v>12</v>
      </c>
      <c r="D11" s="46" t="s">
        <v>17</v>
      </c>
      <c r="E11" s="47">
        <v>4747.95</v>
      </c>
      <c r="F11" s="78"/>
      <c r="G11" s="48">
        <f t="shared" ref="G11:G19" si="0">+ROUND(+E11*F11,2)</f>
        <v>0</v>
      </c>
    </row>
    <row r="12" spans="1:7" ht="15" customHeight="1" x14ac:dyDescent="0.2">
      <c r="A12" s="44" t="s">
        <v>151</v>
      </c>
      <c r="B12" s="45" t="s">
        <v>11</v>
      </c>
      <c r="C12" s="45" t="s">
        <v>12</v>
      </c>
      <c r="D12" s="46" t="s">
        <v>18</v>
      </c>
      <c r="E12" s="47">
        <v>3096.87</v>
      </c>
      <c r="F12" s="78"/>
      <c r="G12" s="48">
        <f t="shared" si="0"/>
        <v>0</v>
      </c>
    </row>
    <row r="13" spans="1:7" ht="12.6" customHeight="1" x14ac:dyDescent="0.2">
      <c r="A13" s="44" t="s">
        <v>152</v>
      </c>
      <c r="B13" s="45" t="s">
        <v>11</v>
      </c>
      <c r="C13" s="45" t="s">
        <v>12</v>
      </c>
      <c r="D13" s="46" t="s">
        <v>19</v>
      </c>
      <c r="E13" s="47">
        <v>7153.15</v>
      </c>
      <c r="F13" s="78"/>
      <c r="G13" s="48">
        <f t="shared" si="0"/>
        <v>0</v>
      </c>
    </row>
    <row r="14" spans="1:7" x14ac:dyDescent="0.2">
      <c r="A14" s="44" t="s">
        <v>153</v>
      </c>
      <c r="B14" s="45" t="s">
        <v>11</v>
      </c>
      <c r="C14" s="45" t="s">
        <v>12</v>
      </c>
      <c r="D14" s="46" t="s">
        <v>20</v>
      </c>
      <c r="E14" s="47">
        <v>7028.67</v>
      </c>
      <c r="F14" s="78"/>
      <c r="G14" s="48">
        <f t="shared" si="0"/>
        <v>0</v>
      </c>
    </row>
    <row r="15" spans="1:7" ht="14.1" customHeight="1" x14ac:dyDescent="0.2">
      <c r="A15" s="44" t="s">
        <v>154</v>
      </c>
      <c r="B15" s="45" t="s">
        <v>11</v>
      </c>
      <c r="C15" s="45" t="s">
        <v>12</v>
      </c>
      <c r="D15" s="46" t="s">
        <v>21</v>
      </c>
      <c r="E15" s="47">
        <v>2249.6999999999998</v>
      </c>
      <c r="F15" s="78"/>
      <c r="G15" s="48">
        <f t="shared" si="0"/>
        <v>0</v>
      </c>
    </row>
    <row r="16" spans="1:7" ht="13.5" customHeight="1" x14ac:dyDescent="0.2">
      <c r="A16" s="44" t="s">
        <v>155</v>
      </c>
      <c r="B16" s="45" t="s">
        <v>11</v>
      </c>
      <c r="C16" s="45" t="s">
        <v>22</v>
      </c>
      <c r="D16" s="46" t="s">
        <v>23</v>
      </c>
      <c r="E16" s="47">
        <v>330</v>
      </c>
      <c r="F16" s="78"/>
      <c r="G16" s="48">
        <f t="shared" si="0"/>
        <v>0</v>
      </c>
    </row>
    <row r="17" spans="1:7" x14ac:dyDescent="0.2">
      <c r="A17" s="44" t="s">
        <v>156</v>
      </c>
      <c r="B17" s="45" t="s">
        <v>11</v>
      </c>
      <c r="C17" s="45" t="s">
        <v>22</v>
      </c>
      <c r="D17" s="46" t="s">
        <v>24</v>
      </c>
      <c r="E17" s="47">
        <v>330</v>
      </c>
      <c r="F17" s="78"/>
      <c r="G17" s="48">
        <f t="shared" si="0"/>
        <v>0</v>
      </c>
    </row>
    <row r="18" spans="1:7" ht="16.5" customHeight="1" x14ac:dyDescent="0.2">
      <c r="A18" s="44" t="s">
        <v>157</v>
      </c>
      <c r="B18" s="45" t="s">
        <v>11</v>
      </c>
      <c r="C18" s="45" t="s">
        <v>12</v>
      </c>
      <c r="D18" s="46" t="s">
        <v>25</v>
      </c>
      <c r="E18" s="47">
        <v>75.78</v>
      </c>
      <c r="F18" s="78"/>
      <c r="G18" s="48">
        <f t="shared" si="0"/>
        <v>0</v>
      </c>
    </row>
    <row r="19" spans="1:7" ht="16.5" customHeight="1" x14ac:dyDescent="0.2">
      <c r="A19" s="44" t="s">
        <v>158</v>
      </c>
      <c r="B19" s="45" t="s">
        <v>11</v>
      </c>
      <c r="C19" s="45" t="s">
        <v>12</v>
      </c>
      <c r="D19" s="46" t="s">
        <v>26</v>
      </c>
      <c r="E19" s="47">
        <v>41.76</v>
      </c>
      <c r="F19" s="78"/>
      <c r="G19" s="48">
        <f t="shared" si="0"/>
        <v>0</v>
      </c>
    </row>
    <row r="20" spans="1:7" x14ac:dyDescent="0.2">
      <c r="A20" s="49"/>
      <c r="B20" s="50" t="s">
        <v>109</v>
      </c>
      <c r="C20" s="51"/>
      <c r="D20" s="52" t="s">
        <v>27</v>
      </c>
      <c r="E20" s="53"/>
      <c r="F20" s="54"/>
      <c r="G20" s="55">
        <f>SUM(G11:G19)</f>
        <v>0</v>
      </c>
    </row>
    <row r="21" spans="1:7" x14ac:dyDescent="0.2">
      <c r="A21" s="38" t="s">
        <v>28</v>
      </c>
      <c r="B21" s="39" t="s">
        <v>8</v>
      </c>
      <c r="C21" s="39" t="s">
        <v>9</v>
      </c>
      <c r="D21" s="40" t="s">
        <v>29</v>
      </c>
      <c r="E21" s="41"/>
      <c r="F21" s="42"/>
      <c r="G21" s="43"/>
    </row>
    <row r="22" spans="1:7" x14ac:dyDescent="0.2">
      <c r="A22" s="44" t="s">
        <v>159</v>
      </c>
      <c r="B22" s="45" t="s">
        <v>11</v>
      </c>
      <c r="C22" s="45" t="s">
        <v>12</v>
      </c>
      <c r="D22" s="46" t="s">
        <v>30</v>
      </c>
      <c r="E22" s="47">
        <v>14997.97</v>
      </c>
      <c r="F22" s="78"/>
      <c r="G22" s="48">
        <f>+ROUND(+E22*F22,2)</f>
        <v>0</v>
      </c>
    </row>
    <row r="23" spans="1:7" x14ac:dyDescent="0.2">
      <c r="A23" s="49"/>
      <c r="B23" s="50" t="s">
        <v>109</v>
      </c>
      <c r="C23" s="51"/>
      <c r="D23" s="52" t="s">
        <v>31</v>
      </c>
      <c r="E23" s="53"/>
      <c r="F23" s="54"/>
      <c r="G23" s="55">
        <f>SUM(G22)</f>
        <v>0</v>
      </c>
    </row>
    <row r="24" spans="1:7" x14ac:dyDescent="0.2">
      <c r="A24" s="38" t="s">
        <v>32</v>
      </c>
      <c r="B24" s="39" t="s">
        <v>8</v>
      </c>
      <c r="C24" s="39" t="s">
        <v>9</v>
      </c>
      <c r="D24" s="40" t="s">
        <v>33</v>
      </c>
      <c r="E24" s="41"/>
      <c r="F24" s="42"/>
      <c r="G24" s="43"/>
    </row>
    <row r="25" spans="1:7" ht="14.1" customHeight="1" x14ac:dyDescent="0.2">
      <c r="A25" s="44" t="s">
        <v>160</v>
      </c>
      <c r="B25" s="45" t="s">
        <v>11</v>
      </c>
      <c r="C25" s="45" t="s">
        <v>12</v>
      </c>
      <c r="D25" s="46" t="s">
        <v>34</v>
      </c>
      <c r="E25" s="47">
        <v>6743.41</v>
      </c>
      <c r="F25" s="78"/>
      <c r="G25" s="48">
        <f t="shared" ref="G25:G32" si="1">+ROUND(+E25*F25,2)</f>
        <v>0</v>
      </c>
    </row>
    <row r="26" spans="1:7" ht="15" customHeight="1" x14ac:dyDescent="0.2">
      <c r="A26" s="44" t="s">
        <v>161</v>
      </c>
      <c r="B26" s="45" t="s">
        <v>11</v>
      </c>
      <c r="C26" s="45" t="s">
        <v>12</v>
      </c>
      <c r="D26" s="46" t="s">
        <v>35</v>
      </c>
      <c r="E26" s="47">
        <v>5455.01</v>
      </c>
      <c r="F26" s="78"/>
      <c r="G26" s="48">
        <f t="shared" si="1"/>
        <v>0</v>
      </c>
    </row>
    <row r="27" spans="1:7" x14ac:dyDescent="0.2">
      <c r="A27" s="44" t="s">
        <v>162</v>
      </c>
      <c r="B27" s="45" t="s">
        <v>11</v>
      </c>
      <c r="C27" s="45" t="s">
        <v>12</v>
      </c>
      <c r="D27" s="46" t="s">
        <v>36</v>
      </c>
      <c r="E27" s="47">
        <v>836.77</v>
      </c>
      <c r="F27" s="78"/>
      <c r="G27" s="48">
        <f t="shared" si="1"/>
        <v>0</v>
      </c>
    </row>
    <row r="28" spans="1:7" ht="15" customHeight="1" x14ac:dyDescent="0.2">
      <c r="A28" s="44" t="s">
        <v>163</v>
      </c>
      <c r="B28" s="45" t="s">
        <v>11</v>
      </c>
      <c r="C28" s="45" t="s">
        <v>12</v>
      </c>
      <c r="D28" s="46" t="s">
        <v>37</v>
      </c>
      <c r="E28" s="47">
        <v>1175.48</v>
      </c>
      <c r="F28" s="78"/>
      <c r="G28" s="48">
        <f t="shared" si="1"/>
        <v>0</v>
      </c>
    </row>
    <row r="29" spans="1:7" ht="15" customHeight="1" x14ac:dyDescent="0.2">
      <c r="A29" s="44" t="s">
        <v>164</v>
      </c>
      <c r="B29" s="45" t="s">
        <v>11</v>
      </c>
      <c r="C29" s="45" t="s">
        <v>38</v>
      </c>
      <c r="D29" s="46" t="s">
        <v>39</v>
      </c>
      <c r="E29" s="47">
        <v>9612.76</v>
      </c>
      <c r="F29" s="78"/>
      <c r="G29" s="48">
        <f t="shared" si="1"/>
        <v>0</v>
      </c>
    </row>
    <row r="30" spans="1:7" ht="15" customHeight="1" x14ac:dyDescent="0.2">
      <c r="A30" s="44" t="s">
        <v>165</v>
      </c>
      <c r="B30" s="45" t="s">
        <v>11</v>
      </c>
      <c r="C30" s="45" t="s">
        <v>12</v>
      </c>
      <c r="D30" s="46" t="s">
        <v>40</v>
      </c>
      <c r="E30" s="47">
        <v>12748.27</v>
      </c>
      <c r="F30" s="78"/>
      <c r="G30" s="48">
        <f t="shared" si="1"/>
        <v>0</v>
      </c>
    </row>
    <row r="31" spans="1:7" ht="15" customHeight="1" x14ac:dyDescent="0.2">
      <c r="A31" s="44" t="s">
        <v>166</v>
      </c>
      <c r="B31" s="45" t="s">
        <v>11</v>
      </c>
      <c r="C31" s="45" t="s">
        <v>12</v>
      </c>
      <c r="D31" s="46" t="s">
        <v>41</v>
      </c>
      <c r="E31" s="47">
        <v>2249.6999999999998</v>
      </c>
      <c r="F31" s="78"/>
      <c r="G31" s="48">
        <f t="shared" si="1"/>
        <v>0</v>
      </c>
    </row>
    <row r="32" spans="1:7" ht="14.1" customHeight="1" x14ac:dyDescent="0.2">
      <c r="A32" s="44" t="s">
        <v>167</v>
      </c>
      <c r="B32" s="45" t="s">
        <v>11</v>
      </c>
      <c r="C32" s="45" t="s">
        <v>22</v>
      </c>
      <c r="D32" s="46" t="s">
        <v>42</v>
      </c>
      <c r="E32" s="47">
        <v>25</v>
      </c>
      <c r="F32" s="78"/>
      <c r="G32" s="48">
        <f t="shared" si="1"/>
        <v>0</v>
      </c>
    </row>
    <row r="33" spans="1:7" x14ac:dyDescent="0.2">
      <c r="A33" s="49"/>
      <c r="B33" s="50" t="s">
        <v>109</v>
      </c>
      <c r="C33" s="51"/>
      <c r="D33" s="52" t="s">
        <v>43</v>
      </c>
      <c r="E33" s="53"/>
      <c r="F33" s="54"/>
      <c r="G33" s="55">
        <f>SUM(G25:G32)</f>
        <v>0</v>
      </c>
    </row>
    <row r="34" spans="1:7" x14ac:dyDescent="0.2">
      <c r="A34" s="38" t="s">
        <v>44</v>
      </c>
      <c r="B34" s="39" t="s">
        <v>8</v>
      </c>
      <c r="C34" s="39" t="s">
        <v>9</v>
      </c>
      <c r="D34" s="40" t="s">
        <v>45</v>
      </c>
      <c r="E34" s="41"/>
      <c r="F34" s="42"/>
      <c r="G34" s="43"/>
    </row>
    <row r="35" spans="1:7" x14ac:dyDescent="0.2">
      <c r="A35" s="44" t="s">
        <v>168</v>
      </c>
      <c r="B35" s="45" t="s">
        <v>11</v>
      </c>
      <c r="C35" s="45" t="s">
        <v>12</v>
      </c>
      <c r="D35" s="46" t="s">
        <v>17</v>
      </c>
      <c r="E35" s="47">
        <v>153.88</v>
      </c>
      <c r="F35" s="78"/>
      <c r="G35" s="48">
        <f t="shared" ref="G35:G40" si="2">+ROUND(+E35*F35,2)</f>
        <v>0</v>
      </c>
    </row>
    <row r="36" spans="1:7" x14ac:dyDescent="0.2">
      <c r="A36" s="44" t="s">
        <v>169</v>
      </c>
      <c r="B36" s="45" t="s">
        <v>11</v>
      </c>
      <c r="C36" s="45" t="s">
        <v>12</v>
      </c>
      <c r="D36" s="46" t="s">
        <v>46</v>
      </c>
      <c r="E36" s="47">
        <v>153.88</v>
      </c>
      <c r="F36" s="78"/>
      <c r="G36" s="48">
        <f t="shared" si="2"/>
        <v>0</v>
      </c>
    </row>
    <row r="37" spans="1:7" ht="12" customHeight="1" x14ac:dyDescent="0.2">
      <c r="A37" s="44" t="s">
        <v>170</v>
      </c>
      <c r="B37" s="45" t="s">
        <v>11</v>
      </c>
      <c r="C37" s="45" t="s">
        <v>12</v>
      </c>
      <c r="D37" s="46" t="s">
        <v>40</v>
      </c>
      <c r="E37" s="47">
        <v>153.88</v>
      </c>
      <c r="F37" s="78"/>
      <c r="G37" s="48">
        <f t="shared" si="2"/>
        <v>0</v>
      </c>
    </row>
    <row r="38" spans="1:7" x14ac:dyDescent="0.2">
      <c r="A38" s="44" t="s">
        <v>171</v>
      </c>
      <c r="B38" s="45" t="s">
        <v>11</v>
      </c>
      <c r="C38" s="45" t="s">
        <v>22</v>
      </c>
      <c r="D38" s="46" t="s">
        <v>47</v>
      </c>
      <c r="E38" s="47">
        <v>6</v>
      </c>
      <c r="F38" s="78"/>
      <c r="G38" s="48">
        <f t="shared" si="2"/>
        <v>0</v>
      </c>
    </row>
    <row r="39" spans="1:7" ht="14.1" customHeight="1" x14ac:dyDescent="0.2">
      <c r="A39" s="44" t="s">
        <v>172</v>
      </c>
      <c r="B39" s="45" t="s">
        <v>11</v>
      </c>
      <c r="C39" s="45" t="s">
        <v>12</v>
      </c>
      <c r="D39" s="46" t="s">
        <v>48</v>
      </c>
      <c r="E39" s="47">
        <v>153.88</v>
      </c>
      <c r="F39" s="78"/>
      <c r="G39" s="48">
        <f t="shared" si="2"/>
        <v>0</v>
      </c>
    </row>
    <row r="40" spans="1:7" x14ac:dyDescent="0.2">
      <c r="A40" s="44" t="s">
        <v>173</v>
      </c>
      <c r="B40" s="45" t="s">
        <v>11</v>
      </c>
      <c r="C40" s="45" t="s">
        <v>49</v>
      </c>
      <c r="D40" s="46" t="s">
        <v>50</v>
      </c>
      <c r="E40" s="47">
        <v>2</v>
      </c>
      <c r="F40" s="78"/>
      <c r="G40" s="48">
        <f t="shared" si="2"/>
        <v>0</v>
      </c>
    </row>
    <row r="41" spans="1:7" x14ac:dyDescent="0.2">
      <c r="A41" s="49"/>
      <c r="B41" s="50" t="s">
        <v>109</v>
      </c>
      <c r="C41" s="51"/>
      <c r="D41" s="52" t="s">
        <v>51</v>
      </c>
      <c r="E41" s="53"/>
      <c r="F41" s="54"/>
      <c r="G41" s="55">
        <f>SUM(G35:G40)</f>
        <v>0</v>
      </c>
    </row>
    <row r="42" spans="1:7" x14ac:dyDescent="0.2">
      <c r="A42" s="38" t="s">
        <v>52</v>
      </c>
      <c r="B42" s="39" t="s">
        <v>8</v>
      </c>
      <c r="C42" s="39" t="s">
        <v>9</v>
      </c>
      <c r="D42" s="40" t="s">
        <v>53</v>
      </c>
      <c r="E42" s="41"/>
      <c r="F42" s="42"/>
      <c r="G42" s="43"/>
    </row>
    <row r="43" spans="1:7" ht="12.6" customHeight="1" x14ac:dyDescent="0.2">
      <c r="A43" s="44" t="s">
        <v>174</v>
      </c>
      <c r="B43" s="45" t="s">
        <v>11</v>
      </c>
      <c r="C43" s="45" t="s">
        <v>12</v>
      </c>
      <c r="D43" s="46" t="s">
        <v>54</v>
      </c>
      <c r="E43" s="47">
        <v>51.48</v>
      </c>
      <c r="F43" s="78"/>
      <c r="G43" s="48">
        <f t="shared" ref="G43:G49" si="3">+ROUND(+E43*F43,2)</f>
        <v>0</v>
      </c>
    </row>
    <row r="44" spans="1:7" ht="14.1" customHeight="1" x14ac:dyDescent="0.2">
      <c r="A44" s="44" t="s">
        <v>175</v>
      </c>
      <c r="B44" s="45" t="s">
        <v>11</v>
      </c>
      <c r="C44" s="45" t="s">
        <v>12</v>
      </c>
      <c r="D44" s="46" t="s">
        <v>55</v>
      </c>
      <c r="E44" s="47">
        <v>78.459999999999994</v>
      </c>
      <c r="F44" s="78"/>
      <c r="G44" s="48">
        <f t="shared" si="3"/>
        <v>0</v>
      </c>
    </row>
    <row r="45" spans="1:7" ht="15" customHeight="1" x14ac:dyDescent="0.2">
      <c r="A45" s="44" t="s">
        <v>176</v>
      </c>
      <c r="B45" s="45" t="s">
        <v>11</v>
      </c>
      <c r="C45" s="45" t="s">
        <v>12</v>
      </c>
      <c r="D45" s="46" t="s">
        <v>56</v>
      </c>
      <c r="E45" s="47">
        <v>229.6</v>
      </c>
      <c r="F45" s="78"/>
      <c r="G45" s="48">
        <f t="shared" si="3"/>
        <v>0</v>
      </c>
    </row>
    <row r="46" spans="1:7" x14ac:dyDescent="0.2">
      <c r="A46" s="44" t="s">
        <v>177</v>
      </c>
      <c r="B46" s="45" t="s">
        <v>11</v>
      </c>
      <c r="C46" s="45" t="s">
        <v>12</v>
      </c>
      <c r="D46" s="46" t="s">
        <v>57</v>
      </c>
      <c r="E46" s="47">
        <v>39.799999999999997</v>
      </c>
      <c r="F46" s="78"/>
      <c r="G46" s="48">
        <f t="shared" si="3"/>
        <v>0</v>
      </c>
    </row>
    <row r="47" spans="1:7" x14ac:dyDescent="0.2">
      <c r="A47" s="44" t="s">
        <v>178</v>
      </c>
      <c r="B47" s="45" t="s">
        <v>11</v>
      </c>
      <c r="C47" s="45" t="s">
        <v>12</v>
      </c>
      <c r="D47" s="46" t="s">
        <v>58</v>
      </c>
      <c r="E47" s="47">
        <v>20.27</v>
      </c>
      <c r="F47" s="78"/>
      <c r="G47" s="48">
        <f t="shared" si="3"/>
        <v>0</v>
      </c>
    </row>
    <row r="48" spans="1:7" ht="15" customHeight="1" x14ac:dyDescent="0.2">
      <c r="A48" s="44" t="s">
        <v>179</v>
      </c>
      <c r="B48" s="45" t="s">
        <v>11</v>
      </c>
      <c r="C48" s="45" t="s">
        <v>12</v>
      </c>
      <c r="D48" s="46" t="s">
        <v>59</v>
      </c>
      <c r="E48" s="47">
        <v>10.46</v>
      </c>
      <c r="F48" s="78"/>
      <c r="G48" s="48">
        <f t="shared" si="3"/>
        <v>0</v>
      </c>
    </row>
    <row r="49" spans="1:7" ht="14.1" customHeight="1" x14ac:dyDescent="0.2">
      <c r="A49" s="44" t="s">
        <v>180</v>
      </c>
      <c r="B49" s="45" t="s">
        <v>11</v>
      </c>
      <c r="C49" s="45" t="s">
        <v>12</v>
      </c>
      <c r="D49" s="46" t="s">
        <v>60</v>
      </c>
      <c r="E49" s="47">
        <v>9.08</v>
      </c>
      <c r="F49" s="78"/>
      <c r="G49" s="48">
        <f t="shared" si="3"/>
        <v>0</v>
      </c>
    </row>
    <row r="50" spans="1:7" x14ac:dyDescent="0.2">
      <c r="A50" s="49"/>
      <c r="B50" s="50" t="s">
        <v>109</v>
      </c>
      <c r="C50" s="51"/>
      <c r="D50" s="52" t="s">
        <v>61</v>
      </c>
      <c r="E50" s="53"/>
      <c r="F50" s="54"/>
      <c r="G50" s="55">
        <f>SUM(G43:G49)</f>
        <v>0</v>
      </c>
    </row>
    <row r="51" spans="1:7" x14ac:dyDescent="0.2">
      <c r="A51" s="38" t="s">
        <v>62</v>
      </c>
      <c r="B51" s="39" t="s">
        <v>8</v>
      </c>
      <c r="C51" s="39" t="s">
        <v>9</v>
      </c>
      <c r="D51" s="40" t="s">
        <v>63</v>
      </c>
      <c r="E51" s="41"/>
      <c r="F51" s="42"/>
      <c r="G51" s="43"/>
    </row>
    <row r="52" spans="1:7" x14ac:dyDescent="0.2">
      <c r="A52" s="44" t="s">
        <v>181</v>
      </c>
      <c r="B52" s="45" t="s">
        <v>11</v>
      </c>
      <c r="C52" s="45" t="s">
        <v>12</v>
      </c>
      <c r="D52" s="46" t="s">
        <v>64</v>
      </c>
      <c r="E52" s="47">
        <v>14.4</v>
      </c>
      <c r="F52" s="78"/>
      <c r="G52" s="48">
        <f t="shared" ref="G52:G53" si="4">+ROUND(+E52*F52,2)</f>
        <v>0</v>
      </c>
    </row>
    <row r="53" spans="1:7" x14ac:dyDescent="0.2">
      <c r="A53" s="44" t="s">
        <v>182</v>
      </c>
      <c r="B53" s="45" t="s">
        <v>11</v>
      </c>
      <c r="C53" s="45" t="s">
        <v>65</v>
      </c>
      <c r="D53" s="46" t="s">
        <v>66</v>
      </c>
      <c r="E53" s="47">
        <v>36.049999999999997</v>
      </c>
      <c r="F53" s="78"/>
      <c r="G53" s="48">
        <f t="shared" si="4"/>
        <v>0</v>
      </c>
    </row>
    <row r="54" spans="1:7" x14ac:dyDescent="0.2">
      <c r="A54" s="49"/>
      <c r="B54" s="50" t="s">
        <v>109</v>
      </c>
      <c r="C54" s="51"/>
      <c r="D54" s="52" t="s">
        <v>67</v>
      </c>
      <c r="E54" s="53"/>
      <c r="F54" s="54"/>
      <c r="G54" s="55">
        <f>SUM(G52:G53)</f>
        <v>0</v>
      </c>
    </row>
    <row r="55" spans="1:7" x14ac:dyDescent="0.2">
      <c r="A55" s="38" t="s">
        <v>68</v>
      </c>
      <c r="B55" s="39" t="s">
        <v>8</v>
      </c>
      <c r="C55" s="39" t="s">
        <v>9</v>
      </c>
      <c r="D55" s="40" t="s">
        <v>69</v>
      </c>
      <c r="E55" s="41"/>
      <c r="F55" s="42"/>
      <c r="G55" s="43"/>
    </row>
    <row r="56" spans="1:7" x14ac:dyDescent="0.2">
      <c r="A56" s="44" t="s">
        <v>183</v>
      </c>
      <c r="B56" s="45" t="s">
        <v>11</v>
      </c>
      <c r="C56" s="45" t="s">
        <v>22</v>
      </c>
      <c r="D56" s="46" t="s">
        <v>70</v>
      </c>
      <c r="E56" s="47">
        <v>2</v>
      </c>
      <c r="F56" s="78"/>
      <c r="G56" s="48">
        <f t="shared" ref="G56:G57" si="5">+ROUND(+E56*F56,2)</f>
        <v>0</v>
      </c>
    </row>
    <row r="57" spans="1:7" ht="14.1" customHeight="1" x14ac:dyDescent="0.2">
      <c r="A57" s="44" t="s">
        <v>184</v>
      </c>
      <c r="B57" s="45" t="s">
        <v>11</v>
      </c>
      <c r="C57" s="45" t="s">
        <v>12</v>
      </c>
      <c r="D57" s="46" t="s">
        <v>71</v>
      </c>
      <c r="E57" s="47">
        <v>8.64</v>
      </c>
      <c r="F57" s="78"/>
      <c r="G57" s="48">
        <f t="shared" si="5"/>
        <v>0</v>
      </c>
    </row>
    <row r="58" spans="1:7" x14ac:dyDescent="0.2">
      <c r="A58" s="49"/>
      <c r="B58" s="50" t="s">
        <v>109</v>
      </c>
      <c r="C58" s="51"/>
      <c r="D58" s="52" t="s">
        <v>72</v>
      </c>
      <c r="E58" s="53"/>
      <c r="F58" s="54"/>
      <c r="G58" s="55">
        <f>SUM(G56:G57)</f>
        <v>0</v>
      </c>
    </row>
    <row r="59" spans="1:7" x14ac:dyDescent="0.2">
      <c r="A59" s="38" t="s">
        <v>73</v>
      </c>
      <c r="B59" s="39" t="s">
        <v>8</v>
      </c>
      <c r="C59" s="39" t="s">
        <v>9</v>
      </c>
      <c r="D59" s="40" t="s">
        <v>74</v>
      </c>
      <c r="E59" s="41"/>
      <c r="F59" s="42"/>
      <c r="G59" s="43"/>
    </row>
    <row r="60" spans="1:7" x14ac:dyDescent="0.2">
      <c r="A60" s="44" t="s">
        <v>185</v>
      </c>
      <c r="B60" s="45" t="s">
        <v>11</v>
      </c>
      <c r="C60" s="45" t="s">
        <v>12</v>
      </c>
      <c r="D60" s="46" t="s">
        <v>75</v>
      </c>
      <c r="E60" s="47">
        <v>10603.41</v>
      </c>
      <c r="F60" s="78"/>
      <c r="G60" s="48">
        <f t="shared" ref="G60:G62" si="6">+ROUND(+E60*F60,2)</f>
        <v>0</v>
      </c>
    </row>
    <row r="61" spans="1:7" x14ac:dyDescent="0.2">
      <c r="A61" s="44" t="s">
        <v>186</v>
      </c>
      <c r="B61" s="45" t="s">
        <v>11</v>
      </c>
      <c r="C61" s="45" t="s">
        <v>12</v>
      </c>
      <c r="D61" s="46" t="s">
        <v>76</v>
      </c>
      <c r="E61" s="47">
        <v>25</v>
      </c>
      <c r="F61" s="78"/>
      <c r="G61" s="48">
        <f t="shared" si="6"/>
        <v>0</v>
      </c>
    </row>
    <row r="62" spans="1:7" x14ac:dyDescent="0.2">
      <c r="A62" s="44" t="s">
        <v>187</v>
      </c>
      <c r="B62" s="45" t="s">
        <v>11</v>
      </c>
      <c r="C62" s="45" t="s">
        <v>22</v>
      </c>
      <c r="D62" s="46" t="s">
        <v>77</v>
      </c>
      <c r="E62" s="47">
        <v>330</v>
      </c>
      <c r="F62" s="78"/>
      <c r="G62" s="48">
        <f t="shared" si="6"/>
        <v>0</v>
      </c>
    </row>
    <row r="63" spans="1:7" x14ac:dyDescent="0.2">
      <c r="A63" s="49"/>
      <c r="B63" s="50" t="s">
        <v>109</v>
      </c>
      <c r="C63" s="51"/>
      <c r="D63" s="52" t="s">
        <v>78</v>
      </c>
      <c r="E63" s="53"/>
      <c r="F63" s="54"/>
      <c r="G63" s="55">
        <f>SUM(G60:G62)</f>
        <v>0</v>
      </c>
    </row>
    <row r="64" spans="1:7" x14ac:dyDescent="0.2">
      <c r="A64" s="38" t="s">
        <v>79</v>
      </c>
      <c r="B64" s="39" t="s">
        <v>8</v>
      </c>
      <c r="C64" s="39" t="s">
        <v>9</v>
      </c>
      <c r="D64" s="40" t="s">
        <v>80</v>
      </c>
      <c r="E64" s="41"/>
      <c r="F64" s="42"/>
      <c r="G64" s="43"/>
    </row>
    <row r="65" spans="1:7" ht="14.1" customHeight="1" x14ac:dyDescent="0.2">
      <c r="A65" s="44" t="s">
        <v>188</v>
      </c>
      <c r="B65" s="45" t="s">
        <v>11</v>
      </c>
      <c r="C65" s="45" t="s">
        <v>38</v>
      </c>
      <c r="D65" s="46" t="s">
        <v>81</v>
      </c>
      <c r="E65" s="47">
        <v>530</v>
      </c>
      <c r="F65" s="78"/>
      <c r="G65" s="48">
        <f t="shared" ref="G65:G76" si="7">+ROUND(+E65*F65,2)</f>
        <v>0</v>
      </c>
    </row>
    <row r="66" spans="1:7" ht="14.1" customHeight="1" x14ac:dyDescent="0.2">
      <c r="A66" s="44" t="s">
        <v>189</v>
      </c>
      <c r="B66" s="45" t="s">
        <v>11</v>
      </c>
      <c r="C66" s="45" t="s">
        <v>22</v>
      </c>
      <c r="D66" s="46" t="s">
        <v>82</v>
      </c>
      <c r="E66" s="47">
        <v>1891</v>
      </c>
      <c r="F66" s="78"/>
      <c r="G66" s="48">
        <f t="shared" si="7"/>
        <v>0</v>
      </c>
    </row>
    <row r="67" spans="1:7" ht="15" customHeight="1" x14ac:dyDescent="0.2">
      <c r="A67" s="44" t="s">
        <v>190</v>
      </c>
      <c r="B67" s="45" t="s">
        <v>11</v>
      </c>
      <c r="C67" s="45" t="s">
        <v>22</v>
      </c>
      <c r="D67" s="46" t="s">
        <v>83</v>
      </c>
      <c r="E67" s="47">
        <v>92</v>
      </c>
      <c r="F67" s="78"/>
      <c r="G67" s="48">
        <f t="shared" si="7"/>
        <v>0</v>
      </c>
    </row>
    <row r="68" spans="1:7" ht="14.1" customHeight="1" x14ac:dyDescent="0.2">
      <c r="A68" s="44" t="s">
        <v>191</v>
      </c>
      <c r="B68" s="45" t="s">
        <v>11</v>
      </c>
      <c r="C68" s="45" t="s">
        <v>22</v>
      </c>
      <c r="D68" s="46" t="s">
        <v>84</v>
      </c>
      <c r="E68" s="47">
        <v>1471.8</v>
      </c>
      <c r="F68" s="78"/>
      <c r="G68" s="48">
        <f t="shared" si="7"/>
        <v>0</v>
      </c>
    </row>
    <row r="69" spans="1:7" ht="13.5" customHeight="1" x14ac:dyDescent="0.2">
      <c r="A69" s="44" t="s">
        <v>192</v>
      </c>
      <c r="B69" s="45" t="s">
        <v>11</v>
      </c>
      <c r="C69" s="45" t="s">
        <v>22</v>
      </c>
      <c r="D69" s="46" t="s">
        <v>85</v>
      </c>
      <c r="E69" s="47">
        <v>333</v>
      </c>
      <c r="F69" s="78"/>
      <c r="G69" s="48">
        <f t="shared" si="7"/>
        <v>0</v>
      </c>
    </row>
    <row r="70" spans="1:7" x14ac:dyDescent="0.2">
      <c r="A70" s="44" t="s">
        <v>193</v>
      </c>
      <c r="B70" s="45" t="s">
        <v>11</v>
      </c>
      <c r="C70" s="45" t="s">
        <v>22</v>
      </c>
      <c r="D70" s="46" t="s">
        <v>86</v>
      </c>
      <c r="E70" s="47">
        <v>126</v>
      </c>
      <c r="F70" s="78"/>
      <c r="G70" s="48">
        <f t="shared" si="7"/>
        <v>0</v>
      </c>
    </row>
    <row r="71" spans="1:7" ht="15" customHeight="1" x14ac:dyDescent="0.2">
      <c r="A71" s="44" t="s">
        <v>194</v>
      </c>
      <c r="B71" s="45" t="s">
        <v>11</v>
      </c>
      <c r="C71" s="45" t="s">
        <v>22</v>
      </c>
      <c r="D71" s="46" t="s">
        <v>87</v>
      </c>
      <c r="E71" s="47">
        <v>363.6</v>
      </c>
      <c r="F71" s="78"/>
      <c r="G71" s="48">
        <f t="shared" si="7"/>
        <v>0</v>
      </c>
    </row>
    <row r="72" spans="1:7" x14ac:dyDescent="0.2">
      <c r="A72" s="44" t="s">
        <v>195</v>
      </c>
      <c r="B72" s="45" t="s">
        <v>11</v>
      </c>
      <c r="C72" s="45" t="s">
        <v>22</v>
      </c>
      <c r="D72" s="46" t="s">
        <v>88</v>
      </c>
      <c r="E72" s="47">
        <v>280</v>
      </c>
      <c r="F72" s="78"/>
      <c r="G72" s="48">
        <f t="shared" si="7"/>
        <v>0</v>
      </c>
    </row>
    <row r="73" spans="1:7" x14ac:dyDescent="0.2">
      <c r="A73" s="44" t="s">
        <v>196</v>
      </c>
      <c r="B73" s="45" t="s">
        <v>11</v>
      </c>
      <c r="C73" s="45" t="s">
        <v>22</v>
      </c>
      <c r="D73" s="46" t="s">
        <v>89</v>
      </c>
      <c r="E73" s="47">
        <v>335</v>
      </c>
      <c r="F73" s="78"/>
      <c r="G73" s="48">
        <f t="shared" si="7"/>
        <v>0</v>
      </c>
    </row>
    <row r="74" spans="1:7" ht="12.6" customHeight="1" x14ac:dyDescent="0.2">
      <c r="A74" s="44" t="s">
        <v>197</v>
      </c>
      <c r="B74" s="45" t="s">
        <v>11</v>
      </c>
      <c r="C74" s="45" t="s">
        <v>22</v>
      </c>
      <c r="D74" s="46" t="s">
        <v>90</v>
      </c>
      <c r="E74" s="47">
        <v>1</v>
      </c>
      <c r="F74" s="78"/>
      <c r="G74" s="48">
        <f t="shared" si="7"/>
        <v>0</v>
      </c>
    </row>
    <row r="75" spans="1:7" x14ac:dyDescent="0.2">
      <c r="A75" s="44" t="s">
        <v>198</v>
      </c>
      <c r="B75" s="45" t="s">
        <v>11</v>
      </c>
      <c r="C75" s="45" t="s">
        <v>22</v>
      </c>
      <c r="D75" s="46" t="s">
        <v>91</v>
      </c>
      <c r="E75" s="47">
        <v>335</v>
      </c>
      <c r="F75" s="78"/>
      <c r="G75" s="48">
        <f t="shared" si="7"/>
        <v>0</v>
      </c>
    </row>
    <row r="76" spans="1:7" ht="13.5" customHeight="1" x14ac:dyDescent="0.2">
      <c r="A76" s="44" t="s">
        <v>199</v>
      </c>
      <c r="B76" s="45" t="s">
        <v>11</v>
      </c>
      <c r="C76" s="45" t="s">
        <v>22</v>
      </c>
      <c r="D76" s="46" t="s">
        <v>92</v>
      </c>
      <c r="E76" s="47">
        <v>1</v>
      </c>
      <c r="F76" s="78"/>
      <c r="G76" s="48">
        <f t="shared" si="7"/>
        <v>0</v>
      </c>
    </row>
    <row r="77" spans="1:7" x14ac:dyDescent="0.2">
      <c r="A77" s="49"/>
      <c r="B77" s="50" t="s">
        <v>109</v>
      </c>
      <c r="C77" s="51"/>
      <c r="D77" s="52" t="s">
        <v>93</v>
      </c>
      <c r="E77" s="53"/>
      <c r="F77" s="54"/>
      <c r="G77" s="55">
        <f>SUM(G65:G76)</f>
        <v>0</v>
      </c>
    </row>
    <row r="78" spans="1:7" x14ac:dyDescent="0.2">
      <c r="A78" s="38" t="s">
        <v>94</v>
      </c>
      <c r="B78" s="39" t="s">
        <v>8</v>
      </c>
      <c r="C78" s="39" t="s">
        <v>9</v>
      </c>
      <c r="D78" s="40" t="s">
        <v>95</v>
      </c>
      <c r="E78" s="41"/>
      <c r="F78" s="42"/>
      <c r="G78" s="43"/>
    </row>
    <row r="79" spans="1:7" ht="14.1" customHeight="1" x14ac:dyDescent="0.2">
      <c r="A79" s="44" t="s">
        <v>200</v>
      </c>
      <c r="B79" s="45" t="s">
        <v>11</v>
      </c>
      <c r="C79" s="45" t="s">
        <v>22</v>
      </c>
      <c r="D79" s="46" t="s">
        <v>96</v>
      </c>
      <c r="E79" s="47">
        <v>488</v>
      </c>
      <c r="F79" s="78"/>
      <c r="G79" s="48">
        <f t="shared" ref="G79:G80" si="8">+ROUND(+E79*F79,2)</f>
        <v>0</v>
      </c>
    </row>
    <row r="80" spans="1:7" ht="14.1" customHeight="1" x14ac:dyDescent="0.2">
      <c r="A80" s="44" t="s">
        <v>201</v>
      </c>
      <c r="B80" s="45" t="s">
        <v>11</v>
      </c>
      <c r="C80" s="45" t="s">
        <v>22</v>
      </c>
      <c r="D80" s="46" t="s">
        <v>97</v>
      </c>
      <c r="E80" s="47">
        <v>61</v>
      </c>
      <c r="F80" s="78"/>
      <c r="G80" s="48">
        <f t="shared" si="8"/>
        <v>0</v>
      </c>
    </row>
    <row r="81" spans="1:7" x14ac:dyDescent="0.2">
      <c r="A81" s="56"/>
      <c r="B81" s="57" t="s">
        <v>109</v>
      </c>
      <c r="C81" s="58"/>
      <c r="D81" s="59" t="s">
        <v>98</v>
      </c>
      <c r="E81" s="60"/>
      <c r="F81" s="61"/>
      <c r="G81" s="62">
        <f>SUM(G79:G80)</f>
        <v>0</v>
      </c>
    </row>
    <row r="82" spans="1:7" x14ac:dyDescent="0.2">
      <c r="A82" s="38" t="s">
        <v>99</v>
      </c>
      <c r="B82" s="39" t="s">
        <v>8</v>
      </c>
      <c r="C82" s="39" t="s">
        <v>9</v>
      </c>
      <c r="D82" s="40" t="s">
        <v>206</v>
      </c>
      <c r="E82" s="41"/>
      <c r="F82" s="42"/>
      <c r="G82" s="43"/>
    </row>
    <row r="83" spans="1:7" ht="14.1" customHeight="1" x14ac:dyDescent="0.2">
      <c r="A83" s="44" t="s">
        <v>212</v>
      </c>
      <c r="B83" s="45" t="s">
        <v>11</v>
      </c>
      <c r="C83" s="45" t="s">
        <v>12</v>
      </c>
      <c r="D83" s="46" t="s">
        <v>207</v>
      </c>
      <c r="E83" s="47">
        <v>2352</v>
      </c>
      <c r="F83" s="78"/>
      <c r="G83" s="48">
        <f t="shared" ref="G83:G84" si="9">+ROUND(+E83*F83,2)</f>
        <v>0</v>
      </c>
    </row>
    <row r="84" spans="1:7" ht="14.1" customHeight="1" x14ac:dyDescent="0.2">
      <c r="A84" s="44" t="s">
        <v>213</v>
      </c>
      <c r="B84" s="45" t="s">
        <v>11</v>
      </c>
      <c r="C84" s="45" t="s">
        <v>12</v>
      </c>
      <c r="D84" s="46" t="s">
        <v>208</v>
      </c>
      <c r="E84" s="47">
        <v>1008</v>
      </c>
      <c r="F84" s="78"/>
      <c r="G84" s="48">
        <f t="shared" si="9"/>
        <v>0</v>
      </c>
    </row>
    <row r="85" spans="1:7" ht="14.1" customHeight="1" x14ac:dyDescent="0.2">
      <c r="A85" s="44" t="s">
        <v>202</v>
      </c>
      <c r="B85" s="45" t="s">
        <v>11</v>
      </c>
      <c r="C85" s="45" t="s">
        <v>12</v>
      </c>
      <c r="D85" s="46" t="s">
        <v>209</v>
      </c>
      <c r="E85" s="47">
        <v>1008</v>
      </c>
      <c r="F85" s="78"/>
      <c r="G85" s="48">
        <f t="shared" ref="G85" si="10">+ROUND(+E85*F85,2)</f>
        <v>0</v>
      </c>
    </row>
    <row r="86" spans="1:7" x14ac:dyDescent="0.2">
      <c r="A86" s="56"/>
      <c r="B86" s="57"/>
      <c r="C86" s="58"/>
      <c r="D86" s="59" t="s">
        <v>101</v>
      </c>
      <c r="E86" s="60"/>
      <c r="F86" s="61"/>
      <c r="G86" s="62">
        <f>SUM(G83:G85)</f>
        <v>0</v>
      </c>
    </row>
    <row r="87" spans="1:7" x14ac:dyDescent="0.2">
      <c r="A87" s="49"/>
      <c r="B87" s="50" t="s">
        <v>109</v>
      </c>
      <c r="C87" s="51"/>
      <c r="D87" s="63" t="s">
        <v>211</v>
      </c>
      <c r="E87" s="53"/>
      <c r="F87" s="54"/>
      <c r="G87" s="55">
        <f>+G9+G20+G23+G33+G41+G50+G54+G58+G63+G77+G81+G86</f>
        <v>0</v>
      </c>
    </row>
    <row r="88" spans="1:7" x14ac:dyDescent="0.2">
      <c r="A88" s="38" t="s">
        <v>102</v>
      </c>
      <c r="B88" s="39" t="s">
        <v>8</v>
      </c>
      <c r="C88" s="39" t="s">
        <v>9</v>
      </c>
      <c r="D88" s="40" t="s">
        <v>100</v>
      </c>
      <c r="E88" s="41"/>
      <c r="F88" s="42"/>
      <c r="G88" s="43"/>
    </row>
    <row r="89" spans="1:7" x14ac:dyDescent="0.2">
      <c r="A89" s="44" t="s">
        <v>203</v>
      </c>
      <c r="B89" s="45" t="s">
        <v>11</v>
      </c>
      <c r="C89" s="45" t="s">
        <v>22</v>
      </c>
      <c r="D89" s="46" t="s">
        <v>120</v>
      </c>
      <c r="E89" s="64">
        <v>0.01</v>
      </c>
      <c r="F89" s="48">
        <f>+G87</f>
        <v>0</v>
      </c>
      <c r="G89" s="48">
        <f>+ROUND(+E89*F89,2)</f>
        <v>0</v>
      </c>
    </row>
    <row r="90" spans="1:7" x14ac:dyDescent="0.2">
      <c r="A90" s="49"/>
      <c r="B90" s="50" t="s">
        <v>109</v>
      </c>
      <c r="C90" s="51"/>
      <c r="D90" s="52" t="s">
        <v>104</v>
      </c>
      <c r="E90" s="53"/>
      <c r="F90" s="54"/>
      <c r="G90" s="55">
        <f>SUM(G89)</f>
        <v>0</v>
      </c>
    </row>
    <row r="91" spans="1:7" x14ac:dyDescent="0.2">
      <c r="A91" s="38" t="s">
        <v>105</v>
      </c>
      <c r="B91" s="39" t="s">
        <v>8</v>
      </c>
      <c r="C91" s="39" t="s">
        <v>9</v>
      </c>
      <c r="D91" s="40" t="s">
        <v>103</v>
      </c>
      <c r="E91" s="41"/>
      <c r="F91" s="42"/>
      <c r="G91" s="43"/>
    </row>
    <row r="92" spans="1:7" x14ac:dyDescent="0.2">
      <c r="A92" s="44" t="s">
        <v>204</v>
      </c>
      <c r="B92" s="45" t="s">
        <v>11</v>
      </c>
      <c r="C92" s="45" t="s">
        <v>22</v>
      </c>
      <c r="D92" s="46" t="s">
        <v>121</v>
      </c>
      <c r="E92" s="64">
        <v>0.01</v>
      </c>
      <c r="F92" s="48">
        <f>+G87</f>
        <v>0</v>
      </c>
      <c r="G92" s="48">
        <f>+ROUND(+E92*F92,2)</f>
        <v>0</v>
      </c>
    </row>
    <row r="93" spans="1:7" x14ac:dyDescent="0.2">
      <c r="A93" s="49"/>
      <c r="B93" s="50" t="s">
        <v>109</v>
      </c>
      <c r="C93" s="51"/>
      <c r="D93" s="52" t="s">
        <v>107</v>
      </c>
      <c r="E93" s="53"/>
      <c r="F93" s="54"/>
      <c r="G93" s="55">
        <f>SUM(G92)</f>
        <v>0</v>
      </c>
    </row>
    <row r="94" spans="1:7" x14ac:dyDescent="0.2">
      <c r="A94" s="38" t="s">
        <v>148</v>
      </c>
      <c r="B94" s="39" t="s">
        <v>8</v>
      </c>
      <c r="C94" s="39" t="s">
        <v>9</v>
      </c>
      <c r="D94" s="40" t="s">
        <v>106</v>
      </c>
      <c r="E94" s="41"/>
      <c r="F94" s="42"/>
      <c r="G94" s="43"/>
    </row>
    <row r="95" spans="1:7" x14ac:dyDescent="0.2">
      <c r="A95" s="44" t="s">
        <v>205</v>
      </c>
      <c r="B95" s="45" t="s">
        <v>11</v>
      </c>
      <c r="C95" s="45" t="s">
        <v>22</v>
      </c>
      <c r="D95" s="46" t="s">
        <v>122</v>
      </c>
      <c r="E95" s="64">
        <v>0.02</v>
      </c>
      <c r="F95" s="48">
        <f>+G87</f>
        <v>0</v>
      </c>
      <c r="G95" s="48">
        <f>+ROUND(+E95*F95,2)</f>
        <v>0</v>
      </c>
    </row>
    <row r="96" spans="1:7" x14ac:dyDescent="0.2">
      <c r="A96" s="49"/>
      <c r="B96" s="50" t="s">
        <v>109</v>
      </c>
      <c r="C96" s="51"/>
      <c r="D96" s="52" t="s">
        <v>210</v>
      </c>
      <c r="E96" s="53"/>
      <c r="F96" s="54"/>
      <c r="G96" s="55">
        <f>SUM(G95)</f>
        <v>0</v>
      </c>
    </row>
    <row r="97" spans="1:7" x14ac:dyDescent="0.2">
      <c r="A97" s="65"/>
      <c r="B97" s="66" t="s">
        <v>109</v>
      </c>
      <c r="C97" s="67"/>
      <c r="D97" s="68" t="s">
        <v>108</v>
      </c>
      <c r="E97" s="69"/>
      <c r="F97" s="70"/>
      <c r="G97" s="55">
        <f>+G96+G93+G90+G86+G81+G77+G63+G58+G54+G50+G41+G33+G23+G20+G9</f>
        <v>0</v>
      </c>
    </row>
    <row r="98" spans="1:7" x14ac:dyDescent="0.2">
      <c r="A98" s="71"/>
      <c r="B98" s="72"/>
      <c r="C98" s="72"/>
      <c r="D98" s="3" t="s">
        <v>118</v>
      </c>
      <c r="E98" s="1" t="s">
        <v>111</v>
      </c>
      <c r="F98" s="73"/>
      <c r="G98" s="79"/>
    </row>
    <row r="99" spans="1:7" x14ac:dyDescent="0.2">
      <c r="A99" s="74"/>
      <c r="B99" s="27"/>
      <c r="C99" s="27"/>
      <c r="D99" s="3" t="s">
        <v>119</v>
      </c>
      <c r="E99" s="2" t="s">
        <v>112</v>
      </c>
      <c r="F99" s="75"/>
      <c r="G99" s="80"/>
    </row>
    <row r="100" spans="1:7" ht="12" x14ac:dyDescent="0.2">
      <c r="A100" s="74"/>
      <c r="B100" s="27"/>
      <c r="C100" s="27"/>
      <c r="D100" s="76" t="s">
        <v>110</v>
      </c>
      <c r="E100" s="27"/>
      <c r="F100" s="75"/>
      <c r="G100" s="77">
        <f>SUM(G97:G99)</f>
        <v>0</v>
      </c>
    </row>
    <row r="102" spans="1:7" x14ac:dyDescent="0.2">
      <c r="A102" s="4" t="s">
        <v>214</v>
      </c>
    </row>
    <row r="103" spans="1:7" x14ac:dyDescent="0.2">
      <c r="A103" s="99" t="s">
        <v>117</v>
      </c>
      <c r="B103" s="99"/>
      <c r="C103" s="99"/>
      <c r="D103" s="99"/>
      <c r="E103" s="99"/>
      <c r="F103" s="99"/>
      <c r="G103" s="99"/>
    </row>
    <row r="104" spans="1:7" ht="12.75" x14ac:dyDescent="0.2">
      <c r="A104" s="4"/>
      <c r="B104" s="4"/>
      <c r="C104" s="4"/>
      <c r="D104" s="5"/>
      <c r="E104" s="6"/>
      <c r="F104" s="4"/>
      <c r="G104" s="4"/>
    </row>
    <row r="105" spans="1:7" ht="12.75" x14ac:dyDescent="0.2">
      <c r="A105" s="4"/>
      <c r="B105" s="4"/>
      <c r="C105" s="4"/>
      <c r="D105" s="5"/>
      <c r="E105" s="6"/>
      <c r="F105" s="4"/>
      <c r="G105" s="4"/>
    </row>
    <row r="106" spans="1:7" ht="12.75" x14ac:dyDescent="0.2">
      <c r="A106" s="4"/>
      <c r="B106" s="4"/>
      <c r="C106" s="4"/>
      <c r="D106" s="5"/>
      <c r="E106" s="6"/>
      <c r="F106" s="4"/>
      <c r="G106" s="4"/>
    </row>
    <row r="107" spans="1:7" ht="12.75" x14ac:dyDescent="0.2">
      <c r="A107" s="4"/>
      <c r="B107" s="7" t="s">
        <v>123</v>
      </c>
      <c r="C107" s="4"/>
      <c r="D107" s="81"/>
      <c r="E107" s="6"/>
      <c r="F107" s="4"/>
      <c r="G107" s="4"/>
    </row>
    <row r="108" spans="1:7" ht="12.75" x14ac:dyDescent="0.2">
      <c r="A108" s="4"/>
      <c r="B108" s="4"/>
      <c r="C108" s="4"/>
      <c r="D108" s="5"/>
      <c r="E108" s="6"/>
      <c r="F108" s="4"/>
      <c r="G108" s="4"/>
    </row>
    <row r="109" spans="1:7" ht="12.75" x14ac:dyDescent="0.2">
      <c r="A109" s="4"/>
      <c r="B109" s="4"/>
      <c r="C109" s="4"/>
      <c r="D109" s="5"/>
      <c r="E109" s="6"/>
      <c r="F109" s="4"/>
      <c r="G109" s="4"/>
    </row>
    <row r="110" spans="1:7" ht="12.75" x14ac:dyDescent="0.2">
      <c r="A110" s="4"/>
      <c r="B110" s="4"/>
      <c r="C110" s="4"/>
      <c r="D110" s="5"/>
      <c r="E110" s="6"/>
      <c r="F110" s="4"/>
      <c r="G110" s="4"/>
    </row>
    <row r="111" spans="1:7" ht="12.75" x14ac:dyDescent="0.2">
      <c r="A111" s="4"/>
      <c r="B111" s="4"/>
      <c r="C111" s="4"/>
      <c r="D111" s="5"/>
      <c r="E111" s="6"/>
      <c r="F111" s="4"/>
      <c r="G111" s="4"/>
    </row>
    <row r="112" spans="1:7" ht="12.75" x14ac:dyDescent="0.2">
      <c r="A112" s="4"/>
      <c r="B112" s="4"/>
      <c r="C112" s="4"/>
      <c r="D112" s="5"/>
      <c r="E112" s="6"/>
      <c r="F112" s="4"/>
      <c r="G112" s="4"/>
    </row>
    <row r="113" spans="1:7" ht="12.75" x14ac:dyDescent="0.2">
      <c r="A113" s="4"/>
      <c r="B113" s="4"/>
      <c r="C113" s="4"/>
      <c r="D113" s="5"/>
      <c r="E113" s="6"/>
      <c r="F113" s="4"/>
      <c r="G113" s="4"/>
    </row>
    <row r="114" spans="1:7" ht="12.75" x14ac:dyDescent="0.2">
      <c r="A114" s="4"/>
      <c r="B114" s="4"/>
      <c r="C114" s="4"/>
      <c r="D114" s="5"/>
      <c r="E114" s="6"/>
      <c r="F114" s="4"/>
      <c r="G114" s="4"/>
    </row>
    <row r="115" spans="1:7" x14ac:dyDescent="0.2">
      <c r="A115" s="99" t="s">
        <v>116</v>
      </c>
      <c r="B115" s="99"/>
      <c r="C115" s="99"/>
      <c r="D115" s="99"/>
      <c r="E115" s="99"/>
      <c r="F115" s="99"/>
      <c r="G115" s="99"/>
    </row>
  </sheetData>
  <sheetProtection algorithmName="SHA-512" hashValue="QQAggzQJkhthxyeb7OooLcScdiG9TIHZwPNzByilJM1KrdbBBrDbZGCP0rtFZm44y6wcos3WiwOA+eOMYz1jeQ==" saltValue="X1T+BPvUw+WAm4CJuSuWKA==" spinCount="100000" sheet="1" objects="1" scenarios="1" selectLockedCells="1"/>
  <autoFilter ref="A6:G100" xr:uid="{37A81A50-A62F-41BF-8DDF-4AFDCF679826}"/>
  <mergeCells count="4">
    <mergeCell ref="A1:G1"/>
    <mergeCell ref="A2:G2"/>
    <mergeCell ref="A103:G103"/>
    <mergeCell ref="A115:G115"/>
  </mergeCells>
  <dataValidations count="1">
    <dataValidation type="list" allowBlank="1" showInputMessage="1" showErrorMessage="1" sqref="B7:B97" xr:uid="{AEE26CB9-EAC4-48CB-803A-A27EEA239C61}">
      <formula1>"Capítulo,Partida,Mano de obra,Maquinaria,Material,Otros,Tarea,"</formula1>
    </dataValidation>
  </dataValidations>
  <printOptions horizontalCentered="1"/>
  <pageMargins left="0.70866141732283472" right="0.51181102362204722" top="0.74803149606299213" bottom="0.74803149606299213" header="0.31496062992125984" footer="0.31496062992125984"/>
  <pageSetup paperSize="9" scale="75" fitToHeight="4" orientation="portrait" r:id="rId1"/>
  <headerFooter>
    <oddFooter>&amp;R&amp;P / &amp;N</oddFooter>
  </headerFooter>
  <ignoredErrors>
    <ignoredError sqref="A7 A96:A100 A9:A10 A20:A21 A23:A24 A33:A34 A41:A42 A50:A51 A54:A55 A58:A59 A63:A64 A77:A78 A81 A93 A90 A82 A91:A92 A94:A95 A85:A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Irala Briones</dc:creator>
  <cp:lastModifiedBy>.</cp:lastModifiedBy>
  <cp:lastPrinted>2022-09-29T09:36:40Z</cp:lastPrinted>
  <dcterms:created xsi:type="dcterms:W3CDTF">2022-09-27T07:06:54Z</dcterms:created>
  <dcterms:modified xsi:type="dcterms:W3CDTF">2022-11-02T09:05:36Z</dcterms:modified>
</cp:coreProperties>
</file>