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8109-2022 - Adecuación de la Unidad Informativa de RTVE en SAN SEBASTIAN\DOCU\"/>
    </mc:Choice>
  </mc:AlternateContent>
  <xr:revisionPtr revIDLastSave="0" documentId="13_ncr:1_{1B234636-1D9C-4DE6-93B7-8DF34BC57C0E}" xr6:coauthVersionLast="36" xr6:coauthVersionMax="36" xr10:uidLastSave="{00000000-0000-0000-0000-000000000000}"/>
  <bookViews>
    <workbookView xWindow="0" yWindow="0" windowWidth="28800" windowHeight="11910" xr2:uid="{41A8FDA3-D324-4874-A66D-9DF15029D49A}"/>
  </bookViews>
  <sheets>
    <sheet name="Anexo I pag 1 oferta" sheetId="2" r:id="rId1"/>
    <sheet name="Anexo I Tabla Desglose Precio" sheetId="1" r:id="rId2"/>
  </sheets>
  <definedNames>
    <definedName name="_xlnm._FilterDatabase" localSheetId="1" hidden="1">'Anexo I Tabla Desglose Precio'!$A$7:$L$419</definedName>
    <definedName name="_xlnm.Print_Area" localSheetId="0">'Anexo I pag 1 oferta'!$A$4:$I$49</definedName>
    <definedName name="_xlnm.Print_Area" localSheetId="1">'Anexo I Tabla Desglose Precio'!$A$5:$L$431</definedName>
    <definedName name="_xlnm.Print_Titles" localSheetId="1">'Anexo I Tabla Desglose Precio'!$5:$7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85" i="1" l="1"/>
  <c r="I185" i="1"/>
  <c r="L176" i="1"/>
  <c r="I176" i="1"/>
  <c r="L398" i="1" l="1"/>
  <c r="L395" i="1"/>
  <c r="L392" i="1"/>
  <c r="L389" i="1"/>
  <c r="L386" i="1"/>
  <c r="L383" i="1"/>
  <c r="L379" i="1"/>
  <c r="L376" i="1"/>
  <c r="L373" i="1"/>
  <c r="L370" i="1"/>
  <c r="L367" i="1"/>
  <c r="L364" i="1"/>
  <c r="L361" i="1"/>
  <c r="L355" i="1"/>
  <c r="L352" i="1"/>
  <c r="L347" i="1"/>
  <c r="L345" i="1"/>
  <c r="L343" i="1"/>
  <c r="L341" i="1"/>
  <c r="I337" i="1"/>
  <c r="L337" i="1"/>
  <c r="L334" i="1"/>
  <c r="L331" i="1"/>
  <c r="L328" i="1"/>
  <c r="L325" i="1"/>
  <c r="L323" i="1"/>
  <c r="L321" i="1"/>
  <c r="L319" i="1"/>
  <c r="L317" i="1"/>
  <c r="L315" i="1"/>
  <c r="L313" i="1"/>
  <c r="L311" i="1"/>
  <c r="L307" i="1"/>
  <c r="L304" i="1"/>
  <c r="L301" i="1"/>
  <c r="L297" i="1"/>
  <c r="L293" i="1"/>
  <c r="L290" i="1"/>
  <c r="L285" i="1"/>
  <c r="L282" i="1"/>
  <c r="L279" i="1"/>
  <c r="L260" i="1"/>
  <c r="L258" i="1"/>
  <c r="L256" i="1"/>
  <c r="L253" i="1"/>
  <c r="L250" i="1"/>
  <c r="L247" i="1"/>
  <c r="L244" i="1"/>
  <c r="L241" i="1"/>
  <c r="L227" i="1"/>
  <c r="L222" i="1"/>
  <c r="L219" i="1"/>
  <c r="L215" i="1"/>
  <c r="L210" i="1"/>
  <c r="L206" i="1"/>
  <c r="L203" i="1"/>
  <c r="L200" i="1"/>
  <c r="L197" i="1"/>
  <c r="L194" i="1"/>
  <c r="L187" i="1"/>
  <c r="L182" i="1"/>
  <c r="L180" i="1"/>
  <c r="L173" i="1"/>
  <c r="L170" i="1"/>
  <c r="L165" i="1"/>
  <c r="L159" i="1"/>
  <c r="L147" i="1"/>
  <c r="L144" i="1"/>
  <c r="L141" i="1"/>
  <c r="L138" i="1"/>
  <c r="L133" i="1"/>
  <c r="L126" i="1"/>
  <c r="L112" i="1"/>
  <c r="L95" i="1"/>
  <c r="L62" i="1"/>
  <c r="L188" i="1" l="1"/>
  <c r="L177" i="1"/>
  <c r="L356" i="1"/>
  <c r="L338" i="1"/>
  <c r="L399" i="1"/>
  <c r="L348" i="1"/>
  <c r="L166" i="1"/>
  <c r="L286" i="1"/>
  <c r="L148" i="1"/>
  <c r="L134" i="1"/>
  <c r="L357" i="1" l="1"/>
  <c r="L33" i="1"/>
  <c r="L30" i="1"/>
  <c r="L27" i="1"/>
  <c r="L24" i="1"/>
  <c r="L21" i="1"/>
  <c r="L18" i="1"/>
  <c r="L15" i="1"/>
  <c r="L12" i="1" l="1"/>
  <c r="L34" i="1" s="1"/>
  <c r="L189" i="1" s="1"/>
  <c r="L400" i="1" l="1"/>
  <c r="K409" i="1" l="1"/>
  <c r="L409" i="1" s="1"/>
  <c r="L410" i="1" s="1"/>
  <c r="K414" i="1"/>
  <c r="L414" i="1" s="1"/>
  <c r="L415" i="1" s="1"/>
  <c r="K404" i="1"/>
  <c r="L404" i="1" s="1"/>
  <c r="L405" i="1" s="1"/>
  <c r="L416" i="1" l="1"/>
  <c r="L419" i="1" s="1"/>
  <c r="B28" i="2" s="1"/>
</calcChain>
</file>

<file path=xl/sharedStrings.xml><?xml version="1.0" encoding="utf-8"?>
<sst xmlns="http://schemas.openxmlformats.org/spreadsheetml/2006/main" count="738" uniqueCount="458">
  <si>
    <t>Código</t>
  </si>
  <si>
    <t>Nat</t>
  </si>
  <si>
    <t>Ud</t>
  </si>
  <si>
    <t>Resumen</t>
  </si>
  <si>
    <t>__N__</t>
  </si>
  <si>
    <t>Longitud</t>
  </si>
  <si>
    <t>Anchura</t>
  </si>
  <si>
    <t>Altura</t>
  </si>
  <si>
    <t>Cantidad</t>
  </si>
  <si>
    <t>CanPres</t>
  </si>
  <si>
    <t>Pres</t>
  </si>
  <si>
    <t>ImpPres</t>
  </si>
  <si>
    <t>01</t>
  </si>
  <si>
    <t>Capítulo</t>
  </si>
  <si>
    <t>01.01</t>
  </si>
  <si>
    <t>Partida</t>
  </si>
  <si>
    <t>ud</t>
  </si>
  <si>
    <t>01.02</t>
  </si>
  <si>
    <t>ml</t>
  </si>
  <si>
    <t>Total 01.02</t>
  </si>
  <si>
    <t>01.03</t>
  </si>
  <si>
    <t>m2</t>
  </si>
  <si>
    <t>Total 01.03</t>
  </si>
  <si>
    <t>01.04</t>
  </si>
  <si>
    <t>Total 01.04</t>
  </si>
  <si>
    <t>Total 01</t>
  </si>
  <si>
    <t>02</t>
  </si>
  <si>
    <t>02.01</t>
  </si>
  <si>
    <t>Total 02.01</t>
  </si>
  <si>
    <t>02.02</t>
  </si>
  <si>
    <t>Total 02.02</t>
  </si>
  <si>
    <t>02.03</t>
  </si>
  <si>
    <t>Total 02.03</t>
  </si>
  <si>
    <t>02.04</t>
  </si>
  <si>
    <t>Total 02.04</t>
  </si>
  <si>
    <t>Total 02</t>
  </si>
  <si>
    <t>03</t>
  </si>
  <si>
    <t>03.01</t>
  </si>
  <si>
    <t>03.02</t>
  </si>
  <si>
    <t>03.03</t>
  </si>
  <si>
    <t>Total 03</t>
  </si>
  <si>
    <t>04</t>
  </si>
  <si>
    <t>04.01</t>
  </si>
  <si>
    <t>Total 04</t>
  </si>
  <si>
    <t>05</t>
  </si>
  <si>
    <t>05.01</t>
  </si>
  <si>
    <t>Total 05</t>
  </si>
  <si>
    <t>06.01</t>
  </si>
  <si>
    <t>Total 06</t>
  </si>
  <si>
    <t>Otros</t>
  </si>
  <si>
    <t>PRESUPUESTO EJECUCION MATERIAL</t>
  </si>
  <si>
    <t xml:space="preserve">XX % </t>
  </si>
  <si>
    <t xml:space="preserve"> XX % </t>
  </si>
  <si>
    <r>
      <t xml:space="preserve">NOTA IMPORTANTE: 
</t>
    </r>
    <r>
      <rPr>
        <sz val="10"/>
        <color theme="1"/>
        <rFont val="Calibri"/>
        <family val="2"/>
      </rPr>
      <t xml:space="preserve">Este fichero de mediciones en Excel </t>
    </r>
    <r>
      <rPr>
        <sz val="10"/>
        <color rgb="FFFF0000"/>
        <rFont val="Calibri"/>
        <family val="2"/>
      </rPr>
      <t>(ÚNICO FORMATO DISPONIBLE</t>
    </r>
    <r>
      <rPr>
        <sz val="10"/>
        <color theme="1"/>
        <rFont val="Calibri"/>
        <family val="2"/>
      </rPr>
      <t xml:space="preserve">) se facilita como ayuda para la preparación de la oferta económica.  Debe considerarse que, en todo caso, el </t>
    </r>
    <r>
      <rPr>
        <sz val="10"/>
        <color rgb="FFFF0000"/>
        <rFont val="Calibri"/>
        <family val="2"/>
      </rPr>
      <t>ÚNICO CONTENIDO TÉCNICO VINCULANTE ES EL DEFINIDO EN EL PLIEGO DE CONDICIONES TÉCNICAS</t>
    </r>
    <r>
      <rPr>
        <sz val="10"/>
        <color theme="1"/>
        <rFont val="Calibri"/>
        <family val="2"/>
      </rPr>
      <t xml:space="preserve"> y el licitador debe verificar que los capítulos y contenidos de la oferta presentada correspondan exactamente con las mediciones del Proyecto</t>
    </r>
  </si>
  <si>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</si>
  <si>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</si>
  <si>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</si>
  <si>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</si>
  <si>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</si>
  <si>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</si>
  <si>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</si>
  <si>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</si>
  <si>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</si>
  <si>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</si>
  <si>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</si>
  <si>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</si>
  <si>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</si>
  <si>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</si>
  <si>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</si>
  <si>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</si>
  <si>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</si>
  <si>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S/08109/2022</t>
  </si>
  <si>
    <t>“Adecuación de la Unidad Informativa de RTVE en SAN SEBASTIAN"</t>
  </si>
  <si>
    <t>S-08109-2022 - Adecuación de la Unidad Informativa de RTVE en SAN SEBASTIAN</t>
  </si>
  <si>
    <t xml:space="preserve">
ESTA TABLA DE DESGLOSE DE MEDICIONES DE OFERTA SE PRESENTARA FIRMADA EN FORMATO PDF</t>
  </si>
  <si>
    <t>Fdo.:</t>
  </si>
  <si>
    <t>OBRA CIVIL</t>
  </si>
  <si>
    <t/>
  </si>
  <si>
    <t>DEMOLICIONES Y DESMONTAJES/MONTAJE</t>
  </si>
  <si>
    <t>01.01.01</t>
  </si>
  <si>
    <t>PROTECCION Y DESPLAZAMIENTO DE MOBILIARIO</t>
  </si>
  <si>
    <t>Protección con plásticos y/o lonas, despeje, movimiento y traslado de mobiliario y demás enseres existentes dentro de la zona de actuacion, por medios manuales, para posibilitar los trabajos. Incluso p.p de mediso auxiliares, medios elevación y limpieza.</t>
  </si>
  <si>
    <t>Zona actuación</t>
  </si>
  <si>
    <t>01.01.02</t>
  </si>
  <si>
    <t>DESMONTAJE FALSO TECHO i/ PERFILERÍA SIN RECUPERACION</t>
  </si>
  <si>
    <t>Desmontaje de falso techo de cualquier material y (registrable o no registrable), incluso sistema de perfilería, por medios manuales, incluso retirada de estructura de primarios, secundarios, cuelgues y elementos de anclaje a forjado y partes registrables. Incluso p.p. de descuelgue y desconexionado de todos los elementos e instalaciones que cuelguen del mismo no incluidas en otras partidas. Incluso p.p. de medios auxiliares, medios de elevación, andamiaje y limpieza, retirada de escombros, carga sobre contenedor, traslado a vertedero y canon de vertido. Medida la superficie realmente desmontada.</t>
  </si>
  <si>
    <t>01.01.03</t>
  </si>
  <si>
    <t>DESMONTAJE Y MONTAJE FALSO TECHO</t>
  </si>
  <si>
    <t>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descontando todos los huecos.Totalmente desmontado.</t>
  </si>
  <si>
    <t>Zona actuación general</t>
  </si>
  <si>
    <t>Desmontaje y montaje falso techo zona actuación</t>
  </si>
  <si>
    <t>01.01.04</t>
  </si>
  <si>
    <t>DESMONTAJE INSTALACIÓN CLIMATIZACIÓN</t>
  </si>
  <si>
    <t>Desmontaje instalación climatización, incluyendo todos aquellos elementos que proceda (tuberías frigoríficas patio, zonas de paso, salas,..., condensadoras cubierta, evaporadoras, tubería cobre, juntas,...).</t>
  </si>
  <si>
    <t>01.01.05</t>
  </si>
  <si>
    <t>DESMONTAJE GENERAL</t>
  </si>
  <si>
    <t>Ud. Desmontaje de instalaciones y elementos necesarios para realizar los trabajos requeridos, incluyendo todos aquellos elementos que sean necesarios para la instalación de los nuevos: rodapié, pavimentos existente, falso techo, felpudo, revestimientos, estores y persianas, toldos, aislamiento interiores visores, elementos eléctricos, canaletas metálicas, mecanismos,  luminarias, cartel de silencio, difusores que no están en uso y conducto de clima, estantería control TV,... existente y accesorios, por medios manuales, incluso limpieza y retirada de escombros a pie de carga, transporte a vertedero o planta de reciclaje y canon de vertido. Con p.p. de medios auxiliares. Incluso desmontaje de estantería.</t>
  </si>
  <si>
    <t>01.01.06</t>
  </si>
  <si>
    <t>DESMONTAJE BOTELLA EXTINCIÓN</t>
  </si>
  <si>
    <t>Ud. Desmontaje botella de extinción, realizando todos aquellos trabajos que procedan, incluso achatarramiento y/o traslado a lugar autorizado, según proceda. Incluyendo todos los trabajos necesarios.</t>
  </si>
  <si>
    <t>Desmontaje botella</t>
  </si>
  <si>
    <t>REUBICACIÓN ELEMENTOS DE INSTALACIONES</t>
  </si>
  <si>
    <t>Reubicación de elementos de instalaciones si se considera necesario, incluyendo todos aquellos elementos (cableado, luminarias, detector, extintor, conducto de climatización, rejillas, difusores,....)que sean necesarios para la instalación de los nuevos. Se justificará la medición.</t>
  </si>
  <si>
    <t>01.01.07</t>
  </si>
  <si>
    <t>01.01.08</t>
  </si>
  <si>
    <t>LIMPIEZA DE OBRA</t>
  </si>
  <si>
    <t>Limpieza de obra después de cada actuación, para dejar la zona operativa para permitir la entrada a los trabajadores de RTVE. La zona deberá quedar perfectamente limpia sin restos de amteriales, ni polvo. Incluso medios auxiliares.</t>
  </si>
  <si>
    <t>Total 01.01</t>
  </si>
  <si>
    <t>ACONDICIONAMIENTO ACÚSTICO</t>
  </si>
  <si>
    <t>01.02.01</t>
  </si>
  <si>
    <t>REVESTIMIENTO ACUSTICO MADERA RANURADO-PERFORADO</t>
  </si>
  <si>
    <t>Suministro y montaje de revestimiento acústico de madera ranurada y perforada, compuesto por:
- Panel de madera de densidad media(MDF)de 16mm de espesor, ranurado y perforado, con acabado melaminado a elegir por la Propiedad, tipo Acustiforo de la casa Acústica Integral o equivalente.
- Tipo perforación: Tipo TP
- Separación ranuras: 16 mm
- Reacción al fuego B-s2 d0
- Cara oculta con velo acústico negro Soundtex o similar.
- Colocación: en pared mediante rastreles de madera 
- Cámara rellena de material absorbente de fibra de poliester Acustifiber-F40 o equivalente, de 40 mm de espesor, densidad 15kg/m3 y reacción al fuego Bs1d0
- Espesor total 56 mm. (excepto zona bajo visor, para ocultar canaletas, cuyo espesor total es 96 mm anclado con tornillos a los rastreles para su registro)
- Coeficiente de absorción acústica media 0,85
Incluso p.p. de cortes, escuadras, mecanizados en obra para instalaciones (iluminación, rejillas de ventilación, conmutación, tomas de corriente, , etc), con p.p. de medios auxiliares necesarios, cajeados para mecanismos y demás trabajos necesarios para su finalización. Incluido embocaduras y junquillos, perfiles para acabados de embocaduras, tapa lateral de huecos (ventanas, puertas, etc) realizado en tipo Acustiforo liso o equivalente.
NOTA: Esta partida, al formar parte de la envolvente acústica de las estancias que requieren ensayo acústico, no se recibirá hasta que se realice el correspondiente ensayo y este salga favorable.</t>
  </si>
  <si>
    <t>A deducir visor</t>
  </si>
  <si>
    <t>A deducir puerta</t>
  </si>
  <si>
    <t>Cabina crónicas Entreplanta</t>
  </si>
  <si>
    <t>Locutorio 1 Planta 1</t>
  </si>
  <si>
    <t>A deducir balcones</t>
  </si>
  <si>
    <t>Locutorio 2 Planta 1</t>
  </si>
  <si>
    <t>Cabina crónica Planta 1</t>
  </si>
  <si>
    <t>01.02.02</t>
  </si>
  <si>
    <t>REVESTIMIENTO ACUSTICO MADERA LISO</t>
  </si>
  <si>
    <t>Suministro y montaje de revestimiento acústico de liso compuesto por:
- Panel de madera de densidad media(MDF)de 16mm de espesor, liso, con acabado melaminado a elegir por la Propiedad, tipo Acústiforo de la casa Acústica Integral o equivalente.
- Reacción al fuego B-s2 d0
- Cara oculta con velo acústico negro Soundtex o similar.
- Colocación: en pared mediante rastreles de madera 
- Cámara rellena de material absorbente de fibra de poliester Acustifiber-F40 o equivalente, de 40 mm de espesor, densidad 15kg/m3 y reacción al fuego Bs1d0.
- Espesor total 56 mm.
- Coeficiente de absorción acústica media 0,85
Incluso p.p. de cortes, escuadras, mecanizados en obra para instalaciones (iluminación, rejillas de ventilación, conmutación, tomas de corriente, , etc), rastrel realizado con panel tipo Acustiforo ranurado o equivalente como fondo de entrecalle de separación del panel ranurado y liso según detalles de proyecto, medios auxiliares necesarios, cajeados para mecanismos y demás trabajos necesarios para su finalización. Incluido embocaduras y junquillos, perfiles para acabados de embocaduras, tapa lateral de huecos (ventanas, puertas, etc) realizado en tipo Acustiforo liso o equivalente.
NOTA: Esta partida, al formar parte de la envolvente acústica de las estancias que requieren ensayo acústico, no se recibirá hasta que se realice el correspondiente ensayo y este salga favorable.</t>
  </si>
  <si>
    <t>Remate superior</t>
  </si>
  <si>
    <t>Control TV</t>
  </si>
  <si>
    <t>Cabina crónicas</t>
  </si>
  <si>
    <t>Locutorio 1</t>
  </si>
  <si>
    <t>Locutorio 2</t>
  </si>
  <si>
    <t>Remate inferior</t>
  </si>
  <si>
    <t>01.02.03</t>
  </si>
  <si>
    <t>RECERCADO DE HUECOS</t>
  </si>
  <si>
    <t>Suministro y montaje de tapa lateral de huecos (visores acústicos, puertas,...) realizado en tablero liso tipo Acústiforo de la  casa Acústica Integral o similar, liso en Wengué, Arce,..., a definir por la Propiedad.
Incluso p.p. de limpieza,medios auxiliares, medios de elevación, pequeño material, y cualquier otro elemento para la completa y correcta ejecución de la partida. 
NOTA: Esta partida, al formar parte de la envolvente acústica de las estancias que requieren ensayo acústico, no se recibirá hasta que se realice el correspondiente ensayo y este salga favorable.</t>
  </si>
  <si>
    <t xml:space="preserve">      Visor</t>
  </si>
  <si>
    <t xml:space="preserve">      Puerta</t>
  </si>
  <si>
    <t xml:space="preserve">      Puerta balcón</t>
  </si>
  <si>
    <t xml:space="preserve">     Visor</t>
  </si>
  <si>
    <t xml:space="preserve">     Puerta</t>
  </si>
  <si>
    <t>Cabina crónicas Planta 1</t>
  </si>
  <si>
    <t xml:space="preserve">    Puerta</t>
  </si>
  <si>
    <t>Control TV Entreplanta</t>
  </si>
  <si>
    <t xml:space="preserve">    Visor</t>
  </si>
  <si>
    <t>01.02.04</t>
  </si>
  <si>
    <t>PANEL FONOABSORBENTE CON ALMA DE POLIESTER Y ACABADO TEXTIL</t>
  </si>
  <si>
    <t>Suministro e instalación de panel fonoabsorbente en el interior de visores, de ancho variable, compuesto por alma de 100% fibra de poliester de 25 mm de espesor y en su cara vista acabado textil tipo moqueta acústica en color a elegir por la DF o técnico de la propiedad. Se colocará adherido a la bandeja fonoabsorbente del interior del visor. 
Totalmente terminado e incluso remates, cortes, adhesivo de contacto, piezas especiales, y cualquier otro elemento para la correcta y completa ejecución de la unidad. Incluso p.p. de limpieza y medios auxiliares. Incluso trabajos de desmontaje de visores, limpieza e instalación posterior.</t>
  </si>
  <si>
    <t>Control TV-Estudio TV</t>
  </si>
  <si>
    <t>Control TV-Cabina crónica</t>
  </si>
  <si>
    <t>Control 1- Locutorio 1</t>
  </si>
  <si>
    <t>Control 2- Locutorio 1</t>
  </si>
  <si>
    <t>Locutorio 2-Almacén</t>
  </si>
  <si>
    <t>Locutorio 2- Hall</t>
  </si>
  <si>
    <t>01.02.05</t>
  </si>
  <si>
    <t>MOQUETA MODULAR MILLIKEN FORMWORK 2.0. FWK 169 SASH</t>
  </si>
  <si>
    <t>Suministro e instalación de moqueta modular de las siguientes características - Formato en baldosas de 457,2mmx457,2mm. - Densidad de fibra de 590 gr./m2, altura de pelo de 3 mm., una altura total de 8.4 mm.,bucle nivelado de nylon 100% de tipo 6.6 , con una base de poliuretano almohadillado reciclado en un 85%, modelo Formwork KST Miliken o similar. - Protección contra-incendios Bfl-s1 (s/n UNE-13501). - Protección de la suciedad Milliguard Plus, tratamiento anti-microbial y antiestática permanente garantizado de por vida, y garantía de desgaste de 10 años Incluso p.p de replanteo, presentación, cortes, remates y medios auxiliares. NOTA: Esta partida, al formar parte de la envolvente acústica de las estancias que requieren ensayo acústico, no se recibirá hasta que se realice el correspondiente ensayo y este salga favorable.</t>
  </si>
  <si>
    <t>Cabina crónicas entreplanta</t>
  </si>
  <si>
    <t>Cabina crónicas planta 1</t>
  </si>
  <si>
    <t>PAVIMENTOS Y FALSOS TECHOS</t>
  </si>
  <si>
    <t>01.03.01</t>
  </si>
  <si>
    <t>FALSO TECHO FIBRA MINERAL</t>
  </si>
  <si>
    <t>Suministro y colocación de falso techo desmontable de fibra mineral tipo Perla OP 1.00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 En caso de no coincidir el techo a instalar con el existente en la zona de actuación, se instalará un falso techo de características similares.</t>
  </si>
  <si>
    <t>01.03.02</t>
  </si>
  <si>
    <t>REPARAR / COMPLETAR PERFILERÍA TECHO</t>
  </si>
  <si>
    <t>Ud. Reparar / completar perfilería de techo de pasillo, para evitar su caída y que soporte adecuadamente las placas de techo y/o los equipos de climatización. Instalación de perfilería cuando se requiera para instalación de placa de techo de 600x600 mm.  Incluso sustitución de perfilería en caso de necesidad. Incluso pequeño material.</t>
  </si>
  <si>
    <t>General</t>
  </si>
  <si>
    <t>01.03.03</t>
  </si>
  <si>
    <t>FALSO TECHO LISO CARTÓN YESO SUSPENDIDO</t>
  </si>
  <si>
    <t>Suministro e instalación de trampillla de 300x300 mm aproximadamente, de apertura con un click, para alojar placa de cartón yeso de 15 mm. Incluso p.p. de apertura de huecos, recibido, sellado y remates perimetrales. Incluso replanteo auxiliar, accesorios de fijación, nivelación y repaso de juntas con cinta y pasta y montaje. Incluso cortes necesarios para las instalaciones previstas. Totalmente terminado s/NTE-RTC, CTE y ATEDY. Incluso medios auxiliares, medios de elevación, andamiaje y limpieza.</t>
  </si>
  <si>
    <t>01.03.04</t>
  </si>
  <si>
    <t>REGISTRO</t>
  </si>
  <si>
    <t>CARPINTERIA / ESTORES</t>
  </si>
  <si>
    <t>01.04.01</t>
  </si>
  <si>
    <t>ESTOR ENROLLABLE</t>
  </si>
  <si>
    <t>Ud. Suministro y montaje de estor enrollable de características similares al actual, de dimensiones aproximadas  2500x1200mm (AltoxAncho). Incluso desmontaje estor anterior para instalación del nuevo.Incluso pequeño material necesario para montaje.</t>
  </si>
  <si>
    <t>Locutorio 1 Planta 1ª</t>
  </si>
  <si>
    <t>Despacho Planta 1ª</t>
  </si>
  <si>
    <t>Sala 1ª Planta</t>
  </si>
  <si>
    <t>Redacción 1ª Planta</t>
  </si>
  <si>
    <t>Pasillo 1ªPlanta</t>
  </si>
  <si>
    <t>Pasillo entreplanta</t>
  </si>
  <si>
    <t>Sala cámaras</t>
  </si>
  <si>
    <t>01.04.02</t>
  </si>
  <si>
    <t>VINILO</t>
  </si>
  <si>
    <t>Suministro y montaje de vinilo al ácido, para instalar sobre vidrio, de dimensiones aproximadas de 2,5x1 m. Con impresión a definir por la propiedad (logo RTVE). Incluso mano de obra y pequeño material de instalación.</t>
  </si>
  <si>
    <t>Office</t>
  </si>
  <si>
    <t>Despacho dirección</t>
  </si>
  <si>
    <t>Control 2</t>
  </si>
  <si>
    <t>Despacho</t>
  </si>
  <si>
    <t>01.05</t>
  </si>
  <si>
    <t>ALICATADO, PINTURA Y TRATAMIENTOS ESPECIFICO</t>
  </si>
  <si>
    <t>01.05.02</t>
  </si>
  <si>
    <t>01.05.01</t>
  </si>
  <si>
    <t>ESMALTE SATINADO SOBRE CARPINTERÍA MADERA,  METÁLICA O CERRAJERÍA</t>
  </si>
  <si>
    <t>Suministro y aplicación de pintura al esmalte al agua, acabado satinado, color a elegir por la propiedad, sobre superficie de hierro, acero, madera,  en carpintería metálica, cerrajería o madera, mediante aplicación de dos manos de imprimación anticorrosiva, como fijador de superficie y protector antioxidante, con un espesor mínimo de película seca de 45 micras por mano (rendimiento: 0,111 l/m²) y dos manos de acabado con esmalte sintético a base de resinas alcídicas, con un espesor mínimo de película seca de 35 micras por mano (rendimiento: 0,08 l/m²). Incluso limpieza manual o mecánica, rascado de óxidos y preparación de la superficie a pintar, mediante medios manuales hasta dejarla exenta de grasas, antes de comenzar la aplicación de la 1ª mano de imprimación.  Incluso p.p. de protección o tapado de cualquier elemento o superficie, limpieza, medios de elevación, andamiaje, línea de vida y medios auxiliares. Totalmente terminado, medido deduciendo todos los huecos. Se pintará el cerramiento de chapa perforada antes de su colocación teniendo que repasar cualquier desperfecto que se ocasione tras el montaje. Se lijará toda la cerrajería previamente a la aplicación de la pintura.</t>
  </si>
  <si>
    <t>Puerta/Visores zona actuación</t>
  </si>
  <si>
    <t>PINTURA</t>
  </si>
  <si>
    <t>M2.- Pintura plástica vinilica mate en su color ó blanco, a elegir por la propiedad, de paramentos verticales de todas las salas, pasillos y despachos de las oficinas previo tapado y protección de mobiliarios, suelos paredes y anexos, trabajo con protección de enseres. Incluye toda la mano de obra precisa, y todos los materiales de pintura y protección. Previamente se deben tapar y emplastecer las grietas existentes, aplicación de tixotropica antihumedad en las zonas que se precisen incluido. LImpieza final de todos los tajos diariamente. Trabajos realizados de acuerdo con la propiedad con un interlocutor en el centro, para no parar la actividad del centro interviniendo en las zonas que se pudieran ir trabajando en función de las necesidades del centro. Totalmente terminado. Medida la superficie realmente ejecutada. Incluso medios auxiliares, medios de elevación, andamiaje y limpieza.</t>
  </si>
  <si>
    <t>Total 01.05</t>
  </si>
  <si>
    <t>01.06</t>
  </si>
  <si>
    <t>01.06.01</t>
  </si>
  <si>
    <t>LICENCIA</t>
  </si>
  <si>
    <t>Redacción de documentación necesaria para la solicitud de licencia de obras y tramites administrativos para la realización de los trabajos; así como la tramitación de la licencia necesaria. Las tasas las abonará directamente RTVE, pero la tramitación corre a cargo de la empresa adjudicataria. Trámites de autorización de ocupación de vía pública/patios interiores para la colocación de andamios, grúas, ..., o realización de trabajos verticales.</t>
  </si>
  <si>
    <t>01.06.02</t>
  </si>
  <si>
    <t>MEDIOS AUXILIARES</t>
  </si>
  <si>
    <t>Ud. Medios auxiliares para la realización de trabajos en la cubierta, escaleras,... ( sustitución de equipos de climatización, sustitución de luminarias,...), en el patio o en el interior del edificio. sus características variarán en función de las necesidades.  Incluyendo: transporte de ida y vuelta. Incluyendo trabajos en festivo o no laborables y en horario nocturno. Incluso trámites y gestión de permiso local con el Ayto para la correcta ubicación de los medios auxiliares necesarios.</t>
  </si>
  <si>
    <t>TRABAJOS VERTICALES</t>
  </si>
  <si>
    <t>Ud. Realización de trabajos verticales en patio, incluyo todo lo necesario para la instalación de las nuevas tuberías frigoríficas en el patio del edificio. Incluso instalación de canaleta para instalación de tuberías, instalación eléctrica, cableado TV, cableado de datos,...Incluso desmontaje de la instalación actual que proceda. Trabajos en patio interior de comunidad de propietarios. Altura aproximada de 25 m. Incluso instalación de cableado técnico.</t>
  </si>
  <si>
    <t>01.06.03</t>
  </si>
  <si>
    <t>01.06.04</t>
  </si>
  <si>
    <t>pa</t>
  </si>
  <si>
    <t>IMPREVISTOS</t>
  </si>
  <si>
    <t>Imprevistos surgidos durante la realización de los trabajos. Partida alzada a justificar para certificar.</t>
  </si>
  <si>
    <t>Total 01.06</t>
  </si>
  <si>
    <t>CLIMATIZACIÓN</t>
  </si>
  <si>
    <t>EQUIPOS CLIMA</t>
  </si>
  <si>
    <t>02.01.01</t>
  </si>
  <si>
    <t>ADECUACIÓN BANCADA</t>
  </si>
  <si>
    <t>Adecuación bancada instalada en cubierta para instalación de unidades exteriores, incluyendo todos los trabajos que proceda para la instalación de los equipos. Incluyendo toda la mano de obra.</t>
  </si>
  <si>
    <t>Bancada cubierta</t>
  </si>
  <si>
    <t>02.01.02</t>
  </si>
  <si>
    <t>UNIDAD EXTERIOR 15,5 kW / 18 kW (FRÍO / CALOR)</t>
  </si>
  <si>
    <t>Suministro y montaje de unidad exterior LG Multi V S trifásica, modelo ARUN060LSS0, o similar,  de 15,5 KW en frío y 18 KW en calor o similar, de dimensiones. Refrigerante R410. Peso 96 kg. Dimensiones 950x1.380x330 (AnchoxAlturaxProfundidad). 2 ventiladores. 110 m3/min caudal de aire. EER 3. SEER 7,53. COP 3,60. SCOP 4,35. Incluso mano de obra, pequeño material y todo tipos de trabajos para que el equipo quede funcionando correctamente. Incluso tubería de PVC para condensados.</t>
  </si>
  <si>
    <t>Cubierta</t>
  </si>
  <si>
    <t>02.01.03</t>
  </si>
  <si>
    <t>UNIDAD EXTERIOR 22,4 kW / 25,2 kW (FRÍO / CALOR)</t>
  </si>
  <si>
    <t xml:space="preserve"> Unidad exterior LG Multi V S trifásica, modelo ARUN080LSS0, de 22,4 KW en frío y 25,2 KW en calor. Refrigerante R410. Peso 96 kg. Dimensiones 950x1.380x330 (AnchoxAlturaxProfundidad). 2 ventiladores. 140 m3/min caudal de aire. EER 2,65. SEER 7,13. COP 3,52. SCOP 4,53. Incluso mano de obra, pequeño material y todo tipos de trabajos para que el equipo quede funcionando correctamente. Incluso tubería de PVC para condensados.</t>
  </si>
  <si>
    <t>02.01.04</t>
  </si>
  <si>
    <t>UNIDAD EXTERIOR 33,6 kW / 36, 7 kW (FRÍO / CALOR)</t>
  </si>
  <si>
    <t>Unidad exterior LG Multi V S trifásica, modelo ARUN120LSS0, de 33,6 KW en frío y 36,7 KW en calor. Refrigerante R410. Peso 155 kg. Dimensiones 1090x1625x380 (AnchoxAlturaxProfundidad). 2 ventiladores. 140 m3/min caudal de aire. EER 2,20. SEER 6,50. COP 3 SCOP 4,32. Incluso mano de obra, pequeño material y todo tipos de trabajos para que el equipo quede funcionando correctamente. Incluso tubería de PVC para condensados.</t>
  </si>
  <si>
    <t>02.01.05</t>
  </si>
  <si>
    <t>UNIDAD INTERIOR PARED ART COOL ESTÁNDAR</t>
  </si>
  <si>
    <t xml:space="preserve"> Unidad interior Multi V de LG Split de pared Art Cool Estándar, modelo ARNU07GSJC4, de 2.2 KW en frío y 2.5 KW en calor. Dimensiones 818x316x189 (AnchoxAlturaxProfundidad). 8,4 kg. Conexiones frigoríficas 1/4" líquido y 1/2" gas. Incluso mano de obra, pequeño material y todo tipos de trabajos para que el equipo quede funcionando correctamente. Incluso tubería de PVC para condensados. Incluso tubería de PVC para condensados.</t>
  </si>
  <si>
    <t>Sala ups Planta 1</t>
  </si>
  <si>
    <t>02.01.06</t>
  </si>
  <si>
    <t>UNIDAD INTERIOR TIPO CASSETTE 2,2 kW / 2,5 kW (FRIO/CALOR)</t>
  </si>
  <si>
    <t xml:space="preserve"> Unidad interior Multi V de LG Cassette 4 vias 60x60, modelo ARNU07GTRB4, de 2.2 KW en frío y 2.5 KW en calor. 570 x 214 x 570  (AnchoxAlturaxProfundidad). 12,6 kg. Conexiones frigoríficas 1/4" líquido y 1/2" gas. Incluso mano de obra, pequeño material y todo tipos de trabajos para que el equipo quede funcionando correctamente. Incluso tubería de PVC para condensados. Incluso tubería de PVC para condensados.</t>
  </si>
  <si>
    <t>Office Entreplanta</t>
  </si>
  <si>
    <t>UNIDAD INTERIOR TIPO CASSETTE 2,8 kW / 3,2 kW (FRIO/CALOR)</t>
  </si>
  <si>
    <t>Unidad interior Multi V de LG Cassette 4 vias 60x60, modelo ARNU09GTRB4, de 2.8 KW en frío y  3.2 KW en calor. 570 x 214 x 570  (AnchoxAlturaxProfundidad). 13,7 kg. Conexiones frigoríficas 1/4" líquido y 1/2" gas. Incluso mano de obra, pequeño material y todo tipos de trabajos para que el equipo quede funcionando correctamente. Incluso tubería de PVC para condensados. Incluso tubería de PVC para condensados.</t>
  </si>
  <si>
    <t>Dirección Entreplanta</t>
  </si>
  <si>
    <t>Despacho Planta 1</t>
  </si>
  <si>
    <t>Archivo sonoro Planta 1</t>
  </si>
  <si>
    <t>02.01.07</t>
  </si>
  <si>
    <t>02.01.08</t>
  </si>
  <si>
    <t>UNIDAD INTERIOR TIPO CASSETTE 3,6 kW / 4 kW (FRIO/CALOR)</t>
  </si>
  <si>
    <t>Unidad interior Multi V de LG Cassette 4 vias 60x60, modelo ARNU12GTRB4, de 3.6 KW en frío y  4 KW en calor. 570 x 214 x 570  (AnchoxAlturaxProfundidad). 12,6 kg. Conexiones frigoríficas 1/4" líquido y 1/2" gas. Incluso mano de obra, pequeño material y todo tipos de trabajos para que el equipo quede funcionando correctamente. Incluso tubería de PVC para condensados.</t>
  </si>
  <si>
    <t>Efe dirección Entreplanta</t>
  </si>
  <si>
    <t>Estudio TV Entreplanta</t>
  </si>
  <si>
    <t>02.01.09</t>
  </si>
  <si>
    <t>UNIDAD INTERIOR TIPO CASSETTE 4,5 kW / 5 kW (FRIO/CALOR)</t>
  </si>
  <si>
    <t>Unidad interior Multi V de LG Cassette 4 vias 60x60, modelo ARNU15GTQB4, de 4.5 KW en frío y 5 KW en calor. 570 x 256 x 570  (AnchoxAlturaxProfundidad). 15 kg. Conexiones frigoríficas 1/4" líquido y 1/2" gas. Incluso mano de obra, pequeño material y todo tipos de trabajos para que el equipo quede funcionando correctamente. Incluso tubería de PVC para condensados.</t>
  </si>
  <si>
    <t>Control 1 Planta 1</t>
  </si>
  <si>
    <t>02.01.10</t>
  </si>
  <si>
    <t>UNIDAD INTERIOR TIPO CASSETTE 5,6 kW / 6,3 kW (FRIO/CALOR)</t>
  </si>
  <si>
    <t xml:space="preserve"> Unidad interior Multi V de LG Cassette 4 vias 60x60, modelo ARNU18GTQB4, de 5.6 KW en frío y 6.3 KW en calor. 570 x 256 x 570  (AnchoxAlturaxProfundidad). 15 kg. Conexiones frigoríficas 1/4" líquido y 1/2" gas. Incluso mano de obra, pequeño material y todo tipos de trabajos para que el equipo quede funcionando correctamente. Incluso tubería de PVC para condensados.</t>
  </si>
  <si>
    <t>Reportero Entreplanta</t>
  </si>
  <si>
    <t>Redacción Efe</t>
  </si>
  <si>
    <t>Locutorio 1 planta 1</t>
  </si>
  <si>
    <t>02.01.11</t>
  </si>
  <si>
    <t>PANEL FRONTAL EQUIPOS TIPO CASSETTE</t>
  </si>
  <si>
    <t>Panel frontal para uds. interiores cassettes 4 vías 600x600 mm</t>
  </si>
  <si>
    <t>Sala reportero Entreplanta</t>
  </si>
  <si>
    <t>Dirección EFE Entreplanta</t>
  </si>
  <si>
    <t>Redacción EFE Entreplanta</t>
  </si>
  <si>
    <t>Despacho P1</t>
  </si>
  <si>
    <t>Locutorio 1 P1</t>
  </si>
  <si>
    <t>Cabina crónicas P1</t>
  </si>
  <si>
    <t>Control 1 P1</t>
  </si>
  <si>
    <t>Archivo Sonoro P1</t>
  </si>
  <si>
    <t>02.01.12</t>
  </si>
  <si>
    <t>UNIDAD INTERIOR CONDUCTOS MEDIA PRESIÓN  2,2 kW / 2,5 kW (FRÍO/CALOR)</t>
  </si>
  <si>
    <t>Unidad interior Multi V de LG Conducto media presión, modelo ARNU07GM1A4, de 2.2 KW en frío y 2.5 KW en calor. 900 x 270 x 700  (AnchoxAlturaxProfundidad). 25,5 kg. Conexiones frigoríficas 1/4" líquido y 1/2" gas. Incluso mano de obra, pequeño material y todo tipos de trabajos para que el equipo quede funcionando correctamente. Incluso tubería de PVC para condensados.</t>
  </si>
  <si>
    <t>Cabina crónica planta 1</t>
  </si>
  <si>
    <t>02.01.13</t>
  </si>
  <si>
    <t>UNIDAD INTERIOR CONDUCTOS MEDIA PRESIÓN 4,5 kW / 5 kW (FRÍO/CALOR)</t>
  </si>
  <si>
    <t>Unidad interior Multi V de LG Conducto media presión, modelo ARNU15GM1A4, de 4.5 KW en frío y 5 KW en calor. 900 x 270 x 700  (AnchoxAlturaxProfundidad). 25,5 kg. Conexiones frigoríficas 1/4" líquido y 1/2" gas. Incluso mano de obra, pequeño material y todo tipos de trabajos para que el equipo quede funcionando correctamente. Incluso tubería de PVC para condensados.</t>
  </si>
  <si>
    <t>Hall Entreplanta</t>
  </si>
  <si>
    <t>02.01.14</t>
  </si>
  <si>
    <t>UNIDAD INTERIOR CONDUCTOS MEDIA PRESIÓN 5,6 kW / 6,3 kW (FRÍO/CALOR)</t>
  </si>
  <si>
    <t>Unidad interior Multi V de LG Conducto media presión, modelo ARNU18GM1A4, de 5.6 KW en frío y 6.3 KW en calor. 900 x 270 x 700  (AnchoxAlturaxProfundidad). 25,5 kg. Conexiones frigoríficas 1/4" líquido y 1/2" gas. Incluso mano de obra, pequeño material y todo tipos de trabajos para que el equipo quede funcionando correctamente. Incluso tubería de PVC para condensados.</t>
  </si>
  <si>
    <t>02.01.15</t>
  </si>
  <si>
    <t>UNIDAD INTERIOR CONDUCTOS MEDIA PRESIÓN 8,2 kW / 9,2 kW (FRÍO/CALOR)</t>
  </si>
  <si>
    <t>Unidad interior Multi V de LG Conducto de media presión, modelo  ARNU28GM2A4 o similar, de 8.2 KW en frío y 9.2 KW en calor. 1250 x 270 x 700  (AnchoxAlturaxProfundidad). 38 kg. Conexiones frigoríficas 3/8" líquido y 5/8" gas. Incluso mano de obra, pequeño material y todo tipos de trabajos para que el equipo quede funcionando correctamente. Incluso tubería de PVC para condensados.</t>
  </si>
  <si>
    <t>Hall planta 1</t>
  </si>
  <si>
    <t>02.01.16</t>
  </si>
  <si>
    <t>UNIDAD INTERIOR CONDUCTOS MEDIA PRESIÓN 14,1 kW / 15,9 kW (FRÍO/CALOR)</t>
  </si>
  <si>
    <t>Unidad interior Multi V de LG Conducto de media presión, modelo ARNU48GM3A4, de 14.1 KW en frío y 15.9 KW en calor. 1250 x 360 x 700  (AnchoxAlturaxProfundidad). 44 kg. Conexiones frigoríficas 3/8" líquido y 5/8" gas. Incluso mano de obra, pequeño material y todo tipos de trabajos para que el equipo quede funcionando correctamente. Incluso tubería de PVC para condensados.</t>
  </si>
  <si>
    <t>Redacción Planta 1</t>
  </si>
  <si>
    <t>02.01.17</t>
  </si>
  <si>
    <t>JUNTA DERIVACIÓN TIPO 1</t>
  </si>
  <si>
    <t>Suministro y montaje de junta de derivación LG para Multi V Bomba de Calor, modelo ARBLN01621. Incluso pequeño material para su total instalación.</t>
  </si>
  <si>
    <t>JUNTA DERIVACIÓN TIPO 2</t>
  </si>
  <si>
    <t xml:space="preserve"> Suministro y montaje junta de derivación LG para Multi V Bomba de Calor, modelo ARBLN03321. Incluso pequeño material para su total instalación.</t>
  </si>
  <si>
    <t>02.01.18</t>
  </si>
  <si>
    <t>02.01.19</t>
  </si>
  <si>
    <t>CONTROL REMOTO</t>
  </si>
  <si>
    <t>Suministro y montaje de control remoto por cable programable Estándar de color blanco para equipos de la marca LG, modelo PREMTB001 para uds. interiores y recuperadores, o similar. Totalmente montado y funcionando. Incluso pequeño material. Incluso pruebas.</t>
  </si>
  <si>
    <t>Redacción P1</t>
  </si>
  <si>
    <t>Sala ups P1</t>
  </si>
  <si>
    <t>Hall P1</t>
  </si>
  <si>
    <t>02.01.20</t>
  </si>
  <si>
    <t>CONTROL CENTRAL TÁCTIL</t>
  </si>
  <si>
    <t>Suministro y montaje control central Táctil AC SMART V de LG o similar, controla hasta 128 unidades interiores, con pasarela Bacnet integrada. Incluye 2 puertos para entradas digitales y 2 puertos para salidas digitales. Permite función de monitorización de energía y pueden incluirse planos del edificio, modelo PACS5A000. Incluso pequeño material y todo lo necesario para su correcto funcionamiento.</t>
  </si>
  <si>
    <t>Control general</t>
  </si>
  <si>
    <t>02.01.21</t>
  </si>
  <si>
    <t>BOMBA CALOR TIPO 1X1</t>
  </si>
  <si>
    <t>Suministro y montaje de equipo de climatización tipo 1x1, sistema partido de la marca LG Free Combination Confort o similar, tipo split de pared inverter monofásico (8-9 kW) formado por: unidad interior split de pared inverter modelo US30F.NR0 de 8 kW en frío y 9 kW en calor. Unidad exterior LG inverter monofásico modelo UUC1.U40 de 8 kW en frío y 9 en calor. Incluso carga de refrigerante R32. Incluso mano de obra, pequeño material y todo tipos de trabajos para que el equipo quede funcionando correctamente. Incluso tubería de PVC para condensados. Incluso tubería de PVC para condensados.</t>
  </si>
  <si>
    <t>Sala ups</t>
  </si>
  <si>
    <t>TUBERÍA, CONDUCTO Y AISLAMIENTO</t>
  </si>
  <si>
    <t>02.02.01</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</si>
  <si>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</si>
  <si>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</si>
  <si>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t>
  </si>
  <si>
    <t>02.02.02</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</si>
  <si>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</si>
  <si>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</si>
  <si>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02.02.03</t>
  </si>
  <si>
    <t>TUBERÍA COBRE FRIGORÍFICO D=1/2" (12,7 mm)</t>
  </si>
  <si>
    <t>Suministro e instalación de tubería de cobre frigorífico, de diámetro 1/2",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</si>
  <si>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t>
  </si>
  <si>
    <t>02.02.04</t>
  </si>
  <si>
    <t>TUBERÍA COBRE FRIGORÍFICO D=5/8" (15,9 mm)</t>
  </si>
  <si>
    <t>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</si>
  <si>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t>
  </si>
  <si>
    <t>02.02.05</t>
  </si>
  <si>
    <t>TUBERÍA COBRE FRIGORÍFICO  D=3/4" (19,1mm)</t>
  </si>
  <si>
    <t>Suministro e instalación de tubería de cobre frigorífico, de diámetro 3/4",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</si>
  <si>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02.02.06</t>
  </si>
  <si>
    <t>TUBERÍA COBRE FRIGORÍFICO D=7/8" (22,2 mm)</t>
  </si>
  <si>
    <t>Suministro e instalación de tubería de cobre frigorífico, de diámetro 7/8", con pared de espesor según normativa, con certificación AENOR; para tubería de circuitos de climatización/refrigeración. Totalmente montada; i/p.p. de piezas (codos, tes, manguitos, etc), replanteo, elementos de soportación y fijación, medios auxiliares, medios de elevación y limpieza.</t>
  </si>
  <si>
    <t>02.02.07</t>
  </si>
  <si>
    <t>TUBERÍA COBRE FRIGORÍFICO D=(1+1/8)" (28,6 mm)</t>
  </si>
  <si>
    <t>Suministro e instalación de tubería de cobre frigorífico, de diámetro (1+1/8)", con pared de espesor según normativa, con certificación AENOR; para tubería de circuitos de climatización/refrigeración. Totalmente montada; i/p.p. de piezas (codos, tes, manguitos, etc), replanteo, elementos de soportación y fijación, medios auxiliares, medios de elevación y limpieza.</t>
  </si>
  <si>
    <t>02.02.08</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</si>
  <si>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</si>
  <si>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</si>
  <si>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02.02.09</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</si>
  <si>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</si>
  <si>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</si>
  <si>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02.02.10</t>
  </si>
  <si>
    <t>AISLAMIENTO TUBERIA INTERIOR D=12 mm (1/2")  y e= 13 mm</t>
  </si>
  <si>
    <t>Coquilla AF/Armaflex AF-3, de Armacell. Ø 12 mm. Espesor de aislamiento 13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</si>
  <si>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02.02.11</t>
  </si>
  <si>
    <t>AISLAMIENTO TUBERIA INTERIOR D=18 mm (5/8") y e= 14 mm</t>
  </si>
  <si>
    <t>Coquilla AF/Armaflex AF-3, de Armacell. Ø 18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</si>
  <si>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02.02.12</t>
  </si>
  <si>
    <t>AISLAMIENTO TUBERIA INTERIOR D=20 mm (3/4") y e= 14 mm</t>
  </si>
  <si>
    <t>Coquilla AF/Armaflex AF-3, de Armacell. Ø 20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</si>
  <si>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02.02.13</t>
  </si>
  <si>
    <t>AISLAMIENTO TUBERIA EXTERIOR D=22 mm (7/8") y  e=20 mm</t>
  </si>
  <si>
    <t>Suministro e instalación de Coquilla AF/Armaflex AF-4, de Armacell. Ø 22 mm. Espesor de aislamiento 18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</si>
  <si>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02.02.14</t>
  </si>
  <si>
    <t>AISLAMIENTO TUBERIA EXTERIOR D=28 mm (1+1/8)" y  e=20 mm</t>
  </si>
  <si>
    <t>Suministro e instalación de Coquilla AF/Armaflex AF-4, de Armacell. Ø 28 mm. Espesor de aislamiento 20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</si>
  <si>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02.02.15</t>
  </si>
  <si>
    <t>CARGA REFRIGERANTE 410A Y ACEITE</t>
  </si>
  <si>
    <t>Suministro y carga de refrigerante 410A para unidades de climatización, mediante botellas. La instalación deberá permanecer en vacío hasta que proceda. La carga será realizada por el servicio técnico de la empresa. La carga adicional de aceite a añadir está incluida en este precio, al igual que cualquier tasa medioambiental sobre el refrigerante y el aceite. Totalmente instalado. Incluso p.p. de limpieza, medios auxiliares y medios de elevación. Prueba estanqueidad según normativa.</t>
  </si>
  <si>
    <t>Carga refrigerante instalación</t>
  </si>
  <si>
    <t>02.02.16</t>
  </si>
  <si>
    <t>CONDUCTO AIRE</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</si>
  <si>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</si>
  <si>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02.02.17</t>
  </si>
  <si>
    <t xml:space="preserve">u </t>
  </si>
  <si>
    <t>REJILLA IMPULSION - RETORNO</t>
  </si>
  <si>
    <t>Suministro e instalación de rejilla de impulsion o retorno  de las siguientes características:
- Tamaño: variable
- Marca/Serie: Trox/AT-AG o equivalente
De alumino de doble deflexión con compuerta de regulación de caudal totalmente instalada, incluso acoplamiento a conductos, sellado de juntas, pequeño material auxiliar, montaje y conexionado.
Incluso p.p. de limpieza, medios auxiliares, medios de elevación y andamiaje.</t>
  </si>
  <si>
    <t>02.02.18</t>
  </si>
  <si>
    <t xml:space="preserve">m  </t>
  </si>
  <si>
    <t>TUBO ALUMINIO FLEXIBLE D=150/152 mm AISLADO</t>
  </si>
  <si>
    <t>Conducto formado por tubo flexible aluminio , de diámetro 150/152 mm y aislamiento de fibra de vidrio de 25 mm de espesor y densidad de 16 kg/cm2 y barrera de vapor con complejo de aluminio refoozado; suspendido o fijado a paramento o forjado mediante medios mecánicos. Totalmente instalado; i/p.p. de abrazaderas y piezas de unión, piezas especiales, cinta o masilla de sellado, anclajes, fijaciones y medios auxiliares. Totalmente montado, probado y funcionando.Incluso p.p. de replanteo, medios auxiliares, medios de elevación, andamiaje y limpieza. Medido en su longitud.</t>
  </si>
  <si>
    <t>CONTROL</t>
  </si>
  <si>
    <t>02.03.01</t>
  </si>
  <si>
    <t>SUMINISTRO E INSTALACIÓN PASARELA COMUNICACIONES</t>
  </si>
  <si>
    <t>Suministro e instalación de dispositivo para comunicación entre controladores Iq de Trend y otros sistemas de integración Marca  HoneyWELL/ modelo TONN8 máximo número puntos , MODBUS RTU , para la integración de las señales del resto de equipos de climatización, PCI y SAI, según solicitud.Totalmente instalado , comunicando con el IQvision de RTVE.</t>
  </si>
  <si>
    <t>02.03.02</t>
  </si>
  <si>
    <t>CABLEADO CONTROL</t>
  </si>
  <si>
    <t>Suministro e instalacion de cableado de control segun arquitectura de control de la instalación de climatización, consistente en : 
- Instalacion de cable apantallado libre de halogenos para el conexionado de elementos de campo, pasarela, equipos de clima,...
- Instalación bus de comunicaciones entre los equipos que proceda
- Cableado categoria 6A entre equipos que proceda
- Comprobación y verificacion de ambos cableados .
Incluso pequeño material. Equipos y cableado totalmente instalada, probado y funcionando.</t>
  </si>
  <si>
    <t>02.03.03</t>
  </si>
  <si>
    <t>INGENIERÍA Y PROGRAMACIÓN CONTROL</t>
  </si>
  <si>
    <t>Desarrollo de la ingeniería y programación de los gráficos, imágenes y pantallas de instalación y esquemas principio y ficheros para el Puesto Central del Sistema de Gestión Centralizada del edificio/instalación IQVISION de TREND de RTVE, que incluye:
_ Verificación previa de la posibilidad de recoger todas las señales de los equipos de climatización.
-Trabajos de ingeniería y programación de los controladores previstos
- Trabajos de configuración y programación en el Sistema de Gestión, Supervisor/es y Pasarelas, de la integración multiprotocolo de equipos terceros tales como los protocolos: Bacnet IP o similar, entre el Sistema de Control y los distintos Subsistemas o Equipos a integrar  necesarios para la monitorización y supervisión de los mismos. 
- Trabajos de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el TONN 8 segun la arquitectura de red aprobada, hasat un maximo de 500 señales de integración en total según se especifica en la listado de señales del Sistema de Control. 
La unidad se considera finalizada una vez sea verificado su funcionamiento desde cualquiera de los puestos de visualización del sistema. Los trabajos se ejecutarán sin interferir en las actividades de RTVE.</t>
  </si>
  <si>
    <t>02.03.04</t>
  </si>
  <si>
    <t>LISTADO Y CHEQUEO DE PUNTOS, PRUEBAS Y PUESTA EN MARCHA</t>
  </si>
  <si>
    <t>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La unidad se dearrollará sin alterar el normal funcionamiento del Centro.</t>
  </si>
  <si>
    <t>PUESTA EN MARCHA</t>
  </si>
  <si>
    <t>02.04.01</t>
  </si>
  <si>
    <t>PUESTA EN MARCHA INSTALACIÓN CLIMATIZACIÓN</t>
  </si>
  <si>
    <t>Puesta en marcha de la instalación de climatización por parte del fabricante de los equipos (LG o similar). Puesta en marcha Premium, incluyendo la representación de planos en el control central táctil de la instalación.  Incluyendo emisión de informe indicando el estado actual y su posible utilización como instalación definitiva o posibles defectos. Medida la unidad una vez emitido el informe.
Incluyendo realización de pruebas de acuerdo al protocolo de pruebas presentado por el instalador / normativa, incluyendo certificado final de dichas pruebas de funcionamiento. Incluso cursillo elemental de funcionamiento y mantenimiento de la instalación al personal designado por la Propiedad
Medida la unidad una vez completados todos los conceptos.</t>
  </si>
  <si>
    <t>Revisión instalación ejecutada</t>
  </si>
  <si>
    <t>02.04.02</t>
  </si>
  <si>
    <t>TRAMITACIÓN Y LEGALIZACIÓN INST. CLIMATIZACIÓN</t>
  </si>
  <si>
    <t>Ud. Legalización de las instalaciones de climatización, si procede, incluyendo proyecto técnico redactado por técnico legalmente competente, visado en colegio profesional, tasas de visado colegial,  la tramitación de toda la documentación necesaria y el completo seguimiento ante la Dirección General de Industria correspondiente u organismo competente al respecto, hasta conseguir la Autorización Definitiva. Incluido el pago de tasas a organismos oficiales o entidades competentes u homologadas (OCA) si se requiriera. Incluso Certificado de Instalador Autorizado que certifique las instalaciones, incluso las tasas correspondientes. Medida la unidad una vez obtenida la autorización y licencia definitiva.(Si fuera posible)</t>
  </si>
  <si>
    <t>Legalización obra completa</t>
  </si>
  <si>
    <t>ELECTRICIDAD Y ALUMBRADO</t>
  </si>
  <si>
    <t>INSTALACION ELECTRICA EQUIPOS CLIMA</t>
  </si>
  <si>
    <t>CANALETA PORTACABLES ALUMINIO 100X60</t>
  </si>
  <si>
    <t>Suministro y colocación  de canaleta portacables de aluminio de 100x60 con soportes para fijar a pared y tapa de aluminio para bandeja de 100x60, incluso p.p. de elementos de fijación, soportes, pasamuros, elementos de conexión, piezas especiales, accesorios de montaje, tapas finales, uniones, ángulos,derivaciones en T, andamiaje, limpieza, medios auxiliares y medios de elevación. Totalmente instalado.</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</si>
  <si>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</si>
  <si>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o toma Menekes, etc,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</si>
  <si>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Instalación eléctricica general*</t>
  </si>
  <si>
    <t>03.04</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</si>
  <si>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</si>
  <si>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</si>
  <si>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Locutorios y despachos*</t>
  </si>
  <si>
    <t>03.05</t>
  </si>
  <si>
    <t>SHUKO UNIPOLAR SIMON 82 BLANCO</t>
  </si>
  <si>
    <t>Suministro e instalación de base de enchufe de las siguientes características:
- TIPO: Base enchufe con t.t. lateral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</si>
  <si>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Locutoriso y despachos*</t>
  </si>
  <si>
    <t>03.06</t>
  </si>
  <si>
    <t>LUMINARIA LUZERNA  NORMALIT 60X60 37W</t>
  </si>
  <si>
    <t>Ud. Suministro e instalacion de luminaria tipo PANEL LUZERNA 600X600 mm 37W  de 4000lm, 37 W, 4000k., de la marca Normalux, Sylvania o similar. Ugr menor o igual de 19, Ra mayor de 80 Incluso montaje, conexiones, fijaciones, pequeño material, accesorios. Incluso p.p de cajas de registro, de derivación, circuito interior de distribución de 3x2,5mm desde interior de despacho, mecanizado, pequeño material y limpieza (incluye retirada a vertedero tasas locales etc de todo el material desmontado)</t>
  </si>
  <si>
    <t>03.07</t>
  </si>
  <si>
    <t>LUMINARIA EMERGENCIA FA-200L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</si>
  <si>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</si>
  <si>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General *</t>
  </si>
  <si>
    <t>03.08</t>
  </si>
  <si>
    <t>DOWNLIGHT HAT EH14B</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</si>
  <si>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</si>
  <si>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Baños</t>
  </si>
  <si>
    <t>* Varios</t>
  </si>
  <si>
    <t>03.09</t>
  </si>
  <si>
    <t>ELIMINAR REACTANCIAS</t>
  </si>
  <si>
    <t>Ud. Desmontaje de reactancias y todo su cableado asociado, tras instalación de toda la iluminación a led. Incluso tapado de huecos, desmontaje de elementos y retirada apunto limpio, desmontaje de cableado y todo aquel material no necesario en la nueva instalación de iluminación.</t>
  </si>
  <si>
    <t>03.10</t>
  </si>
  <si>
    <t>CANALETA PATIO</t>
  </si>
  <si>
    <t>Suministro y montaje de canaleta plástica de medidas aproximadas 600x30 mm y  40 m de longitug. Para instalación en intemperie. Con tapa.  Instalación en patio de edificio viviendas. Para instalación de tubería frigorífica en su interior. Incluso fijaciones, y pequeño material para su completa instalación.</t>
  </si>
  <si>
    <t>Canaleta patio</t>
  </si>
  <si>
    <t>03.11</t>
  </si>
  <si>
    <t>CABLE VÍDEO</t>
  </si>
  <si>
    <t>Suministro y montaje de cable de vídeo VK6, terminando en sus terminales correpondientes. Incluso pequeño material, mano de obra y ubicación en posición necesaria. Desde caseta enlaces de la azotea hasta la sala técnica de la matriz digital. Cable Coaxial antena TV. Marca TELEVES, modelo SK2020plus LSFH Resistente UV B2ca Clase A++ Triple Blindaje TSH 18AtC Ø 1,05/4,6/6,9mm Blanco, REFERENCIA TELEVES413910.</t>
  </si>
  <si>
    <t>De control TV a cubierta edificio</t>
  </si>
  <si>
    <t>03.12</t>
  </si>
  <si>
    <t>CABLE UTP CATEGORÍA 6</t>
  </si>
  <si>
    <t>Tubo metálico para paso de instalaciones, especialmente cableado eléctrico, incluso soportación y mano de obra necesaria para su instalación.</t>
  </si>
  <si>
    <t>Cable UTP Categoría 6 Flexible. Modelo LSZH 2142 RN21090155 AW 624. Desde caseta enlaces hasta la sala técnica de la matriz digital.</t>
  </si>
  <si>
    <t>03.13</t>
  </si>
  <si>
    <t>TUBO PROTECCIÓN METÁLICO</t>
  </si>
  <si>
    <t>GESTION DE RESIDUOS</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</si>
  <si>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</si>
  <si>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</si>
  <si>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CONTROL DE CALIDAD</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</si>
  <si>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</si>
  <si>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</si>
  <si>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</si>
  <si>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</si>
  <si>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r>
      <t>Gastos Generales</t>
    </r>
    <r>
      <rPr>
        <b/>
        <sz val="9"/>
        <color rgb="FFFF0000"/>
        <rFont val="Calibri"/>
        <family val="2"/>
        <scheme val="minor"/>
      </rPr>
      <t xml:space="preserve"> XX % </t>
    </r>
    <r>
      <rPr>
        <b/>
        <sz val="9"/>
        <color rgb="FF000000"/>
        <rFont val="Calibri"/>
        <family val="2"/>
        <scheme val="minor"/>
      </rPr>
      <t>(**)</t>
    </r>
  </si>
  <si>
    <r>
      <t>Beneficio Industrial</t>
    </r>
    <r>
      <rPr>
        <b/>
        <sz val="9"/>
        <color rgb="FFFF0000"/>
        <rFont val="Calibri"/>
        <family val="2"/>
        <scheme val="minor"/>
      </rPr>
      <t xml:space="preserve"> XX</t>
    </r>
    <r>
      <rPr>
        <b/>
        <sz val="9"/>
        <color rgb="FF000000"/>
        <rFont val="Calibri"/>
        <family val="2"/>
        <scheme val="minor"/>
      </rPr>
      <t xml:space="preserve"> </t>
    </r>
    <r>
      <rPr>
        <b/>
        <sz val="9"/>
        <color rgb="FFFF0000"/>
        <rFont val="Calibri"/>
        <family val="2"/>
        <scheme val="minor"/>
      </rPr>
      <t>%</t>
    </r>
    <r>
      <rPr>
        <b/>
        <sz val="9"/>
        <color rgb="FF000000"/>
        <rFont val="Calibri"/>
        <family val="2"/>
        <scheme val="minor"/>
      </rPr>
      <t xml:space="preserve"> (**)</t>
    </r>
  </si>
  <si>
    <t>(**) Cuando no se indiquen otros porcentajes se entenderá que, quedan incluidos en el precio de la oferta el 13% de Gastos Generales y el 6% de Beneficio Industrial.</t>
  </si>
  <si>
    <t>Fdo:</t>
  </si>
  <si>
    <t>NOTA IMPORTANTE: 
ESTE ANEXO I  SE PRESENTARA EN FORMATO PDF
DEBERA ESTAR FIRMADO POR DECLARANTE(S)</t>
  </si>
  <si>
    <t>06</t>
  </si>
  <si>
    <t xml:space="preserve">(*)   Los capítulos 4, 5 y 6 se obtienen como porcentaje fijo y predeterminado de la suma de las partidas a ejecutar (capítulos 1 a 3, ambos inclusive). </t>
  </si>
  <si>
    <t>Suma capítulos 1 a 3</t>
  </si>
  <si>
    <t>%</t>
  </si>
  <si>
    <t>PRESUPUESTO EJECUCION CONTRATA - TOTAL OFERTA</t>
  </si>
  <si>
    <t>m</t>
  </si>
  <si>
    <t>Suministro e instalación de falso techo continuo formado por una placa de cartón yeso de 16 mm de espesor, colocada sobre una estructura oculta de acero galvanizado, formada por perfiles T/C de 47 mm cada 40 y perfilería U de 34x31x34 mm; incluso replanteo auxiliar, accesorios de fijación, nivelación y repaso de juntas con cinta y pasta; Incluso cortes necesarios para las instalaciones previstas. Incluso p.p. de descarga, acarreo y distribución del material a salas dónde se va a realizar el montaje; limpieza, medios auxiliares, medios de elevación, andamiaje y limpieza. Totalmente instalado s/NTE-RTC, CTE y ATEDY.</t>
  </si>
  <si>
    <t>01.05.03</t>
  </si>
  <si>
    <t>AYUDAS ALBAÑILERÍA  A LAS INSTALACIONES</t>
  </si>
  <si>
    <t>Ayudas de albañilería a las instalaciones de electricidad y alumbrado, cableado estructurado, climatización y ventilación, PCI y control,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t>
  </si>
  <si>
    <t>Trabajos en patio</t>
  </si>
  <si>
    <t>Suministro y montaje de nuevo cableado eléctrico para dar tensión a todos los equipos de climatización (sondas, unidades exteriores, interiores,...), de la marca AFUMEX PRYSMIAN o GENERAL CABLE EXZHELLENT, libre de halógenos.  Características técnicas según normativa. Dimensionado del cableado según el manual técnico de los equipos a instalar, valores MCA (valor de intensidad), y selección de la protección según el REBT. Incluso protecciones eléctricas para proteger los equipos (se cambiarán todas en el cuadro eléctrico correspondiente). Las protecciones deben ser superinmunizadas. incluido tendido conexionado y materiales de accesorios con p.p. de cajas de paso. Cuando sea posible se usará bloque tipo DPN de magnetotérmico+diferencial.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</si>
  <si>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Instalación climatización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</si>
</sst>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FF0000"/>
      <name val="Calibri"/>
      <family val="2"/>
      <scheme val="minor"/>
    </font>
    <font>
      <b/>
      <sz val="11"/>
      <color theme="1"/>
      <name val="Calibri"/>
      <family val="2"/>
      <scheme val="minor"/>
    </font>
    <font>
      <b/>
      <i/>
      <sz val="10"/>
      <color theme="1"/>
      <name val="Calibri"/>
      <family val="2"/>
      <scheme val="minor"/>
    </font>
    <font>
      <b/>
      <sz val="8"/>
      <color rgb="FF000000"/>
      <name val="Calibri"/>
      <family val="2"/>
      <charset val="1"/>
    </font>
    <font>
      <b/>
      <sz val="8"/>
      <color rgb="FFFF40FF"/>
      <name val="Calibri"/>
      <family val="2"/>
      <charset val="1"/>
    </font>
    <font>
      <b/>
      <sz val="8"/>
      <name val="Calibri"/>
      <family val="2"/>
    </font>
    <font>
      <sz val="8"/>
      <color rgb="FF000000"/>
      <name val="Calibri"/>
      <family val="2"/>
      <charset val="1"/>
    </font>
    <font>
      <b/>
      <sz val="8"/>
      <name val="Calibri"/>
      <family val="2"/>
      <charset val="1"/>
    </font>
    <font>
      <sz val="8"/>
      <color theme="1"/>
      <name val="Calibri"/>
      <family val="2"/>
      <scheme val="minor"/>
    </font>
    <font>
      <b/>
      <sz val="8"/>
      <color theme="1"/>
      <name val="Calibri"/>
      <family val="2"/>
      <scheme val="minor"/>
    </font>
    <font>
      <sz val="8"/>
      <color rgb="FFFF40FF"/>
      <name val="Calibri"/>
      <family val="2"/>
      <charset val="1"/>
    </font>
    <font>
      <sz val="8"/>
      <name val="Calibri"/>
      <family val="2"/>
      <charset val="1"/>
    </font>
    <font>
      <sz val="8"/>
      <name val="Calibri"/>
      <family val="2"/>
      <scheme val="minor"/>
    </font>
    <font>
      <sz val="8"/>
      <color theme="0"/>
      <name val="Calibri"/>
      <family val="2"/>
      <scheme val="minor"/>
    </font>
    <font>
      <b/>
      <sz val="9"/>
      <color rgb="FF000000"/>
      <name val="Calibri"/>
      <family val="2"/>
      <scheme val="minor"/>
    </font>
    <font>
      <b/>
      <sz val="8"/>
      <name val="Calibri"/>
      <family val="2"/>
      <scheme val="minor"/>
    </font>
    <font>
      <b/>
      <sz val="9"/>
      <color rgb="FFFF0000"/>
      <name val="Calibri"/>
      <family val="2"/>
      <scheme val="minor"/>
    </font>
    <font>
      <b/>
      <sz val="8"/>
      <color rgb="FFFF0000"/>
      <name val="Calibri"/>
      <family val="2"/>
      <scheme val="minor"/>
    </font>
    <font>
      <b/>
      <sz val="10"/>
      <color theme="1"/>
      <name val="Calibri"/>
      <family val="2"/>
    </font>
    <font>
      <sz val="10"/>
      <color theme="1"/>
      <name val="Calibri"/>
      <family val="2"/>
    </font>
    <font>
      <sz val="10"/>
      <color rgb="FFFF0000"/>
      <name val="Calibri"/>
      <family val="2"/>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8"/>
      <color rgb="FF000000"/>
      <name val="Calibri"/>
      <family val="2"/>
    </font>
  </fonts>
  <fills count="6">
    <fill>
      <patternFill patternType="none"/>
    </fill>
    <fill>
      <patternFill patternType="gray125"/>
    </fill>
    <fill>
      <patternFill patternType="solid">
        <fgColor rgb="FFB4CBE0"/>
        <bgColor rgb="FFC2D5E7"/>
      </patternFill>
    </fill>
    <fill>
      <patternFill patternType="solid">
        <fgColor rgb="FFF0F0F0"/>
        <bgColor rgb="FFFFFFCC"/>
      </patternFill>
    </fill>
    <fill>
      <patternFill patternType="solid">
        <fgColor rgb="FFFFFFCC"/>
        <bgColor indexed="64"/>
      </patternFill>
    </fill>
    <fill>
      <patternFill patternType="solid">
        <fgColor indexed="26"/>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s>
  <cellStyleXfs count="1">
    <xf numFmtId="0" fontId="0" fillId="0" borderId="0"/>
  </cellStyleXfs>
  <cellXfs count="126">
    <xf numFmtId="0" fontId="0" fillId="0" borderId="0" xfId="0"/>
    <xf numFmtId="49" fontId="3" fillId="0" borderId="1" xfId="0" applyNumberFormat="1" applyFont="1" applyBorder="1" applyAlignment="1" applyProtection="1">
      <alignment vertical="top"/>
    </xf>
    <xf numFmtId="49" fontId="3" fillId="0" borderId="2" xfId="0" applyNumberFormat="1" applyFont="1" applyBorder="1" applyAlignment="1" applyProtection="1">
      <alignment vertical="top" wrapText="1"/>
    </xf>
    <xf numFmtId="2" fontId="3" fillId="0" borderId="2" xfId="0" applyNumberFormat="1" applyFont="1" applyBorder="1" applyAlignment="1" applyProtection="1">
      <alignment horizontal="right" vertical="top"/>
    </xf>
    <xf numFmtId="49" fontId="3" fillId="0" borderId="2" xfId="0" applyNumberFormat="1" applyFont="1" applyBorder="1" applyAlignment="1" applyProtection="1">
      <alignment horizontal="right" vertical="top"/>
    </xf>
    <xf numFmtId="49" fontId="3" fillId="0" borderId="1" xfId="0" applyNumberFormat="1" applyFont="1" applyBorder="1" applyAlignment="1" applyProtection="1">
      <alignment horizontal="right" vertical="top"/>
    </xf>
    <xf numFmtId="49" fontId="3" fillId="0" borderId="3" xfId="0" applyNumberFormat="1" applyFont="1" applyBorder="1" applyAlignment="1" applyProtection="1">
      <alignment horizontal="right" vertical="top"/>
    </xf>
    <xf numFmtId="49" fontId="4" fillId="2" borderId="4" xfId="0" applyNumberFormat="1" applyFont="1" applyFill="1" applyBorder="1" applyAlignment="1" applyProtection="1">
      <alignment vertical="top"/>
    </xf>
    <xf numFmtId="49" fontId="4" fillId="2" borderId="5" xfId="0" applyNumberFormat="1" applyFont="1" applyFill="1" applyBorder="1" applyAlignment="1" applyProtection="1">
      <alignment vertical="top"/>
    </xf>
    <xf numFmtId="3" fontId="5" fillId="2" borderId="5" xfId="0" applyNumberFormat="1" applyFont="1" applyFill="1" applyBorder="1" applyAlignment="1" applyProtection="1">
      <alignment vertical="top"/>
    </xf>
    <xf numFmtId="4" fontId="6" fillId="2" borderId="5" xfId="0" applyNumberFormat="1" applyFont="1" applyFill="1" applyBorder="1" applyAlignment="1" applyProtection="1">
      <alignment vertical="top"/>
    </xf>
    <xf numFmtId="4" fontId="5" fillId="2" borderId="6" xfId="0" applyNumberFormat="1" applyFont="1" applyFill="1" applyBorder="1" applyAlignment="1" applyProtection="1">
      <alignment vertical="top"/>
    </xf>
    <xf numFmtId="49" fontId="7" fillId="0" borderId="2" xfId="0" applyNumberFormat="1" applyFont="1" applyBorder="1" applyAlignment="1" applyProtection="1">
      <alignment vertical="top"/>
    </xf>
    <xf numFmtId="3" fontId="5" fillId="0" borderId="2" xfId="0" applyNumberFormat="1" applyFont="1" applyFill="1" applyBorder="1" applyAlignment="1" applyProtection="1">
      <alignment vertical="top"/>
    </xf>
    <xf numFmtId="4" fontId="8" fillId="0" borderId="2" xfId="0" applyNumberFormat="1" applyFont="1" applyFill="1" applyBorder="1" applyAlignment="1" applyProtection="1">
      <alignment vertical="top"/>
    </xf>
    <xf numFmtId="4" fontId="5" fillId="0" borderId="7" xfId="0" applyNumberFormat="1" applyFont="1" applyFill="1" applyBorder="1" applyAlignment="1" applyProtection="1">
      <alignment vertical="top"/>
    </xf>
    <xf numFmtId="0" fontId="0" fillId="0" borderId="8" xfId="0" applyBorder="1" applyProtection="1"/>
    <xf numFmtId="2" fontId="7" fillId="0" borderId="8" xfId="0" applyNumberFormat="1" applyFont="1" applyBorder="1" applyAlignment="1" applyProtection="1">
      <alignment vertical="top"/>
    </xf>
    <xf numFmtId="0" fontId="0" fillId="0" borderId="9" xfId="0" applyBorder="1" applyProtection="1"/>
    <xf numFmtId="0" fontId="0" fillId="0" borderId="12" xfId="0" applyBorder="1" applyProtection="1"/>
    <xf numFmtId="0" fontId="0" fillId="0" borderId="3" xfId="0" applyBorder="1" applyProtection="1"/>
    <xf numFmtId="0" fontId="0" fillId="0" borderId="2" xfId="0" applyBorder="1" applyProtection="1"/>
    <xf numFmtId="0" fontId="0" fillId="0" borderId="7" xfId="0" applyBorder="1" applyProtection="1"/>
    <xf numFmtId="4" fontId="10" fillId="5"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 fontId="11" fillId="0" borderId="2" xfId="0" applyNumberFormat="1" applyFont="1" applyBorder="1" applyAlignment="1" applyProtection="1">
      <alignment vertical="top"/>
    </xf>
    <xf numFmtId="4" fontId="12" fillId="0" borderId="2" xfId="0" applyNumberFormat="1" applyFont="1" applyBorder="1" applyAlignment="1" applyProtection="1">
      <alignment vertical="top"/>
    </xf>
    <xf numFmtId="4" fontId="11" fillId="0" borderId="7" xfId="0" applyNumberFormat="1" applyFont="1" applyBorder="1" applyAlignment="1" applyProtection="1">
      <alignment vertical="top"/>
    </xf>
    <xf numFmtId="0" fontId="0" fillId="0" borderId="0" xfId="0" applyProtection="1"/>
    <xf numFmtId="0" fontId="9" fillId="0" borderId="4" xfId="0" applyFont="1" applyBorder="1" applyAlignment="1" applyProtection="1">
      <alignment vertical="top"/>
    </xf>
    <xf numFmtId="0" fontId="14" fillId="0" borderId="5" xfId="0" applyFont="1" applyBorder="1" applyAlignment="1" applyProtection="1">
      <alignment vertical="top"/>
    </xf>
    <xf numFmtId="0" fontId="9" fillId="0" borderId="5" xfId="0" applyFont="1" applyBorder="1" applyAlignment="1" applyProtection="1">
      <alignment vertical="top"/>
    </xf>
    <xf numFmtId="4" fontId="9" fillId="0" borderId="5" xfId="0" applyNumberFormat="1" applyFont="1" applyFill="1" applyBorder="1" applyAlignment="1" applyProtection="1">
      <alignment vertical="top"/>
    </xf>
    <xf numFmtId="4" fontId="16" fillId="0" borderId="5" xfId="0" applyNumberFormat="1" applyFont="1" applyFill="1" applyBorder="1" applyAlignment="1" applyProtection="1">
      <alignment vertical="top"/>
    </xf>
    <xf numFmtId="4" fontId="10" fillId="5" borderId="8" xfId="0" applyNumberFormat="1" applyFont="1" applyFill="1" applyBorder="1" applyAlignment="1" applyProtection="1">
      <alignment vertical="top"/>
    </xf>
    <xf numFmtId="49" fontId="9" fillId="0" borderId="3" xfId="0" applyNumberFormat="1" applyFont="1" applyFill="1" applyBorder="1" applyAlignment="1" applyProtection="1">
      <alignment vertical="top"/>
    </xf>
    <xf numFmtId="49" fontId="14" fillId="0" borderId="2" xfId="0" applyNumberFormat="1" applyFont="1" applyFill="1" applyBorder="1" applyAlignment="1" applyProtection="1">
      <alignment vertical="top"/>
    </xf>
    <xf numFmtId="49" fontId="9" fillId="0" borderId="2" xfId="0" applyNumberFormat="1" applyFont="1" applyFill="1" applyBorder="1" applyAlignment="1" applyProtection="1">
      <alignment vertical="top"/>
    </xf>
    <xf numFmtId="0" fontId="18" fillId="4" borderId="1" xfId="0" applyNumberFormat="1" applyFont="1" applyFill="1" applyBorder="1" applyAlignment="1" applyProtection="1">
      <alignment horizontal="center" vertical="top"/>
      <protection locked="0"/>
    </xf>
    <xf numFmtId="4" fontId="13" fillId="0" borderId="2" xfId="0" applyNumberFormat="1" applyFont="1" applyFill="1" applyBorder="1" applyAlignment="1" applyProtection="1">
      <alignment vertical="top"/>
    </xf>
    <xf numFmtId="4" fontId="10" fillId="5" borderId="1" xfId="0" applyNumberFormat="1" applyFont="1" applyFill="1" applyBorder="1" applyAlignment="1" applyProtection="1">
      <alignment vertical="top"/>
      <protection locked="0"/>
    </xf>
    <xf numFmtId="0" fontId="9" fillId="0" borderId="13" xfId="0" applyFont="1" applyFill="1" applyBorder="1" applyAlignment="1" applyProtection="1">
      <alignment vertical="top"/>
    </xf>
    <xf numFmtId="0" fontId="14" fillId="0" borderId="14" xfId="0" applyFont="1" applyFill="1" applyBorder="1" applyAlignment="1" applyProtection="1">
      <alignment vertical="top"/>
    </xf>
    <xf numFmtId="0" fontId="9" fillId="0" borderId="14" xfId="0" applyFont="1" applyFill="1" applyBorder="1" applyAlignment="1" applyProtection="1">
      <alignment vertical="top"/>
    </xf>
    <xf numFmtId="0" fontId="18" fillId="4" borderId="12" xfId="0" applyFont="1" applyFill="1" applyBorder="1" applyAlignment="1" applyProtection="1">
      <alignment horizontal="center" vertical="top"/>
      <protection locked="0"/>
    </xf>
    <xf numFmtId="0" fontId="13" fillId="0" borderId="14" xfId="0" applyFont="1" applyFill="1" applyBorder="1" applyAlignment="1" applyProtection="1">
      <alignment vertical="top"/>
    </xf>
    <xf numFmtId="4" fontId="10" fillId="5" borderId="12" xfId="0" applyNumberFormat="1" applyFont="1" applyFill="1" applyBorder="1" applyAlignment="1" applyProtection="1">
      <alignment vertical="top"/>
      <protection locked="0"/>
    </xf>
    <xf numFmtId="4" fontId="10" fillId="5" borderId="12" xfId="0" applyNumberFormat="1" applyFont="1" applyFill="1" applyBorder="1" applyAlignment="1" applyProtection="1">
      <alignment vertical="top"/>
    </xf>
    <xf numFmtId="0" fontId="2" fillId="0" borderId="0" xfId="0" applyFont="1" applyProtection="1"/>
    <xf numFmtId="0" fontId="0" fillId="0" borderId="0" xfId="0" applyAlignment="1" applyProtection="1">
      <alignment vertical="top"/>
    </xf>
    <xf numFmtId="0" fontId="23" fillId="0" borderId="0" xfId="0" applyFont="1" applyProtection="1"/>
    <xf numFmtId="0" fontId="24" fillId="0" borderId="0" xfId="0" applyFont="1" applyProtection="1"/>
    <xf numFmtId="0" fontId="25" fillId="0" borderId="0" xfId="0" applyFont="1" applyAlignment="1" applyProtection="1">
      <alignment horizontal="right" vertical="center"/>
    </xf>
    <xf numFmtId="0" fontId="2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2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3" fillId="0" borderId="0" xfId="0" applyFont="1" applyAlignment="1" applyProtection="1"/>
    <xf numFmtId="0" fontId="2" fillId="0" borderId="0" xfId="0" applyFont="1" applyAlignment="1" applyProtection="1">
      <alignment vertical="top"/>
    </xf>
    <xf numFmtId="0" fontId="29" fillId="0" borderId="0" xfId="0" applyFont="1" applyProtection="1"/>
    <xf numFmtId="2" fontId="30" fillId="0" borderId="12" xfId="0" applyNumberFormat="1" applyFont="1" applyBorder="1" applyAlignment="1" applyProtection="1">
      <alignment vertical="top"/>
    </xf>
    <xf numFmtId="4" fontId="10" fillId="4" borderId="12" xfId="0" applyNumberFormat="1" applyFont="1" applyFill="1" applyBorder="1" applyAlignment="1" applyProtection="1">
      <alignment vertical="top"/>
      <protection locked="0"/>
    </xf>
    <xf numFmtId="0" fontId="2" fillId="0" borderId="8" xfId="0" applyFont="1" applyBorder="1" applyProtection="1"/>
    <xf numFmtId="49" fontId="4" fillId="0" borderId="2" xfId="0" applyNumberFormat="1" applyFont="1" applyBorder="1" applyAlignment="1" applyProtection="1">
      <alignment horizontal="right" vertical="top"/>
    </xf>
    <xf numFmtId="2" fontId="30" fillId="0" borderId="1" xfId="0" applyNumberFormat="1" applyFont="1" applyBorder="1" applyAlignment="1" applyProtection="1">
      <alignment vertical="top"/>
    </xf>
    <xf numFmtId="4" fontId="10" fillId="4" borderId="1" xfId="0" applyNumberFormat="1" applyFont="1" applyFill="1" applyBorder="1" applyAlignment="1" applyProtection="1">
      <alignment vertical="top"/>
      <protection locked="0"/>
    </xf>
    <xf numFmtId="0" fontId="0" fillId="0" borderId="1" xfId="0" applyBorder="1" applyProtection="1"/>
    <xf numFmtId="0" fontId="2" fillId="0" borderId="9" xfId="0" applyFont="1" applyBorder="1" applyProtection="1"/>
    <xf numFmtId="2" fontId="30" fillId="0" borderId="1" xfId="0" applyNumberFormat="1" applyFont="1" applyBorder="1" applyAlignment="1" applyProtection="1">
      <alignment horizontal="right"/>
    </xf>
    <xf numFmtId="4" fontId="10" fillId="4" borderId="1" xfId="0" applyNumberFormat="1" applyFont="1" applyFill="1" applyBorder="1" applyAlignment="1" applyProtection="1">
      <alignment horizontal="right"/>
      <protection locked="0"/>
    </xf>
    <xf numFmtId="4" fontId="10" fillId="5" borderId="1" xfId="0" applyNumberFormat="1" applyFont="1" applyFill="1" applyBorder="1" applyAlignment="1" applyProtection="1">
      <alignment horizontal="right"/>
    </xf>
    <xf numFmtId="4" fontId="30" fillId="0" borderId="1" xfId="0" applyNumberFormat="1" applyFont="1" applyBorder="1" applyAlignment="1" applyProtection="1">
      <alignment horizontal="right"/>
    </xf>
    <xf numFmtId="0" fontId="0" fillId="4" borderId="0" xfId="0" applyFill="1" applyAlignment="1" applyProtection="1">
      <alignment horizontal="left" vertical="top" shrinkToFit="1"/>
      <protection locked="0"/>
    </xf>
    <xf numFmtId="0" fontId="27" fillId="0" borderId="0" xfId="0" applyFont="1" applyAlignment="1" applyProtection="1">
      <alignment horizontal="left" vertical="top"/>
    </xf>
    <xf numFmtId="0" fontId="0" fillId="0" borderId="10" xfId="0" applyBorder="1" applyProtection="1"/>
    <xf numFmtId="0" fontId="9" fillId="0" borderId="0" xfId="0" applyFont="1" applyBorder="1" applyAlignment="1" applyProtection="1">
      <alignment horizontal="right" vertical="top" wrapText="1"/>
    </xf>
    <xf numFmtId="2" fontId="9" fillId="0" borderId="0" xfId="0" applyNumberFormat="1" applyFont="1" applyAlignment="1" applyProtection="1">
      <alignment vertical="top"/>
    </xf>
    <xf numFmtId="4" fontId="9" fillId="0" borderId="0" xfId="0" applyNumberFormat="1" applyFont="1" applyAlignment="1" applyProtection="1">
      <alignment vertical="top"/>
    </xf>
    <xf numFmtId="4" fontId="9" fillId="0" borderId="0" xfId="0" applyNumberFormat="1" applyFont="1" applyBorder="1" applyAlignment="1" applyProtection="1">
      <alignment vertical="top"/>
    </xf>
    <xf numFmtId="4" fontId="10" fillId="4" borderId="12" xfId="0" applyNumberFormat="1" applyFont="1" applyFill="1" applyBorder="1" applyAlignment="1" applyProtection="1">
      <alignment vertical="top"/>
    </xf>
    <xf numFmtId="0" fontId="9" fillId="0" borderId="0" xfId="0" applyFont="1" applyAlignment="1" applyProtection="1">
      <alignment vertical="top" wrapText="1"/>
    </xf>
    <xf numFmtId="49" fontId="27" fillId="0" borderId="0" xfId="0" applyNumberFormat="1" applyFont="1" applyAlignment="1" applyProtection="1">
      <alignment horizontal="right" vertical="top"/>
    </xf>
    <xf numFmtId="0" fontId="9" fillId="0" borderId="0" xfId="0" applyFont="1" applyBorder="1" applyAlignment="1" applyProtection="1">
      <alignment vertical="top" wrapText="1"/>
    </xf>
    <xf numFmtId="2" fontId="9" fillId="0" borderId="0" xfId="0" applyNumberFormat="1" applyFont="1" applyBorder="1" applyAlignment="1" applyProtection="1">
      <alignment vertical="top"/>
    </xf>
    <xf numFmtId="0" fontId="9" fillId="0" borderId="14" xfId="0" applyFont="1" applyBorder="1" applyAlignment="1" applyProtection="1">
      <alignment vertical="top" wrapText="1"/>
    </xf>
    <xf numFmtId="2" fontId="9" fillId="0" borderId="14" xfId="0" applyNumberFormat="1" applyFont="1" applyBorder="1" applyAlignment="1" applyProtection="1">
      <alignment vertical="top"/>
    </xf>
    <xf numFmtId="4" fontId="9" fillId="0" borderId="14" xfId="0" applyNumberFormat="1" applyFont="1" applyBorder="1" applyAlignment="1" applyProtection="1">
      <alignment vertical="top"/>
    </xf>
    <xf numFmtId="4" fontId="9" fillId="0" borderId="15" xfId="0" applyNumberFormat="1" applyFont="1" applyBorder="1" applyAlignment="1" applyProtection="1">
      <alignment vertical="top"/>
    </xf>
    <xf numFmtId="49" fontId="27" fillId="0" borderId="0" xfId="0" applyNumberFormat="1" applyFont="1" applyBorder="1" applyAlignment="1" applyProtection="1">
      <alignment horizontal="right" vertical="top"/>
    </xf>
    <xf numFmtId="0" fontId="9" fillId="0" borderId="14" xfId="0" applyFont="1" applyBorder="1" applyAlignment="1" applyProtection="1">
      <alignment horizontal="right" vertical="top" wrapText="1"/>
    </xf>
    <xf numFmtId="0" fontId="9" fillId="0" borderId="13" xfId="0" applyFont="1" applyBorder="1" applyAlignment="1" applyProtection="1">
      <alignment horizontal="right" vertical="top" wrapText="1"/>
    </xf>
    <xf numFmtId="49" fontId="27" fillId="0" borderId="10" xfId="0" applyNumberFormat="1" applyFont="1" applyBorder="1" applyAlignment="1" applyProtection="1">
      <alignment horizontal="right" vertical="top"/>
    </xf>
    <xf numFmtId="49" fontId="27" fillId="0" borderId="13" xfId="0" applyNumberFormat="1" applyFont="1" applyBorder="1" applyAlignment="1" applyProtection="1">
      <alignment horizontal="right" vertical="top"/>
    </xf>
    <xf numFmtId="0" fontId="9" fillId="0" borderId="10" xfId="0" applyFont="1" applyBorder="1" applyAlignment="1" applyProtection="1">
      <alignment horizontal="right" vertical="top" wrapText="1"/>
    </xf>
    <xf numFmtId="4" fontId="9" fillId="0" borderId="11" xfId="0" applyNumberFormat="1" applyFont="1" applyBorder="1" applyAlignment="1" applyProtection="1">
      <alignment vertical="top"/>
    </xf>
    <xf numFmtId="49" fontId="9" fillId="0" borderId="0" xfId="0" applyNumberFormat="1" applyFont="1" applyAlignment="1" applyProtection="1">
      <alignment horizontal="right" vertical="top"/>
    </xf>
    <xf numFmtId="0" fontId="0" fillId="0" borderId="14" xfId="0" applyBorder="1" applyAlignment="1" applyProtection="1">
      <alignment horizontal="left" shrinkToFit="1"/>
      <protection locked="0"/>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22" fillId="0" borderId="0" xfId="0" applyFont="1" applyAlignment="1" applyProtection="1">
      <alignment horizontal="center" vertical="top" wrapText="1"/>
    </xf>
    <xf numFmtId="0" fontId="26"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7"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2" fillId="0" borderId="0" xfId="0" applyFont="1" applyAlignment="1" applyProtection="1">
      <alignment horizontal="center" wrapText="1"/>
    </xf>
    <xf numFmtId="0" fontId="19" fillId="0" borderId="10" xfId="0" applyFont="1" applyBorder="1" applyAlignment="1" applyProtection="1">
      <alignment vertical="top" wrapText="1"/>
    </xf>
    <xf numFmtId="0" fontId="19" fillId="0" borderId="0" xfId="0" applyFont="1" applyBorder="1" applyAlignment="1" applyProtection="1">
      <alignment vertical="top" wrapText="1"/>
    </xf>
    <xf numFmtId="0" fontId="22" fillId="0" borderId="16" xfId="0" applyFont="1" applyBorder="1" applyAlignment="1" applyProtection="1">
      <alignment horizontal="center" vertical="top" wrapText="1"/>
    </xf>
    <xf numFmtId="0" fontId="2" fillId="0" borderId="0" xfId="0" applyFont="1" applyAlignment="1" applyProtection="1">
      <alignment horizontal="left" wrapText="1"/>
    </xf>
    <xf numFmtId="0" fontId="0" fillId="0" borderId="0" xfId="0" applyAlignment="1" applyProtection="1">
      <alignment horizontal="left" wrapText="1"/>
    </xf>
    <xf numFmtId="0" fontId="15" fillId="0" borderId="2" xfId="0" applyFont="1" applyBorder="1" applyAlignment="1" applyProtection="1">
      <alignment horizontal="left" vertical="top" wrapText="1"/>
    </xf>
    <xf numFmtId="0" fontId="15" fillId="0" borderId="7" xfId="0" applyFont="1" applyBorder="1" applyAlignment="1" applyProtection="1">
      <alignment horizontal="left" vertical="top" wrapText="1"/>
    </xf>
    <xf numFmtId="49" fontId="7" fillId="0" borderId="4" xfId="0" applyNumberFormat="1" applyFont="1" applyBorder="1" applyAlignment="1" applyProtection="1">
      <alignment horizontal="left" vertical="top" wrapText="1"/>
    </xf>
    <xf numFmtId="49" fontId="7" fillId="0" borderId="5" xfId="0" applyNumberFormat="1" applyFont="1" applyBorder="1" applyAlignment="1" applyProtection="1">
      <alignment horizontal="left" vertical="top" wrapText="1"/>
    </xf>
    <xf numFmtId="49" fontId="7" fillId="0" borderId="6" xfId="0" applyNumberFormat="1" applyFont="1" applyBorder="1" applyAlignment="1" applyProtection="1">
      <alignment horizontal="left" vertical="top" wrapText="1"/>
    </xf>
    <xf numFmtId="49" fontId="7" fillId="0" borderId="2" xfId="0" applyNumberFormat="1" applyFont="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7" fillId="0" borderId="3" xfId="0" applyNumberFormat="1" applyFont="1" applyBorder="1" applyAlignment="1" applyProtection="1">
      <alignment horizontal="left" vertical="top" wrapText="1"/>
    </xf>
    <xf numFmtId="0" fontId="0" fillId="0" borderId="14" xfId="0"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xdr:row>
      <xdr:rowOff>0</xdr:rowOff>
    </xdr:from>
    <xdr:to>
      <xdr:col>1</xdr:col>
      <xdr:colOff>714375</xdr:colOff>
      <xdr:row>7</xdr:row>
      <xdr:rowOff>238125</xdr:rowOff>
    </xdr:to>
    <xdr:pic>
      <xdr:nvPicPr>
        <xdr:cNvPr id="2" name="Imagen 1">
          <a:extLst>
            <a:ext uri="{FF2B5EF4-FFF2-40B4-BE49-F238E27FC236}">
              <a16:creationId xmlns:a16="http://schemas.microsoft.com/office/drawing/2014/main" id="{096F292F-B187-48E9-A334-968695BB734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 y="1295400"/>
          <a:ext cx="1266824"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D0796-F7F6-4B0D-B2C4-96ADD12B06D0}">
  <dimension ref="A2:I46"/>
  <sheetViews>
    <sheetView showGridLines="0" tabSelected="1" workbookViewId="0">
      <selection activeCell="E19" sqref="E19:I19"/>
    </sheetView>
  </sheetViews>
  <sheetFormatPr baseColWidth="10" defaultRowHeight="15" x14ac:dyDescent="0.25"/>
  <cols>
    <col min="1" max="1" width="8.28515625" style="29" customWidth="1"/>
    <col min="2" max="2" width="13.5703125" style="29" customWidth="1"/>
    <col min="3" max="3" width="17.85546875" style="29" customWidth="1"/>
    <col min="4" max="8" width="11.42578125" style="29"/>
    <col min="9" max="9" width="16.42578125" style="29" customWidth="1"/>
    <col min="10" max="10" width="1.7109375" style="29" customWidth="1"/>
    <col min="11" max="16384" width="11.42578125" style="29"/>
  </cols>
  <sheetData>
    <row r="2" spans="1:9" s="50" customFormat="1" ht="72" customHeight="1" x14ac:dyDescent="0.25">
      <c r="A2" s="105" t="s">
        <v>444</v>
      </c>
      <c r="B2" s="105"/>
      <c r="C2" s="105"/>
      <c r="D2" s="105"/>
      <c r="E2" s="105"/>
      <c r="F2" s="105"/>
      <c r="G2" s="105"/>
      <c r="H2" s="105"/>
      <c r="I2" s="105"/>
    </row>
    <row r="4" spans="1:9" ht="21" x14ac:dyDescent="0.25">
      <c r="A4" s="105"/>
      <c r="B4" s="105"/>
      <c r="C4" s="105"/>
      <c r="D4" s="105"/>
      <c r="E4" s="105"/>
      <c r="F4" s="105"/>
      <c r="G4" s="105"/>
      <c r="H4" s="105"/>
      <c r="I4" s="105"/>
    </row>
    <row r="6" spans="1:9" x14ac:dyDescent="0.25">
      <c r="D6" s="51"/>
      <c r="E6" s="51"/>
      <c r="F6" s="52"/>
      <c r="G6" s="52"/>
      <c r="H6" s="52"/>
      <c r="I6" s="53" t="s">
        <v>72</v>
      </c>
    </row>
    <row r="7" spans="1:9" x14ac:dyDescent="0.25">
      <c r="D7" s="51"/>
      <c r="E7" s="51"/>
      <c r="F7" s="52"/>
      <c r="G7" s="52"/>
      <c r="H7" s="52"/>
      <c r="I7" s="54" t="s">
        <v>71</v>
      </c>
    </row>
    <row r="8" spans="1:9" ht="24.95" customHeight="1" x14ac:dyDescent="0.25">
      <c r="D8" s="51"/>
      <c r="E8" s="51"/>
      <c r="F8" s="52"/>
      <c r="G8" s="52"/>
      <c r="H8" s="52"/>
    </row>
    <row r="10" spans="1:9" ht="15" customHeight="1" x14ac:dyDescent="0.3">
      <c r="A10" s="106" t="s">
        <v>55</v>
      </c>
      <c r="B10" s="106"/>
      <c r="C10" s="106"/>
      <c r="D10" s="106"/>
      <c r="E10" s="106"/>
      <c r="F10" s="106"/>
      <c r="G10" s="106"/>
      <c r="H10" s="106"/>
      <c r="I10" s="106"/>
    </row>
    <row r="11" spans="1:9" ht="15" customHeight="1" x14ac:dyDescent="0.25"/>
    <row r="13" spans="1:9" x14ac:dyDescent="0.25">
      <c r="A13" s="50" t="s">
        <v>56</v>
      </c>
      <c r="B13" s="107"/>
      <c r="C13" s="107"/>
      <c r="D13" s="107"/>
      <c r="E13" s="107"/>
      <c r="F13" s="50" t="s">
        <v>57</v>
      </c>
      <c r="G13" s="50"/>
      <c r="I13" s="77"/>
    </row>
    <row r="14" spans="1:9" x14ac:dyDescent="0.25">
      <c r="A14" s="108" t="s">
        <v>58</v>
      </c>
      <c r="B14" s="108"/>
      <c r="C14" s="108"/>
      <c r="D14" s="108"/>
      <c r="E14" s="108"/>
      <c r="F14" s="108"/>
      <c r="G14" s="108"/>
      <c r="H14" s="108"/>
      <c r="I14" s="55"/>
    </row>
    <row r="15" spans="1:9" x14ac:dyDescent="0.25">
      <c r="A15" s="78"/>
      <c r="B15" s="78"/>
      <c r="C15" s="78"/>
      <c r="D15" s="78"/>
      <c r="E15" s="78"/>
      <c r="F15" s="78"/>
      <c r="G15" s="78"/>
      <c r="H15" s="78"/>
      <c r="I15" s="55"/>
    </row>
    <row r="16" spans="1:9" x14ac:dyDescent="0.25">
      <c r="A16" s="50" t="s">
        <v>59</v>
      </c>
      <c r="B16" s="50"/>
      <c r="C16" s="56"/>
      <c r="D16" s="50"/>
      <c r="E16" s="107"/>
      <c r="F16" s="107"/>
      <c r="G16" s="107"/>
      <c r="H16" s="107"/>
      <c r="I16" s="107"/>
    </row>
    <row r="17" spans="1:9" x14ac:dyDescent="0.25">
      <c r="B17" s="57"/>
      <c r="C17" s="57"/>
      <c r="D17" s="57"/>
      <c r="F17" s="57"/>
      <c r="G17" s="57" t="s">
        <v>60</v>
      </c>
      <c r="H17" s="50"/>
    </row>
    <row r="18" spans="1:9" x14ac:dyDescent="0.25">
      <c r="B18" s="57"/>
      <c r="C18" s="57"/>
      <c r="D18" s="57"/>
      <c r="E18" s="57"/>
      <c r="F18" s="57"/>
      <c r="G18" s="57"/>
      <c r="H18" s="57"/>
      <c r="I18" s="50"/>
    </row>
    <row r="19" spans="1:9" s="58" customFormat="1" x14ac:dyDescent="0.25">
      <c r="A19" s="50" t="s">
        <v>61</v>
      </c>
      <c r="B19" s="77"/>
      <c r="C19" s="109" t="s">
        <v>62</v>
      </c>
      <c r="D19" s="109"/>
      <c r="E19" s="110"/>
      <c r="F19" s="110"/>
      <c r="G19" s="110"/>
      <c r="H19" s="110"/>
      <c r="I19" s="110"/>
    </row>
    <row r="20" spans="1:9" s="58" customFormat="1" x14ac:dyDescent="0.25">
      <c r="B20" s="59"/>
      <c r="C20" s="60"/>
      <c r="D20" s="60"/>
      <c r="E20" s="61"/>
      <c r="F20" s="61"/>
      <c r="G20" s="61"/>
      <c r="H20" s="61"/>
      <c r="I20" s="61"/>
    </row>
    <row r="21" spans="1:9" x14ac:dyDescent="0.25">
      <c r="A21" s="58"/>
      <c r="B21" s="59"/>
      <c r="C21" s="60"/>
      <c r="D21" s="60"/>
      <c r="E21" s="61"/>
      <c r="F21" s="61"/>
      <c r="G21" s="61"/>
      <c r="H21" s="61"/>
      <c r="I21" s="61"/>
    </row>
    <row r="22" spans="1:9" ht="15" customHeight="1" x14ac:dyDescent="0.25">
      <c r="A22" s="50" t="s">
        <v>63</v>
      </c>
      <c r="B22" s="50"/>
      <c r="C22" s="50"/>
      <c r="D22" s="50"/>
      <c r="E22" s="50"/>
      <c r="F22" s="50"/>
      <c r="G22" s="50"/>
      <c r="H22" s="50"/>
      <c r="I22" s="50"/>
    </row>
    <row r="23" spans="1:9" ht="56.25" customHeight="1" x14ac:dyDescent="0.25">
      <c r="A23" s="50"/>
      <c r="B23" s="50"/>
      <c r="C23" s="50"/>
      <c r="D23" s="50"/>
      <c r="E23" s="50"/>
      <c r="F23" s="50"/>
      <c r="G23" s="50"/>
      <c r="H23" s="50"/>
      <c r="I23" s="50"/>
    </row>
    <row r="24" spans="1:9" ht="15" customHeight="1" x14ac:dyDescent="0.25">
      <c r="A24" s="102" t="s">
        <v>64</v>
      </c>
      <c r="B24" s="102"/>
      <c r="C24" s="102"/>
      <c r="D24" s="102"/>
      <c r="E24" s="102"/>
      <c r="F24" s="102"/>
      <c r="G24" s="102"/>
      <c r="H24" s="102"/>
      <c r="I24" s="50"/>
    </row>
    <row r="25" spans="1:9" ht="15" customHeight="1" x14ac:dyDescent="0.25">
      <c r="A25" s="50"/>
      <c r="B25" s="50"/>
      <c r="C25" s="50"/>
      <c r="D25" s="50"/>
      <c r="E25" s="50"/>
      <c r="F25" s="50"/>
      <c r="G25" s="50"/>
      <c r="H25" s="50"/>
      <c r="I25" s="50"/>
    </row>
    <row r="26" spans="1:9" ht="15" customHeight="1" x14ac:dyDescent="0.25">
      <c r="A26" s="50" t="s">
        <v>65</v>
      </c>
      <c r="B26" s="50"/>
      <c r="C26" s="50"/>
      <c r="D26" s="50"/>
      <c r="E26" s="50"/>
      <c r="F26" s="50"/>
      <c r="G26" s="50"/>
      <c r="H26" s="50"/>
    </row>
    <row r="27" spans="1:9" ht="15" customHeight="1" x14ac:dyDescent="0.25">
      <c r="A27" s="50"/>
      <c r="B27" s="50"/>
      <c r="C27" s="50"/>
      <c r="D27" s="50"/>
      <c r="E27" s="50"/>
      <c r="F27" s="50"/>
      <c r="G27" s="50"/>
      <c r="H27" s="50"/>
    </row>
    <row r="28" spans="1:9" ht="15" customHeight="1" x14ac:dyDescent="0.25">
      <c r="A28" s="50" t="s">
        <v>66</v>
      </c>
      <c r="B28" s="103">
        <f>'Anexo I Tabla Desglose Precio'!L419</f>
        <v>0</v>
      </c>
      <c r="C28" s="104"/>
      <c r="D28" s="50" t="s">
        <v>67</v>
      </c>
      <c r="E28" s="50"/>
      <c r="F28" s="50"/>
      <c r="G28" s="50"/>
      <c r="H28" s="50"/>
    </row>
    <row r="29" spans="1:9" ht="15" customHeight="1" x14ac:dyDescent="0.25">
      <c r="A29" s="50"/>
      <c r="B29" s="50"/>
      <c r="C29" s="50"/>
      <c r="D29" s="50"/>
      <c r="E29" s="50"/>
      <c r="F29" s="50"/>
      <c r="G29" s="50"/>
      <c r="H29" s="50"/>
    </row>
    <row r="30" spans="1:9" ht="15" customHeight="1" x14ac:dyDescent="0.25">
      <c r="A30" s="62"/>
      <c r="B30" s="50"/>
      <c r="C30" s="50"/>
      <c r="D30" s="50"/>
      <c r="E30" s="50"/>
      <c r="F30" s="50"/>
      <c r="G30" s="50"/>
      <c r="H30" s="50"/>
    </row>
    <row r="31" spans="1:9" ht="30" customHeight="1" x14ac:dyDescent="0.25">
      <c r="A31" s="50"/>
      <c r="B31" s="50"/>
      <c r="C31" s="50"/>
      <c r="D31" s="50"/>
      <c r="E31" s="50"/>
      <c r="F31" s="50"/>
      <c r="G31" s="50"/>
      <c r="H31" s="50"/>
      <c r="I31" s="50"/>
    </row>
    <row r="32" spans="1:9" ht="27" customHeight="1" x14ac:dyDescent="0.25">
      <c r="A32" s="102" t="s">
        <v>68</v>
      </c>
      <c r="B32" s="102"/>
      <c r="C32" s="102"/>
      <c r="D32" s="102"/>
      <c r="E32" s="102"/>
      <c r="F32" s="102"/>
      <c r="G32" s="102"/>
      <c r="H32" s="102"/>
      <c r="I32" s="50"/>
    </row>
    <row r="33" spans="1:9" x14ac:dyDescent="0.25">
      <c r="A33" s="50"/>
      <c r="B33" s="50"/>
      <c r="C33" s="50"/>
      <c r="D33" s="50"/>
      <c r="E33" s="50"/>
      <c r="F33" s="50"/>
      <c r="G33" s="50"/>
      <c r="H33" s="50"/>
      <c r="I33" s="50"/>
    </row>
    <row r="34" spans="1:9" ht="36" customHeight="1" x14ac:dyDescent="0.25">
      <c r="A34" s="63" t="s">
        <v>69</v>
      </c>
      <c r="B34" s="50"/>
      <c r="C34" s="50"/>
      <c r="D34" s="50"/>
      <c r="E34" s="50"/>
      <c r="F34" s="50"/>
      <c r="G34" s="50"/>
      <c r="H34" s="50"/>
      <c r="I34" s="50"/>
    </row>
    <row r="35" spans="1:9" x14ac:dyDescent="0.25">
      <c r="A35" s="50"/>
      <c r="B35" s="50"/>
      <c r="C35" s="50"/>
      <c r="D35" s="50"/>
      <c r="E35" s="50"/>
      <c r="F35" s="50"/>
      <c r="G35" s="50"/>
      <c r="H35" s="50"/>
      <c r="I35" s="50"/>
    </row>
    <row r="40" spans="1:9" x14ac:dyDescent="0.25">
      <c r="B40" s="64" t="s">
        <v>70</v>
      </c>
    </row>
    <row r="46" spans="1:9" x14ac:dyDescent="0.25">
      <c r="A46" s="29" t="s">
        <v>75</v>
      </c>
      <c r="B46" s="101"/>
      <c r="C46" s="101"/>
      <c r="D46" s="101"/>
      <c r="E46" s="101"/>
    </row>
  </sheetData>
  <sheetProtection algorithmName="SHA-512" hashValue="lz+OKDaei3vYizdztu+Am8kqMW1FT3kSDkqh2oF0/rVx4GPmb2Ol6NGj8p9ELVeNKM6llXmHm/fWH9LJQrMP/g==" saltValue="5TKn/ADFliGG+AefothZ4A==" spinCount="100000" sheet="1" objects="1" scenarios="1" selectLockedCells="1"/>
  <mergeCells count="12">
    <mergeCell ref="B46:E46"/>
    <mergeCell ref="A24:H24"/>
    <mergeCell ref="B28:C28"/>
    <mergeCell ref="A32:H32"/>
    <mergeCell ref="A2:I2"/>
    <mergeCell ref="A10:I10"/>
    <mergeCell ref="B13:E13"/>
    <mergeCell ref="A14:H14"/>
    <mergeCell ref="E16:I16"/>
    <mergeCell ref="C19:D19"/>
    <mergeCell ref="E19:I19"/>
    <mergeCell ref="A4:I4"/>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B984B-BA8F-4C7F-AA03-77939CD8A4F1}">
  <dimension ref="A1:L432"/>
  <sheetViews>
    <sheetView showGridLines="0" topLeftCell="A410" zoomScaleNormal="100" workbookViewId="0">
      <selection activeCell="L417" sqref="L417"/>
    </sheetView>
  </sheetViews>
  <sheetFormatPr baseColWidth="10" defaultRowHeight="15" x14ac:dyDescent="0.25"/>
  <cols>
    <col min="1" max="3" width="11.42578125" style="29"/>
    <col min="4" max="4" width="21.85546875" style="29" bestFit="1" customWidth="1"/>
    <col min="5" max="5" width="6.28515625" style="29" bestFit="1" customWidth="1"/>
    <col min="6" max="16384" width="11.42578125" style="29"/>
  </cols>
  <sheetData>
    <row r="1" spans="1:12" ht="56.25" customHeight="1" x14ac:dyDescent="0.25">
      <c r="A1" s="112" t="s">
        <v>53</v>
      </c>
      <c r="B1" s="113"/>
      <c r="C1" s="113"/>
      <c r="D1" s="113"/>
      <c r="E1" s="113"/>
      <c r="F1" s="113"/>
      <c r="G1" s="113"/>
      <c r="H1" s="113"/>
      <c r="I1" s="113"/>
      <c r="J1" s="113"/>
      <c r="K1" s="113"/>
      <c r="L1" s="113"/>
    </row>
    <row r="2" spans="1:12" ht="15.75" thickBot="1" x14ac:dyDescent="0.3"/>
    <row r="3" spans="1:12" ht="52.5" customHeight="1" x14ac:dyDescent="0.25">
      <c r="A3" s="114" t="s">
        <v>74</v>
      </c>
      <c r="B3" s="114"/>
      <c r="C3" s="114"/>
      <c r="D3" s="114"/>
      <c r="E3" s="114"/>
      <c r="F3" s="114"/>
      <c r="G3" s="114"/>
      <c r="H3" s="114"/>
      <c r="I3" s="114"/>
      <c r="J3" s="114"/>
      <c r="K3" s="114"/>
      <c r="L3" s="114"/>
    </row>
    <row r="5" spans="1:12" x14ac:dyDescent="0.25">
      <c r="A5" s="49" t="s">
        <v>73</v>
      </c>
    </row>
    <row r="7" spans="1:12" x14ac:dyDescent="0.25">
      <c r="A7" s="1" t="s">
        <v>0</v>
      </c>
      <c r="B7" s="1" t="s">
        <v>1</v>
      </c>
      <c r="C7" s="1" t="s">
        <v>2</v>
      </c>
      <c r="D7" s="2" t="s">
        <v>3</v>
      </c>
      <c r="E7" s="3" t="s">
        <v>4</v>
      </c>
      <c r="F7" s="4" t="s">
        <v>5</v>
      </c>
      <c r="G7" s="4" t="s">
        <v>6</v>
      </c>
      <c r="H7" s="4" t="s">
        <v>7</v>
      </c>
      <c r="I7" s="4" t="s">
        <v>8</v>
      </c>
      <c r="J7" s="5" t="s">
        <v>9</v>
      </c>
      <c r="K7" s="6" t="s">
        <v>10</v>
      </c>
      <c r="L7" s="5" t="s">
        <v>11</v>
      </c>
    </row>
    <row r="8" spans="1:12" x14ac:dyDescent="0.25">
      <c r="A8" s="7" t="s">
        <v>12</v>
      </c>
      <c r="B8" s="8" t="s">
        <v>13</v>
      </c>
      <c r="C8" s="8"/>
      <c r="D8" s="123" t="s">
        <v>76</v>
      </c>
      <c r="E8" s="123"/>
      <c r="F8" s="123"/>
      <c r="G8" s="123"/>
      <c r="H8" s="123"/>
      <c r="I8" s="123"/>
      <c r="J8" s="9"/>
      <c r="K8" s="10"/>
      <c r="L8" s="11"/>
    </row>
    <row r="9" spans="1:12" x14ac:dyDescent="0.25">
      <c r="A9" s="7" t="s">
        <v>14</v>
      </c>
      <c r="B9" s="8" t="s">
        <v>13</v>
      </c>
      <c r="C9" s="8" t="s">
        <v>77</v>
      </c>
      <c r="D9" s="123" t="s">
        <v>78</v>
      </c>
      <c r="E9" s="123"/>
      <c r="F9" s="123"/>
      <c r="G9" s="123"/>
      <c r="H9" s="123"/>
      <c r="I9" s="123"/>
      <c r="J9" s="9"/>
      <c r="K9" s="10"/>
      <c r="L9" s="11"/>
    </row>
    <row r="10" spans="1:12" ht="15" customHeight="1" x14ac:dyDescent="0.25">
      <c r="A10" s="24" t="s">
        <v>79</v>
      </c>
      <c r="B10" s="25" t="s">
        <v>15</v>
      </c>
      <c r="C10" s="25" t="s">
        <v>16</v>
      </c>
      <c r="D10" s="122" t="s">
        <v>80</v>
      </c>
      <c r="E10" s="122"/>
      <c r="F10" s="122"/>
      <c r="G10" s="122"/>
      <c r="H10" s="122"/>
      <c r="I10" s="122"/>
      <c r="J10" s="13"/>
      <c r="K10" s="14"/>
      <c r="L10" s="15"/>
    </row>
    <row r="11" spans="1:12" ht="36.75" customHeight="1" x14ac:dyDescent="0.25">
      <c r="A11" s="16"/>
      <c r="B11" s="16"/>
      <c r="C11" s="16"/>
      <c r="D11" s="119" t="s">
        <v>81</v>
      </c>
      <c r="E11" s="120"/>
      <c r="F11" s="120"/>
      <c r="G11" s="120"/>
      <c r="H11" s="120"/>
      <c r="I11" s="121"/>
      <c r="J11" s="67"/>
      <c r="K11" s="67"/>
      <c r="L11" s="67"/>
    </row>
    <row r="12" spans="1:12" x14ac:dyDescent="0.25">
      <c r="A12" s="18"/>
      <c r="B12" s="18"/>
      <c r="C12" s="18"/>
      <c r="D12" s="80" t="s">
        <v>82</v>
      </c>
      <c r="E12" s="81">
        <v>1</v>
      </c>
      <c r="F12" s="82">
        <v>0</v>
      </c>
      <c r="G12" s="82">
        <v>0</v>
      </c>
      <c r="H12" s="82">
        <v>0</v>
      </c>
      <c r="I12" s="83">
        <v>1</v>
      </c>
      <c r="J12" s="65">
        <v>1</v>
      </c>
      <c r="K12" s="66"/>
      <c r="L12" s="48">
        <f>ROUND(J12*K12,2)</f>
        <v>0</v>
      </c>
    </row>
    <row r="13" spans="1:12" ht="15" customHeight="1" x14ac:dyDescent="0.25">
      <c r="A13" s="24" t="s">
        <v>83</v>
      </c>
      <c r="B13" s="25" t="s">
        <v>15</v>
      </c>
      <c r="C13" s="25" t="s">
        <v>16</v>
      </c>
      <c r="D13" s="124" t="s">
        <v>84</v>
      </c>
      <c r="E13" s="122"/>
      <c r="F13" s="122"/>
      <c r="G13" s="122"/>
      <c r="H13" s="122"/>
      <c r="I13" s="122"/>
      <c r="J13" s="13"/>
      <c r="K13" s="14"/>
      <c r="L13" s="15"/>
    </row>
    <row r="14" spans="1:12" ht="78.75" customHeight="1" x14ac:dyDescent="0.25">
      <c r="A14" s="18"/>
      <c r="B14" s="18"/>
      <c r="C14" s="18"/>
      <c r="D14" s="119" t="s">
        <v>85</v>
      </c>
      <c r="E14" s="120"/>
      <c r="F14" s="120"/>
      <c r="G14" s="120"/>
      <c r="H14" s="120"/>
      <c r="I14" s="121"/>
      <c r="J14" s="67"/>
      <c r="K14" s="67"/>
      <c r="L14" s="67"/>
    </row>
    <row r="15" spans="1:12" x14ac:dyDescent="0.25">
      <c r="A15" s="18"/>
      <c r="B15" s="18"/>
      <c r="C15" s="18"/>
      <c r="D15" s="80" t="s">
        <v>82</v>
      </c>
      <c r="E15" s="81">
        <v>1</v>
      </c>
      <c r="F15" s="82">
        <v>0</v>
      </c>
      <c r="G15" s="82">
        <v>0</v>
      </c>
      <c r="H15" s="82">
        <v>0</v>
      </c>
      <c r="I15" s="83">
        <v>1</v>
      </c>
      <c r="J15" s="65">
        <v>1</v>
      </c>
      <c r="K15" s="66"/>
      <c r="L15" s="48">
        <f>ROUND(J15*K15,2)</f>
        <v>0</v>
      </c>
    </row>
    <row r="16" spans="1:12" x14ac:dyDescent="0.25">
      <c r="A16" s="24" t="s">
        <v>86</v>
      </c>
      <c r="B16" s="12" t="s">
        <v>15</v>
      </c>
      <c r="C16" s="25" t="s">
        <v>16</v>
      </c>
      <c r="D16" s="122" t="s">
        <v>87</v>
      </c>
      <c r="E16" s="122"/>
      <c r="F16" s="122"/>
      <c r="G16" s="122"/>
      <c r="H16" s="122"/>
      <c r="I16" s="122"/>
      <c r="J16" s="26"/>
      <c r="K16" s="27"/>
      <c r="L16" s="28"/>
    </row>
    <row r="17" spans="1:12" ht="99.75" customHeight="1" x14ac:dyDescent="0.25">
      <c r="A17" s="16"/>
      <c r="B17" s="16"/>
      <c r="C17" s="16"/>
      <c r="D17" s="119" t="s">
        <v>88</v>
      </c>
      <c r="E17" s="120"/>
      <c r="F17" s="120"/>
      <c r="G17" s="120"/>
      <c r="H17" s="120"/>
      <c r="I17" s="121"/>
      <c r="J17" s="67"/>
      <c r="K17" s="67"/>
      <c r="L17" s="67"/>
    </row>
    <row r="18" spans="1:12" ht="22.5" x14ac:dyDescent="0.25">
      <c r="A18" s="18"/>
      <c r="B18" s="18"/>
      <c r="C18" s="18"/>
      <c r="D18" s="80" t="s">
        <v>90</v>
      </c>
      <c r="E18" s="81">
        <v>1</v>
      </c>
      <c r="F18" s="82">
        <v>0</v>
      </c>
      <c r="G18" s="82">
        <v>0</v>
      </c>
      <c r="H18" s="82">
        <v>0</v>
      </c>
      <c r="I18" s="83">
        <v>1</v>
      </c>
      <c r="J18" s="65">
        <v>1</v>
      </c>
      <c r="K18" s="66"/>
      <c r="L18" s="48">
        <f>ROUND(J18*K18,2)</f>
        <v>0</v>
      </c>
    </row>
    <row r="19" spans="1:12" ht="15" customHeight="1" x14ac:dyDescent="0.25">
      <c r="A19" s="24" t="s">
        <v>91</v>
      </c>
      <c r="B19" s="12" t="s">
        <v>15</v>
      </c>
      <c r="C19" s="25" t="s">
        <v>16</v>
      </c>
      <c r="D19" s="124" t="s">
        <v>92</v>
      </c>
      <c r="E19" s="122"/>
      <c r="F19" s="122"/>
      <c r="G19" s="122"/>
      <c r="H19" s="122"/>
      <c r="I19" s="122"/>
      <c r="J19" s="26"/>
      <c r="K19" s="27"/>
      <c r="L19" s="28"/>
    </row>
    <row r="20" spans="1:12" ht="36.75" customHeight="1" x14ac:dyDescent="0.25">
      <c r="A20" s="16"/>
      <c r="B20" s="16"/>
      <c r="C20" s="16"/>
      <c r="D20" s="119" t="s">
        <v>93</v>
      </c>
      <c r="E20" s="120"/>
      <c r="F20" s="120"/>
      <c r="G20" s="120"/>
      <c r="H20" s="120"/>
      <c r="I20" s="121"/>
      <c r="J20" s="17"/>
      <c r="K20" s="67"/>
      <c r="L20" s="67"/>
    </row>
    <row r="21" spans="1:12" x14ac:dyDescent="0.25">
      <c r="A21" s="18"/>
      <c r="B21" s="18"/>
      <c r="C21" s="18"/>
      <c r="D21" s="80" t="s">
        <v>82</v>
      </c>
      <c r="E21" s="81">
        <v>1</v>
      </c>
      <c r="F21" s="82">
        <v>0</v>
      </c>
      <c r="G21" s="82">
        <v>0</v>
      </c>
      <c r="H21" s="82">
        <v>0</v>
      </c>
      <c r="I21" s="83">
        <v>1</v>
      </c>
      <c r="J21" s="65">
        <v>1</v>
      </c>
      <c r="K21" s="66"/>
      <c r="L21" s="48">
        <f>ROUND(J21*K21,2)</f>
        <v>0</v>
      </c>
    </row>
    <row r="22" spans="1:12" x14ac:dyDescent="0.25">
      <c r="A22" s="24" t="s">
        <v>94</v>
      </c>
      <c r="B22" s="12" t="s">
        <v>15</v>
      </c>
      <c r="C22" s="25" t="s">
        <v>16</v>
      </c>
      <c r="D22" s="122" t="s">
        <v>95</v>
      </c>
      <c r="E22" s="122"/>
      <c r="F22" s="122"/>
      <c r="G22" s="122"/>
      <c r="H22" s="122"/>
      <c r="I22" s="122"/>
      <c r="J22" s="26"/>
      <c r="K22" s="27"/>
      <c r="L22" s="28"/>
    </row>
    <row r="23" spans="1:12" ht="86.25" customHeight="1" x14ac:dyDescent="0.25">
      <c r="A23" s="16"/>
      <c r="B23" s="16"/>
      <c r="C23" s="16"/>
      <c r="D23" s="119" t="s">
        <v>96</v>
      </c>
      <c r="E23" s="120"/>
      <c r="F23" s="120"/>
      <c r="G23" s="120"/>
      <c r="H23" s="120"/>
      <c r="I23" s="121"/>
      <c r="J23" s="67"/>
      <c r="K23" s="67"/>
      <c r="L23" s="67"/>
    </row>
    <row r="24" spans="1:12" x14ac:dyDescent="0.25">
      <c r="A24" s="18"/>
      <c r="B24" s="18"/>
      <c r="C24" s="18"/>
      <c r="D24" s="80" t="s">
        <v>89</v>
      </c>
      <c r="E24" s="81">
        <v>1</v>
      </c>
      <c r="F24" s="82">
        <v>0</v>
      </c>
      <c r="G24" s="82">
        <v>0</v>
      </c>
      <c r="H24" s="82">
        <v>0</v>
      </c>
      <c r="I24" s="83">
        <v>1</v>
      </c>
      <c r="J24" s="65">
        <v>1</v>
      </c>
      <c r="K24" s="66"/>
      <c r="L24" s="48">
        <f>ROUND(J24*K24,2)</f>
        <v>0</v>
      </c>
    </row>
    <row r="25" spans="1:12" x14ac:dyDescent="0.25">
      <c r="A25" s="24" t="s">
        <v>97</v>
      </c>
      <c r="B25" s="12" t="s">
        <v>15</v>
      </c>
      <c r="C25" s="25" t="s">
        <v>16</v>
      </c>
      <c r="D25" s="122" t="s">
        <v>98</v>
      </c>
      <c r="E25" s="122"/>
      <c r="F25" s="122"/>
      <c r="G25" s="122"/>
      <c r="H25" s="122"/>
      <c r="I25" s="122"/>
      <c r="J25" s="26"/>
      <c r="K25" s="27"/>
      <c r="L25" s="28"/>
    </row>
    <row r="26" spans="1:12" ht="28.5" customHeight="1" x14ac:dyDescent="0.25">
      <c r="A26" s="16"/>
      <c r="B26" s="16"/>
      <c r="C26" s="16"/>
      <c r="D26" s="119" t="s">
        <v>99</v>
      </c>
      <c r="E26" s="120"/>
      <c r="F26" s="120"/>
      <c r="G26" s="120"/>
      <c r="H26" s="120"/>
      <c r="I26" s="121"/>
      <c r="J26" s="67"/>
      <c r="K26" s="67"/>
      <c r="L26" s="67"/>
    </row>
    <row r="27" spans="1:12" x14ac:dyDescent="0.25">
      <c r="A27" s="18"/>
      <c r="B27" s="18"/>
      <c r="C27" s="18"/>
      <c r="D27" s="80" t="s">
        <v>100</v>
      </c>
      <c r="E27" s="81">
        <v>1</v>
      </c>
      <c r="F27" s="82">
        <v>0</v>
      </c>
      <c r="G27" s="82">
        <v>0</v>
      </c>
      <c r="H27" s="82">
        <v>0</v>
      </c>
      <c r="I27" s="83">
        <v>1</v>
      </c>
      <c r="J27" s="65">
        <v>1</v>
      </c>
      <c r="K27" s="66"/>
      <c r="L27" s="48">
        <f>ROUND(J27*K27,2)</f>
        <v>0</v>
      </c>
    </row>
    <row r="28" spans="1:12" x14ac:dyDescent="0.25">
      <c r="A28" s="24" t="s">
        <v>103</v>
      </c>
      <c r="B28" s="12" t="s">
        <v>15</v>
      </c>
      <c r="C28" s="25" t="s">
        <v>16</v>
      </c>
      <c r="D28" s="122" t="s">
        <v>101</v>
      </c>
      <c r="E28" s="122"/>
      <c r="F28" s="122"/>
      <c r="G28" s="122"/>
      <c r="H28" s="122"/>
      <c r="I28" s="122"/>
      <c r="J28" s="26"/>
      <c r="K28" s="27"/>
      <c r="L28" s="28"/>
    </row>
    <row r="29" spans="1:12" ht="37.5" customHeight="1" x14ac:dyDescent="0.25">
      <c r="A29" s="16"/>
      <c r="B29" s="16"/>
      <c r="C29" s="16"/>
      <c r="D29" s="119" t="s">
        <v>102</v>
      </c>
      <c r="E29" s="120"/>
      <c r="F29" s="120"/>
      <c r="G29" s="120"/>
      <c r="H29" s="120"/>
      <c r="I29" s="121"/>
      <c r="J29" s="67"/>
      <c r="K29" s="67"/>
      <c r="L29" s="67"/>
    </row>
    <row r="30" spans="1:12" x14ac:dyDescent="0.25">
      <c r="A30" s="18"/>
      <c r="B30" s="18"/>
      <c r="C30" s="18"/>
      <c r="D30" s="80" t="s">
        <v>89</v>
      </c>
      <c r="E30" s="81">
        <v>1</v>
      </c>
      <c r="F30" s="82">
        <v>0</v>
      </c>
      <c r="G30" s="82">
        <v>0</v>
      </c>
      <c r="H30" s="82">
        <v>0</v>
      </c>
      <c r="I30" s="83">
        <v>1</v>
      </c>
      <c r="J30" s="65">
        <v>1</v>
      </c>
      <c r="K30" s="66"/>
      <c r="L30" s="48">
        <f>ROUND(J30*K30,2)</f>
        <v>0</v>
      </c>
    </row>
    <row r="31" spans="1:12" x14ac:dyDescent="0.25">
      <c r="A31" s="24" t="s">
        <v>104</v>
      </c>
      <c r="B31" s="12" t="s">
        <v>15</v>
      </c>
      <c r="C31" s="25" t="s">
        <v>16</v>
      </c>
      <c r="D31" s="122" t="s">
        <v>105</v>
      </c>
      <c r="E31" s="122"/>
      <c r="F31" s="122"/>
      <c r="G31" s="122"/>
      <c r="H31" s="122"/>
      <c r="I31" s="122"/>
      <c r="J31" s="26"/>
      <c r="K31" s="27"/>
      <c r="L31" s="28"/>
    </row>
    <row r="32" spans="1:12" ht="39" customHeight="1" x14ac:dyDescent="0.25">
      <c r="A32" s="16"/>
      <c r="B32" s="16"/>
      <c r="C32" s="16"/>
      <c r="D32" s="119" t="s">
        <v>106</v>
      </c>
      <c r="E32" s="120"/>
      <c r="F32" s="120"/>
      <c r="G32" s="120"/>
      <c r="H32" s="120"/>
      <c r="I32" s="121"/>
      <c r="J32" s="67"/>
      <c r="K32" s="67"/>
      <c r="L32" s="67"/>
    </row>
    <row r="33" spans="1:12" x14ac:dyDescent="0.25">
      <c r="A33" s="18"/>
      <c r="B33" s="18"/>
      <c r="C33" s="18"/>
      <c r="D33" s="80" t="s">
        <v>82</v>
      </c>
      <c r="E33" s="81">
        <v>1</v>
      </c>
      <c r="F33" s="82">
        <v>0</v>
      </c>
      <c r="G33" s="82">
        <v>0</v>
      </c>
      <c r="H33" s="82">
        <v>0</v>
      </c>
      <c r="I33" s="83">
        <v>1</v>
      </c>
      <c r="J33" s="65">
        <v>1</v>
      </c>
      <c r="K33" s="66"/>
      <c r="L33" s="48">
        <f>ROUND(J33*K33,2)</f>
        <v>0</v>
      </c>
    </row>
    <row r="34" spans="1:12" x14ac:dyDescent="0.25">
      <c r="A34" s="20"/>
      <c r="B34" s="21"/>
      <c r="C34" s="21"/>
      <c r="D34" s="21"/>
      <c r="E34" s="21"/>
      <c r="F34" s="21"/>
      <c r="G34" s="21"/>
      <c r="H34" s="21"/>
      <c r="I34" s="68" t="s">
        <v>107</v>
      </c>
      <c r="J34" s="21"/>
      <c r="K34" s="22"/>
      <c r="L34" s="23">
        <f>SUM(L12+L15+L18+L21+L24+L27+L30+L33)</f>
        <v>0</v>
      </c>
    </row>
    <row r="35" spans="1:12" x14ac:dyDescent="0.25">
      <c r="A35" s="7" t="s">
        <v>17</v>
      </c>
      <c r="B35" s="8" t="s">
        <v>13</v>
      </c>
      <c r="C35" s="8"/>
      <c r="D35" s="123" t="s">
        <v>108</v>
      </c>
      <c r="E35" s="123"/>
      <c r="F35" s="123"/>
      <c r="G35" s="123"/>
      <c r="H35" s="123"/>
      <c r="I35" s="123"/>
      <c r="J35" s="9"/>
      <c r="K35" s="10"/>
      <c r="L35" s="11"/>
    </row>
    <row r="36" spans="1:12" x14ac:dyDescent="0.25">
      <c r="A36" s="24" t="s">
        <v>109</v>
      </c>
      <c r="B36" s="12" t="s">
        <v>15</v>
      </c>
      <c r="C36" s="25" t="s">
        <v>21</v>
      </c>
      <c r="D36" s="122" t="s">
        <v>110</v>
      </c>
      <c r="E36" s="122"/>
      <c r="F36" s="122"/>
      <c r="G36" s="122"/>
      <c r="H36" s="122"/>
      <c r="I36" s="122"/>
      <c r="J36" s="26"/>
      <c r="K36" s="27"/>
      <c r="L36" s="28"/>
    </row>
    <row r="37" spans="1:12" ht="234" customHeight="1" x14ac:dyDescent="0.25">
      <c r="A37" s="16"/>
      <c r="B37" s="16"/>
      <c r="C37" s="16"/>
      <c r="D37" s="119" t="s">
        <v>111</v>
      </c>
      <c r="E37" s="120"/>
      <c r="F37" s="120"/>
      <c r="G37" s="120"/>
      <c r="H37" s="120"/>
      <c r="I37" s="120"/>
      <c r="J37" s="18"/>
      <c r="K37" s="18"/>
      <c r="L37" s="18"/>
    </row>
    <row r="38" spans="1:12" x14ac:dyDescent="0.25">
      <c r="A38" s="18"/>
      <c r="B38" s="18"/>
      <c r="C38" s="18"/>
      <c r="D38" s="85"/>
      <c r="E38" s="81">
        <v>2</v>
      </c>
      <c r="F38" s="82">
        <v>4.5</v>
      </c>
      <c r="G38" s="82">
        <v>0</v>
      </c>
      <c r="H38" s="82">
        <v>2</v>
      </c>
      <c r="I38" s="82">
        <v>18</v>
      </c>
      <c r="J38" s="18"/>
      <c r="K38" s="18"/>
      <c r="L38" s="18"/>
    </row>
    <row r="39" spans="1:12" x14ac:dyDescent="0.25">
      <c r="A39" s="18"/>
      <c r="B39" s="18"/>
      <c r="C39" s="18"/>
      <c r="D39" s="85"/>
      <c r="E39" s="81">
        <v>2</v>
      </c>
      <c r="F39" s="82">
        <v>2.5</v>
      </c>
      <c r="G39" s="82">
        <v>0</v>
      </c>
      <c r="H39" s="82">
        <v>2</v>
      </c>
      <c r="I39" s="82">
        <v>10</v>
      </c>
      <c r="J39" s="18"/>
      <c r="K39" s="18"/>
      <c r="L39" s="18"/>
    </row>
    <row r="40" spans="1:12" x14ac:dyDescent="0.25">
      <c r="A40" s="18"/>
      <c r="B40" s="18"/>
      <c r="C40" s="18"/>
      <c r="D40" s="86" t="s">
        <v>112</v>
      </c>
      <c r="E40" s="81">
        <v>-1</v>
      </c>
      <c r="F40" s="82">
        <v>1.5</v>
      </c>
      <c r="G40" s="82">
        <v>0</v>
      </c>
      <c r="H40" s="82">
        <v>1.2</v>
      </c>
      <c r="I40" s="82">
        <v>-1.8</v>
      </c>
      <c r="J40" s="18"/>
      <c r="K40" s="18"/>
      <c r="L40" s="18"/>
    </row>
    <row r="41" spans="1:12" x14ac:dyDescent="0.25">
      <c r="A41" s="18"/>
      <c r="B41" s="18"/>
      <c r="C41" s="18"/>
      <c r="D41" s="86" t="s">
        <v>113</v>
      </c>
      <c r="E41" s="81">
        <v>-1</v>
      </c>
      <c r="F41" s="82">
        <v>0</v>
      </c>
      <c r="G41" s="82">
        <v>0.8</v>
      </c>
      <c r="H41" s="82">
        <v>1.95</v>
      </c>
      <c r="I41" s="82">
        <v>-1.56</v>
      </c>
      <c r="J41" s="18"/>
      <c r="K41" s="18"/>
      <c r="L41" s="18"/>
    </row>
    <row r="42" spans="1:12" x14ac:dyDescent="0.25">
      <c r="A42" s="18"/>
      <c r="B42" s="18"/>
      <c r="C42" s="18"/>
      <c r="D42" s="86" t="s">
        <v>114</v>
      </c>
      <c r="E42" s="81"/>
      <c r="F42" s="82"/>
      <c r="G42" s="82"/>
      <c r="H42" s="82"/>
      <c r="I42" s="82">
        <v>0</v>
      </c>
      <c r="J42" s="18"/>
      <c r="K42" s="18"/>
      <c r="L42" s="18"/>
    </row>
    <row r="43" spans="1:12" x14ac:dyDescent="0.25">
      <c r="A43" s="18"/>
      <c r="B43" s="18"/>
      <c r="C43" s="18"/>
      <c r="D43" s="86" t="s">
        <v>77</v>
      </c>
      <c r="E43" s="81">
        <v>2</v>
      </c>
      <c r="F43" s="82">
        <v>2.5</v>
      </c>
      <c r="G43" s="82">
        <v>0</v>
      </c>
      <c r="H43" s="82">
        <v>2</v>
      </c>
      <c r="I43" s="82">
        <v>10</v>
      </c>
      <c r="J43" s="18"/>
      <c r="K43" s="18"/>
      <c r="L43" s="18"/>
    </row>
    <row r="44" spans="1:12" x14ac:dyDescent="0.25">
      <c r="A44" s="18"/>
      <c r="B44" s="18"/>
      <c r="C44" s="18"/>
      <c r="D44" s="86" t="s">
        <v>77</v>
      </c>
      <c r="E44" s="81">
        <v>2</v>
      </c>
      <c r="F44" s="82">
        <v>1.2</v>
      </c>
      <c r="G44" s="82">
        <v>0</v>
      </c>
      <c r="H44" s="82">
        <v>2</v>
      </c>
      <c r="I44" s="82">
        <v>4.8</v>
      </c>
      <c r="J44" s="18"/>
      <c r="K44" s="18"/>
      <c r="L44" s="18"/>
    </row>
    <row r="45" spans="1:12" x14ac:dyDescent="0.25">
      <c r="A45" s="18"/>
      <c r="B45" s="18"/>
      <c r="C45" s="18"/>
      <c r="D45" s="86" t="s">
        <v>113</v>
      </c>
      <c r="E45" s="81">
        <v>-1</v>
      </c>
      <c r="F45" s="82">
        <v>0</v>
      </c>
      <c r="G45" s="82">
        <v>0.8</v>
      </c>
      <c r="H45" s="82">
        <v>1.95</v>
      </c>
      <c r="I45" s="82">
        <v>-1.56</v>
      </c>
      <c r="J45" s="18"/>
      <c r="K45" s="18"/>
      <c r="L45" s="18"/>
    </row>
    <row r="46" spans="1:12" x14ac:dyDescent="0.25">
      <c r="A46" s="18"/>
      <c r="B46" s="18"/>
      <c r="C46" s="18"/>
      <c r="D46" s="86" t="s">
        <v>112</v>
      </c>
      <c r="E46" s="81">
        <v>-1</v>
      </c>
      <c r="F46" s="82">
        <v>1</v>
      </c>
      <c r="G46" s="82">
        <v>0</v>
      </c>
      <c r="H46" s="82">
        <v>1</v>
      </c>
      <c r="I46" s="82">
        <v>-1</v>
      </c>
      <c r="J46" s="18"/>
      <c r="K46" s="18"/>
      <c r="L46" s="18"/>
    </row>
    <row r="47" spans="1:12" x14ac:dyDescent="0.25">
      <c r="A47" s="18"/>
      <c r="B47" s="18"/>
      <c r="C47" s="18"/>
      <c r="D47" s="86" t="s">
        <v>115</v>
      </c>
      <c r="E47" s="81"/>
      <c r="F47" s="82"/>
      <c r="G47" s="82"/>
      <c r="H47" s="82"/>
      <c r="I47" s="82">
        <v>0</v>
      </c>
      <c r="J47" s="18"/>
      <c r="K47" s="18"/>
      <c r="L47" s="18"/>
    </row>
    <row r="48" spans="1:12" x14ac:dyDescent="0.25">
      <c r="A48" s="18"/>
      <c r="B48" s="18"/>
      <c r="C48" s="18"/>
      <c r="D48" s="86" t="s">
        <v>77</v>
      </c>
      <c r="E48" s="81">
        <v>2</v>
      </c>
      <c r="F48" s="82">
        <v>4.8</v>
      </c>
      <c r="G48" s="82">
        <v>0</v>
      </c>
      <c r="H48" s="82">
        <v>2</v>
      </c>
      <c r="I48" s="82">
        <v>19.2</v>
      </c>
      <c r="J48" s="18"/>
      <c r="K48" s="18"/>
      <c r="L48" s="18"/>
    </row>
    <row r="49" spans="1:12" x14ac:dyDescent="0.25">
      <c r="A49" s="18"/>
      <c r="B49" s="18"/>
      <c r="C49" s="18"/>
      <c r="D49" s="86" t="s">
        <v>77</v>
      </c>
      <c r="E49" s="81">
        <v>2</v>
      </c>
      <c r="F49" s="82">
        <v>4</v>
      </c>
      <c r="G49" s="82">
        <v>0</v>
      </c>
      <c r="H49" s="82">
        <v>2</v>
      </c>
      <c r="I49" s="82">
        <v>16</v>
      </c>
      <c r="J49" s="18"/>
      <c r="K49" s="18"/>
      <c r="L49" s="18"/>
    </row>
    <row r="50" spans="1:12" x14ac:dyDescent="0.25">
      <c r="A50" s="18"/>
      <c r="B50" s="18"/>
      <c r="C50" s="18"/>
      <c r="D50" s="86" t="s">
        <v>113</v>
      </c>
      <c r="E50" s="81">
        <v>-1</v>
      </c>
      <c r="F50" s="82">
        <v>0</v>
      </c>
      <c r="G50" s="82">
        <v>0.8</v>
      </c>
      <c r="H50" s="82">
        <v>1.95</v>
      </c>
      <c r="I50" s="82">
        <v>-1.56</v>
      </c>
      <c r="J50" s="18"/>
      <c r="K50" s="18"/>
      <c r="L50" s="18"/>
    </row>
    <row r="51" spans="1:12" x14ac:dyDescent="0.25">
      <c r="A51" s="18"/>
      <c r="B51" s="18"/>
      <c r="C51" s="18"/>
      <c r="D51" s="86" t="s">
        <v>112</v>
      </c>
      <c r="E51" s="81">
        <v>-1</v>
      </c>
      <c r="F51" s="82">
        <v>1.2</v>
      </c>
      <c r="G51" s="82">
        <v>0</v>
      </c>
      <c r="H51" s="82">
        <v>1.2</v>
      </c>
      <c r="I51" s="82">
        <v>-1.44</v>
      </c>
      <c r="J51" s="18"/>
      <c r="K51" s="18"/>
      <c r="L51" s="18"/>
    </row>
    <row r="52" spans="1:12" x14ac:dyDescent="0.25">
      <c r="A52" s="18"/>
      <c r="B52" s="18"/>
      <c r="C52" s="18"/>
      <c r="D52" s="86" t="s">
        <v>116</v>
      </c>
      <c r="E52" s="81">
        <v>-2</v>
      </c>
      <c r="F52" s="82">
        <v>0</v>
      </c>
      <c r="G52" s="82">
        <v>0.8</v>
      </c>
      <c r="H52" s="82">
        <v>1.95</v>
      </c>
      <c r="I52" s="82">
        <v>-3.12</v>
      </c>
      <c r="J52" s="18"/>
      <c r="K52" s="18"/>
      <c r="L52" s="18"/>
    </row>
    <row r="53" spans="1:12" x14ac:dyDescent="0.25">
      <c r="A53" s="18"/>
      <c r="B53" s="18"/>
      <c r="C53" s="18"/>
      <c r="D53" s="86" t="s">
        <v>117</v>
      </c>
      <c r="E53" s="81"/>
      <c r="F53" s="82"/>
      <c r="G53" s="82"/>
      <c r="H53" s="82"/>
      <c r="I53" s="82">
        <v>0</v>
      </c>
      <c r="J53" s="18"/>
      <c r="K53" s="18"/>
      <c r="L53" s="18"/>
    </row>
    <row r="54" spans="1:12" x14ac:dyDescent="0.25">
      <c r="A54" s="18"/>
      <c r="B54" s="18"/>
      <c r="C54" s="18"/>
      <c r="D54" s="86" t="s">
        <v>77</v>
      </c>
      <c r="E54" s="81">
        <v>2</v>
      </c>
      <c r="F54" s="82">
        <v>4</v>
      </c>
      <c r="G54" s="82">
        <v>0</v>
      </c>
      <c r="H54" s="82">
        <v>2</v>
      </c>
      <c r="I54" s="82">
        <v>16</v>
      </c>
      <c r="J54" s="18"/>
      <c r="K54" s="18"/>
      <c r="L54" s="18"/>
    </row>
    <row r="55" spans="1:12" x14ac:dyDescent="0.25">
      <c r="A55" s="18"/>
      <c r="B55" s="18"/>
      <c r="C55" s="18"/>
      <c r="D55" s="86" t="s">
        <v>77</v>
      </c>
      <c r="E55" s="81">
        <v>2</v>
      </c>
      <c r="F55" s="82">
        <v>3.2</v>
      </c>
      <c r="G55" s="82">
        <v>0</v>
      </c>
      <c r="H55" s="82">
        <v>2</v>
      </c>
      <c r="I55" s="82">
        <v>12.8</v>
      </c>
      <c r="J55" s="18"/>
      <c r="K55" s="18"/>
      <c r="L55" s="18"/>
    </row>
    <row r="56" spans="1:12" x14ac:dyDescent="0.25">
      <c r="A56" s="18"/>
      <c r="B56" s="18"/>
      <c r="C56" s="18"/>
      <c r="D56" s="86" t="s">
        <v>113</v>
      </c>
      <c r="E56" s="81">
        <v>-1</v>
      </c>
      <c r="F56" s="82">
        <v>0</v>
      </c>
      <c r="G56" s="82">
        <v>0.8</v>
      </c>
      <c r="H56" s="82">
        <v>1.95</v>
      </c>
      <c r="I56" s="82">
        <v>-1.56</v>
      </c>
      <c r="J56" s="18"/>
      <c r="K56" s="18"/>
      <c r="L56" s="18"/>
    </row>
    <row r="57" spans="1:12" x14ac:dyDescent="0.25">
      <c r="A57" s="18"/>
      <c r="B57" s="18"/>
      <c r="C57" s="18"/>
      <c r="D57" s="86" t="s">
        <v>112</v>
      </c>
      <c r="E57" s="81">
        <v>-2</v>
      </c>
      <c r="F57" s="82">
        <v>1</v>
      </c>
      <c r="G57" s="82">
        <v>0</v>
      </c>
      <c r="H57" s="82">
        <v>1</v>
      </c>
      <c r="I57" s="82">
        <v>-2</v>
      </c>
      <c r="J57" s="18"/>
      <c r="K57" s="18"/>
      <c r="L57" s="18"/>
    </row>
    <row r="58" spans="1:12" x14ac:dyDescent="0.25">
      <c r="A58" s="18"/>
      <c r="B58" s="18"/>
      <c r="C58" s="18"/>
      <c r="D58" s="86" t="s">
        <v>118</v>
      </c>
      <c r="E58" s="81"/>
      <c r="F58" s="82"/>
      <c r="G58" s="82"/>
      <c r="H58" s="82"/>
      <c r="I58" s="82">
        <v>0</v>
      </c>
      <c r="J58" s="18"/>
      <c r="K58" s="18"/>
      <c r="L58" s="18"/>
    </row>
    <row r="59" spans="1:12" x14ac:dyDescent="0.25">
      <c r="A59" s="18"/>
      <c r="B59" s="18"/>
      <c r="C59" s="18"/>
      <c r="D59" s="85"/>
      <c r="E59" s="81">
        <v>1</v>
      </c>
      <c r="F59" s="82">
        <v>2.5499999999999998</v>
      </c>
      <c r="G59" s="82">
        <v>0</v>
      </c>
      <c r="H59" s="82">
        <v>2</v>
      </c>
      <c r="I59" s="82">
        <v>5.0999999999999996</v>
      </c>
      <c r="J59" s="18"/>
      <c r="K59" s="18"/>
      <c r="L59" s="18"/>
    </row>
    <row r="60" spans="1:12" x14ac:dyDescent="0.25">
      <c r="A60" s="18"/>
      <c r="B60" s="18"/>
      <c r="C60" s="18"/>
      <c r="D60" s="85"/>
      <c r="E60" s="81">
        <v>1</v>
      </c>
      <c r="F60" s="82">
        <v>2.8</v>
      </c>
      <c r="G60" s="82">
        <v>0</v>
      </c>
      <c r="H60" s="82">
        <v>2</v>
      </c>
      <c r="I60" s="82">
        <v>5.6</v>
      </c>
      <c r="J60" s="18"/>
      <c r="K60" s="18"/>
      <c r="L60" s="18"/>
    </row>
    <row r="61" spans="1:12" x14ac:dyDescent="0.25">
      <c r="A61" s="18"/>
      <c r="B61" s="18"/>
      <c r="C61" s="18"/>
      <c r="D61" s="87"/>
      <c r="E61" s="88">
        <v>1</v>
      </c>
      <c r="F61" s="83">
        <v>1</v>
      </c>
      <c r="G61" s="83">
        <v>0</v>
      </c>
      <c r="H61" s="83">
        <v>2</v>
      </c>
      <c r="I61" s="82">
        <v>2</v>
      </c>
      <c r="J61" s="18"/>
      <c r="K61" s="18"/>
      <c r="L61" s="18"/>
    </row>
    <row r="62" spans="1:12" x14ac:dyDescent="0.25">
      <c r="A62" s="19"/>
      <c r="B62" s="19"/>
      <c r="C62" s="19"/>
      <c r="D62" s="89"/>
      <c r="E62" s="90">
        <v>1</v>
      </c>
      <c r="F62" s="91">
        <v>1.75</v>
      </c>
      <c r="G62" s="91">
        <v>0</v>
      </c>
      <c r="H62" s="91">
        <v>2</v>
      </c>
      <c r="I62" s="92">
        <v>3.5</v>
      </c>
      <c r="J62" s="65">
        <v>107.4</v>
      </c>
      <c r="K62" s="66"/>
      <c r="L62" s="48">
        <f>ROUND(J62*K62,2)</f>
        <v>0</v>
      </c>
    </row>
    <row r="63" spans="1:12" x14ac:dyDescent="0.25">
      <c r="A63" s="24" t="s">
        <v>119</v>
      </c>
      <c r="B63" s="12" t="s">
        <v>15</v>
      </c>
      <c r="C63" s="25" t="s">
        <v>21</v>
      </c>
      <c r="D63" s="122" t="s">
        <v>120</v>
      </c>
      <c r="E63" s="122"/>
      <c r="F63" s="122"/>
      <c r="G63" s="122"/>
      <c r="H63" s="122"/>
      <c r="I63" s="122"/>
      <c r="J63" s="26"/>
      <c r="K63" s="27"/>
      <c r="L63" s="28"/>
    </row>
    <row r="64" spans="1:12" ht="205.5" customHeight="1" x14ac:dyDescent="0.25">
      <c r="A64" s="16"/>
      <c r="B64" s="16"/>
      <c r="C64" s="16"/>
      <c r="D64" s="120" t="s">
        <v>121</v>
      </c>
      <c r="E64" s="120"/>
      <c r="F64" s="120"/>
      <c r="G64" s="120"/>
      <c r="H64" s="120"/>
      <c r="I64" s="120"/>
      <c r="J64" s="18"/>
      <c r="K64" s="18"/>
      <c r="L64" s="18"/>
    </row>
    <row r="65" spans="1:12" x14ac:dyDescent="0.25">
      <c r="A65" s="18"/>
      <c r="B65" s="18"/>
      <c r="C65" s="18"/>
      <c r="D65" s="87" t="s">
        <v>122</v>
      </c>
      <c r="E65" s="88"/>
      <c r="F65" s="83"/>
      <c r="G65" s="83"/>
      <c r="H65" s="83"/>
      <c r="I65" s="83">
        <v>0</v>
      </c>
      <c r="J65" s="18"/>
      <c r="K65" s="18"/>
      <c r="L65" s="18"/>
    </row>
    <row r="66" spans="1:12" x14ac:dyDescent="0.25">
      <c r="A66" s="18"/>
      <c r="B66" s="18"/>
      <c r="C66" s="18"/>
      <c r="D66" s="87" t="s">
        <v>123</v>
      </c>
      <c r="E66" s="88"/>
      <c r="F66" s="83"/>
      <c r="G66" s="83"/>
      <c r="H66" s="83"/>
      <c r="I66" s="83">
        <v>0</v>
      </c>
      <c r="J66" s="18"/>
      <c r="K66" s="18"/>
      <c r="L66" s="18"/>
    </row>
    <row r="67" spans="1:12" x14ac:dyDescent="0.25">
      <c r="A67" s="18"/>
      <c r="B67" s="18"/>
      <c r="C67" s="18"/>
      <c r="D67" s="93" t="s">
        <v>77</v>
      </c>
      <c r="E67" s="88">
        <v>2</v>
      </c>
      <c r="F67" s="83">
        <v>4.5</v>
      </c>
      <c r="G67" s="83">
        <v>0</v>
      </c>
      <c r="H67" s="83">
        <v>0.2</v>
      </c>
      <c r="I67" s="83">
        <v>1.8</v>
      </c>
      <c r="J67" s="18"/>
      <c r="K67" s="18"/>
      <c r="L67" s="18"/>
    </row>
    <row r="68" spans="1:12" x14ac:dyDescent="0.25">
      <c r="A68" s="18"/>
      <c r="B68" s="18"/>
      <c r="C68" s="18"/>
      <c r="D68" s="93" t="s">
        <v>77</v>
      </c>
      <c r="E68" s="88">
        <v>2</v>
      </c>
      <c r="F68" s="83">
        <v>2.5</v>
      </c>
      <c r="G68" s="83">
        <v>0</v>
      </c>
      <c r="H68" s="83">
        <v>0.2</v>
      </c>
      <c r="I68" s="83">
        <v>1</v>
      </c>
      <c r="J68" s="18"/>
      <c r="K68" s="18"/>
      <c r="L68" s="18"/>
    </row>
    <row r="69" spans="1:12" x14ac:dyDescent="0.25">
      <c r="A69" s="18"/>
      <c r="B69" s="18"/>
      <c r="C69" s="18"/>
      <c r="D69" s="93" t="s">
        <v>124</v>
      </c>
      <c r="E69" s="88"/>
      <c r="F69" s="83"/>
      <c r="G69" s="83"/>
      <c r="H69" s="83"/>
      <c r="I69" s="83">
        <v>0</v>
      </c>
      <c r="J69" s="18"/>
      <c r="K69" s="18"/>
      <c r="L69" s="18"/>
    </row>
    <row r="70" spans="1:12" x14ac:dyDescent="0.25">
      <c r="A70" s="18"/>
      <c r="B70" s="18"/>
      <c r="C70" s="18"/>
      <c r="D70" s="93"/>
      <c r="E70" s="88">
        <v>2</v>
      </c>
      <c r="F70" s="83">
        <v>2.5</v>
      </c>
      <c r="G70" s="83">
        <v>0</v>
      </c>
      <c r="H70" s="83">
        <v>0.2</v>
      </c>
      <c r="I70" s="83">
        <v>1</v>
      </c>
      <c r="J70" s="18"/>
      <c r="K70" s="18"/>
      <c r="L70" s="18"/>
    </row>
    <row r="71" spans="1:12" x14ac:dyDescent="0.25">
      <c r="A71" s="18"/>
      <c r="B71" s="18"/>
      <c r="C71" s="18"/>
      <c r="D71" s="93"/>
      <c r="E71" s="88">
        <v>2</v>
      </c>
      <c r="F71" s="83">
        <v>1.2</v>
      </c>
      <c r="G71" s="83">
        <v>0</v>
      </c>
      <c r="H71" s="83">
        <v>0.2</v>
      </c>
      <c r="I71" s="83">
        <v>0.48</v>
      </c>
      <c r="J71" s="18"/>
      <c r="K71" s="18"/>
      <c r="L71" s="18"/>
    </row>
    <row r="72" spans="1:12" x14ac:dyDescent="0.25">
      <c r="A72" s="18"/>
      <c r="B72" s="18"/>
      <c r="C72" s="18"/>
      <c r="D72" s="93" t="s">
        <v>125</v>
      </c>
      <c r="E72" s="88"/>
      <c r="F72" s="83"/>
      <c r="G72" s="83"/>
      <c r="H72" s="83"/>
      <c r="I72" s="83">
        <v>0</v>
      </c>
      <c r="J72" s="18"/>
      <c r="K72" s="18"/>
      <c r="L72" s="18"/>
    </row>
    <row r="73" spans="1:12" x14ac:dyDescent="0.25">
      <c r="A73" s="18"/>
      <c r="B73" s="18"/>
      <c r="C73" s="18"/>
      <c r="D73" s="93" t="s">
        <v>77</v>
      </c>
      <c r="E73" s="88">
        <v>2</v>
      </c>
      <c r="F73" s="83">
        <v>4.8</v>
      </c>
      <c r="G73" s="83">
        <v>0</v>
      </c>
      <c r="H73" s="83">
        <v>0.2</v>
      </c>
      <c r="I73" s="83">
        <v>1.92</v>
      </c>
      <c r="J73" s="18"/>
      <c r="K73" s="18"/>
      <c r="L73" s="18"/>
    </row>
    <row r="74" spans="1:12" x14ac:dyDescent="0.25">
      <c r="A74" s="18"/>
      <c r="B74" s="18"/>
      <c r="C74" s="18"/>
      <c r="D74" s="93" t="s">
        <v>77</v>
      </c>
      <c r="E74" s="88">
        <v>2</v>
      </c>
      <c r="F74" s="83">
        <v>4</v>
      </c>
      <c r="G74" s="83">
        <v>0</v>
      </c>
      <c r="H74" s="83">
        <v>0.2</v>
      </c>
      <c r="I74" s="83">
        <v>1.6</v>
      </c>
      <c r="J74" s="18"/>
      <c r="K74" s="18"/>
      <c r="L74" s="18"/>
    </row>
    <row r="75" spans="1:12" x14ac:dyDescent="0.25">
      <c r="A75" s="18"/>
      <c r="B75" s="18"/>
      <c r="C75" s="18"/>
      <c r="D75" s="93" t="s">
        <v>126</v>
      </c>
      <c r="E75" s="88"/>
      <c r="F75" s="83"/>
      <c r="G75" s="83"/>
      <c r="H75" s="83"/>
      <c r="I75" s="83">
        <v>0</v>
      </c>
      <c r="J75" s="18"/>
      <c r="K75" s="18"/>
      <c r="L75" s="18"/>
    </row>
    <row r="76" spans="1:12" x14ac:dyDescent="0.25">
      <c r="A76" s="18"/>
      <c r="B76" s="18"/>
      <c r="C76" s="18"/>
      <c r="D76" s="93" t="s">
        <v>77</v>
      </c>
      <c r="E76" s="88">
        <v>2</v>
      </c>
      <c r="F76" s="83">
        <v>4</v>
      </c>
      <c r="G76" s="83">
        <v>0</v>
      </c>
      <c r="H76" s="83">
        <v>0.2</v>
      </c>
      <c r="I76" s="83">
        <v>1.6</v>
      </c>
      <c r="J76" s="18"/>
      <c r="K76" s="18"/>
      <c r="L76" s="18"/>
    </row>
    <row r="77" spans="1:12" x14ac:dyDescent="0.25">
      <c r="A77" s="18"/>
      <c r="B77" s="18"/>
      <c r="C77" s="18"/>
      <c r="D77" s="93" t="s">
        <v>77</v>
      </c>
      <c r="E77" s="88">
        <v>2</v>
      </c>
      <c r="F77" s="83">
        <v>3.2</v>
      </c>
      <c r="G77" s="83">
        <v>0</v>
      </c>
      <c r="H77" s="83">
        <v>2</v>
      </c>
      <c r="I77" s="83">
        <v>12.8</v>
      </c>
      <c r="J77" s="18"/>
      <c r="K77" s="18"/>
      <c r="L77" s="18"/>
    </row>
    <row r="78" spans="1:12" x14ac:dyDescent="0.25">
      <c r="A78" s="18"/>
      <c r="B78" s="18"/>
      <c r="C78" s="18"/>
      <c r="D78" s="93" t="s">
        <v>127</v>
      </c>
      <c r="E78" s="88"/>
      <c r="F78" s="83"/>
      <c r="G78" s="83"/>
      <c r="H78" s="83"/>
      <c r="I78" s="83">
        <v>0</v>
      </c>
      <c r="J78" s="18"/>
      <c r="K78" s="18"/>
      <c r="L78" s="18"/>
    </row>
    <row r="79" spans="1:12" x14ac:dyDescent="0.25">
      <c r="A79" s="18"/>
      <c r="B79" s="18"/>
      <c r="C79" s="18"/>
      <c r="D79" s="93" t="s">
        <v>123</v>
      </c>
      <c r="E79" s="88"/>
      <c r="F79" s="83"/>
      <c r="G79" s="83"/>
      <c r="H79" s="83"/>
      <c r="I79" s="83">
        <v>0</v>
      </c>
      <c r="J79" s="18"/>
      <c r="K79" s="18"/>
      <c r="L79" s="18"/>
    </row>
    <row r="80" spans="1:12" x14ac:dyDescent="0.25">
      <c r="A80" s="18"/>
      <c r="B80" s="18"/>
      <c r="C80" s="18"/>
      <c r="D80" s="93" t="s">
        <v>77</v>
      </c>
      <c r="E80" s="88">
        <v>2</v>
      </c>
      <c r="F80" s="83">
        <v>4.5</v>
      </c>
      <c r="G80" s="83">
        <v>0</v>
      </c>
      <c r="H80" s="83">
        <v>0.2</v>
      </c>
      <c r="I80" s="83">
        <v>1.8</v>
      </c>
      <c r="J80" s="18"/>
      <c r="K80" s="18"/>
      <c r="L80" s="18"/>
    </row>
    <row r="81" spans="1:12" x14ac:dyDescent="0.25">
      <c r="A81" s="18"/>
      <c r="B81" s="18"/>
      <c r="C81" s="18"/>
      <c r="D81" s="93" t="s">
        <v>77</v>
      </c>
      <c r="E81" s="88">
        <v>2</v>
      </c>
      <c r="F81" s="83">
        <v>2.5</v>
      </c>
      <c r="G81" s="83">
        <v>0</v>
      </c>
      <c r="H81" s="83">
        <v>0.2</v>
      </c>
      <c r="I81" s="83">
        <v>1</v>
      </c>
      <c r="J81" s="18"/>
      <c r="K81" s="18"/>
      <c r="L81" s="18"/>
    </row>
    <row r="82" spans="1:12" x14ac:dyDescent="0.25">
      <c r="A82" s="18"/>
      <c r="B82" s="18"/>
      <c r="C82" s="18"/>
      <c r="D82" s="93" t="s">
        <v>124</v>
      </c>
      <c r="E82" s="88"/>
      <c r="F82" s="83"/>
      <c r="G82" s="83"/>
      <c r="H82" s="83"/>
      <c r="I82" s="83">
        <v>0</v>
      </c>
      <c r="J82" s="18"/>
      <c r="K82" s="18"/>
      <c r="L82" s="18"/>
    </row>
    <row r="83" spans="1:12" x14ac:dyDescent="0.25">
      <c r="A83" s="18"/>
      <c r="B83" s="18"/>
      <c r="C83" s="18"/>
      <c r="D83" s="93" t="s">
        <v>77</v>
      </c>
      <c r="E83" s="88">
        <v>2</v>
      </c>
      <c r="F83" s="83">
        <v>2.5</v>
      </c>
      <c r="G83" s="83">
        <v>0</v>
      </c>
      <c r="H83" s="83">
        <v>0.2</v>
      </c>
      <c r="I83" s="83">
        <v>1</v>
      </c>
      <c r="J83" s="18"/>
      <c r="K83" s="18"/>
      <c r="L83" s="18"/>
    </row>
    <row r="84" spans="1:12" x14ac:dyDescent="0.25">
      <c r="A84" s="18"/>
      <c r="B84" s="18"/>
      <c r="C84" s="18"/>
      <c r="D84" s="93" t="s">
        <v>77</v>
      </c>
      <c r="E84" s="88">
        <v>2</v>
      </c>
      <c r="F84" s="83">
        <v>1.2</v>
      </c>
      <c r="G84" s="83">
        <v>0</v>
      </c>
      <c r="H84" s="83">
        <v>0.2</v>
      </c>
      <c r="I84" s="83">
        <v>0.48</v>
      </c>
      <c r="J84" s="18"/>
      <c r="K84" s="18"/>
      <c r="L84" s="18"/>
    </row>
    <row r="85" spans="1:12" x14ac:dyDescent="0.25">
      <c r="A85" s="18"/>
      <c r="B85" s="18"/>
      <c r="C85" s="18"/>
      <c r="D85" s="93" t="s">
        <v>125</v>
      </c>
      <c r="E85" s="88"/>
      <c r="F85" s="83"/>
      <c r="G85" s="83"/>
      <c r="H85" s="83"/>
      <c r="I85" s="83">
        <v>0</v>
      </c>
      <c r="J85" s="18"/>
      <c r="K85" s="18"/>
      <c r="L85" s="18"/>
    </row>
    <row r="86" spans="1:12" x14ac:dyDescent="0.25">
      <c r="A86" s="18"/>
      <c r="B86" s="18"/>
      <c r="C86" s="18"/>
      <c r="D86" s="87" t="s">
        <v>77</v>
      </c>
      <c r="E86" s="88">
        <v>2</v>
      </c>
      <c r="F86" s="83">
        <v>4.8</v>
      </c>
      <c r="G86" s="83">
        <v>0</v>
      </c>
      <c r="H86" s="83">
        <v>0.2</v>
      </c>
      <c r="I86" s="83">
        <v>1.92</v>
      </c>
      <c r="J86" s="18"/>
      <c r="K86" s="18"/>
      <c r="L86" s="18"/>
    </row>
    <row r="87" spans="1:12" x14ac:dyDescent="0.25">
      <c r="A87" s="18"/>
      <c r="B87" s="18"/>
      <c r="C87" s="18"/>
      <c r="D87" s="87" t="s">
        <v>77</v>
      </c>
      <c r="E87" s="88">
        <v>2</v>
      </c>
      <c r="F87" s="83">
        <v>4</v>
      </c>
      <c r="G87" s="83">
        <v>0</v>
      </c>
      <c r="H87" s="83">
        <v>0.2</v>
      </c>
      <c r="I87" s="83">
        <v>1.6</v>
      </c>
      <c r="J87" s="18"/>
      <c r="K87" s="18"/>
      <c r="L87" s="18"/>
    </row>
    <row r="88" spans="1:12" x14ac:dyDescent="0.25">
      <c r="A88" s="18"/>
      <c r="B88" s="18"/>
      <c r="C88" s="18"/>
      <c r="D88" s="80" t="s">
        <v>126</v>
      </c>
      <c r="E88" s="88"/>
      <c r="F88" s="83"/>
      <c r="G88" s="83"/>
      <c r="H88" s="83"/>
      <c r="I88" s="83">
        <v>0</v>
      </c>
      <c r="J88" s="18"/>
      <c r="K88" s="18"/>
      <c r="L88" s="18"/>
    </row>
    <row r="89" spans="1:12" x14ac:dyDescent="0.25">
      <c r="A89" s="18"/>
      <c r="B89" s="18"/>
      <c r="C89" s="18"/>
      <c r="D89" s="87" t="s">
        <v>77</v>
      </c>
      <c r="E89" s="88">
        <v>2</v>
      </c>
      <c r="F89" s="83">
        <v>4</v>
      </c>
      <c r="G89" s="83">
        <v>0</v>
      </c>
      <c r="H89" s="83">
        <v>0.2</v>
      </c>
      <c r="I89" s="83">
        <v>1.6</v>
      </c>
      <c r="J89" s="18"/>
      <c r="K89" s="18"/>
      <c r="L89" s="18"/>
    </row>
    <row r="90" spans="1:12" x14ac:dyDescent="0.25">
      <c r="A90" s="18"/>
      <c r="B90" s="18"/>
      <c r="C90" s="18"/>
      <c r="D90" s="87" t="s">
        <v>77</v>
      </c>
      <c r="E90" s="88">
        <v>2</v>
      </c>
      <c r="F90" s="83">
        <v>3.2</v>
      </c>
      <c r="G90" s="83">
        <v>0</v>
      </c>
      <c r="H90" s="83">
        <v>2</v>
      </c>
      <c r="I90" s="83">
        <v>12.8</v>
      </c>
      <c r="J90" s="18"/>
      <c r="K90" s="18"/>
      <c r="L90" s="18"/>
    </row>
    <row r="91" spans="1:12" x14ac:dyDescent="0.25">
      <c r="A91" s="18"/>
      <c r="B91" s="18"/>
      <c r="C91" s="18"/>
      <c r="D91" s="80" t="s">
        <v>118</v>
      </c>
      <c r="E91" s="88"/>
      <c r="F91" s="83"/>
      <c r="G91" s="83"/>
      <c r="H91" s="83"/>
      <c r="I91" s="83">
        <v>0</v>
      </c>
      <c r="J91" s="18"/>
      <c r="K91" s="18"/>
      <c r="L91" s="18"/>
    </row>
    <row r="92" spans="1:12" x14ac:dyDescent="0.25">
      <c r="A92" s="18"/>
      <c r="B92" s="18"/>
      <c r="C92" s="18"/>
      <c r="D92" s="87"/>
      <c r="E92" s="88">
        <v>1</v>
      </c>
      <c r="F92" s="83">
        <v>2.5499999999999998</v>
      </c>
      <c r="G92" s="83">
        <v>0</v>
      </c>
      <c r="H92" s="83">
        <v>2</v>
      </c>
      <c r="I92" s="83">
        <v>5.0999999999999996</v>
      </c>
      <c r="J92" s="18"/>
      <c r="K92" s="18"/>
      <c r="L92" s="18"/>
    </row>
    <row r="93" spans="1:12" x14ac:dyDescent="0.25">
      <c r="A93" s="18"/>
      <c r="B93" s="18"/>
      <c r="C93" s="18"/>
      <c r="D93" s="87"/>
      <c r="E93" s="88">
        <v>1</v>
      </c>
      <c r="F93" s="83">
        <v>2.8</v>
      </c>
      <c r="G93" s="83">
        <v>0</v>
      </c>
      <c r="H93" s="83">
        <v>2</v>
      </c>
      <c r="I93" s="83">
        <v>5.6</v>
      </c>
      <c r="J93" s="18"/>
      <c r="K93" s="18"/>
      <c r="L93" s="18"/>
    </row>
    <row r="94" spans="1:12" x14ac:dyDescent="0.25">
      <c r="A94" s="18"/>
      <c r="B94" s="18"/>
      <c r="C94" s="18"/>
      <c r="D94" s="87"/>
      <c r="E94" s="88">
        <v>1</v>
      </c>
      <c r="F94" s="83">
        <v>1</v>
      </c>
      <c r="G94" s="83">
        <v>0</v>
      </c>
      <c r="H94" s="83">
        <v>2</v>
      </c>
      <c r="I94" s="83">
        <v>2</v>
      </c>
      <c r="J94" s="18"/>
      <c r="K94" s="18"/>
      <c r="L94" s="18"/>
    </row>
    <row r="95" spans="1:12" x14ac:dyDescent="0.25">
      <c r="A95" s="19"/>
      <c r="B95" s="19"/>
      <c r="C95" s="19"/>
      <c r="D95" s="89"/>
      <c r="E95" s="90">
        <v>1</v>
      </c>
      <c r="F95" s="91">
        <v>1.75</v>
      </c>
      <c r="G95" s="91">
        <v>0</v>
      </c>
      <c r="H95" s="91">
        <v>2</v>
      </c>
      <c r="I95" s="91">
        <v>3.5</v>
      </c>
      <c r="J95" s="65">
        <v>60.6</v>
      </c>
      <c r="K95" s="66"/>
      <c r="L95" s="48">
        <f>ROUND(J95*K95,2)</f>
        <v>0</v>
      </c>
    </row>
    <row r="96" spans="1:12" ht="15" customHeight="1" x14ac:dyDescent="0.25">
      <c r="A96" s="24" t="s">
        <v>128</v>
      </c>
      <c r="B96" s="12" t="s">
        <v>15</v>
      </c>
      <c r="C96" s="25" t="s">
        <v>450</v>
      </c>
      <c r="D96" s="122" t="s">
        <v>129</v>
      </c>
      <c r="E96" s="122"/>
      <c r="F96" s="122"/>
      <c r="G96" s="122"/>
      <c r="H96" s="122"/>
      <c r="I96" s="122"/>
      <c r="J96" s="26"/>
      <c r="K96" s="27"/>
      <c r="L96" s="28"/>
    </row>
    <row r="97" spans="1:12" ht="72.75" customHeight="1" x14ac:dyDescent="0.25">
      <c r="A97" s="16"/>
      <c r="B97" s="16"/>
      <c r="C97" s="16"/>
      <c r="D97" s="120" t="s">
        <v>130</v>
      </c>
      <c r="E97" s="120"/>
      <c r="F97" s="120"/>
      <c r="G97" s="120"/>
      <c r="H97" s="120"/>
      <c r="I97" s="120"/>
      <c r="J97" s="18"/>
      <c r="K97" s="18"/>
      <c r="L97" s="18"/>
    </row>
    <row r="98" spans="1:12" x14ac:dyDescent="0.25">
      <c r="A98" s="18"/>
      <c r="B98" s="18"/>
      <c r="C98" s="18"/>
      <c r="D98" s="80" t="s">
        <v>115</v>
      </c>
      <c r="E98" s="88"/>
      <c r="F98" s="83"/>
      <c r="G98" s="83"/>
      <c r="H98" s="83"/>
      <c r="I98" s="83">
        <v>0</v>
      </c>
      <c r="J98" s="18"/>
      <c r="K98" s="18"/>
      <c r="L98" s="18"/>
    </row>
    <row r="99" spans="1:12" x14ac:dyDescent="0.25">
      <c r="A99" s="18"/>
      <c r="B99" s="18"/>
      <c r="C99" s="18"/>
      <c r="D99" s="80" t="s">
        <v>131</v>
      </c>
      <c r="E99" s="88">
        <v>1</v>
      </c>
      <c r="F99" s="83">
        <v>8</v>
      </c>
      <c r="G99" s="83">
        <v>0</v>
      </c>
      <c r="H99" s="83">
        <v>0</v>
      </c>
      <c r="I99" s="83">
        <v>8</v>
      </c>
      <c r="J99" s="18"/>
      <c r="K99" s="18"/>
      <c r="L99" s="18"/>
    </row>
    <row r="100" spans="1:12" x14ac:dyDescent="0.25">
      <c r="A100" s="18"/>
      <c r="B100" s="18"/>
      <c r="C100" s="18"/>
      <c r="D100" s="80" t="s">
        <v>132</v>
      </c>
      <c r="E100" s="88">
        <v>1</v>
      </c>
      <c r="F100" s="83">
        <v>5.5</v>
      </c>
      <c r="G100" s="83">
        <v>0</v>
      </c>
      <c r="H100" s="83">
        <v>0</v>
      </c>
      <c r="I100" s="83">
        <v>5.5</v>
      </c>
      <c r="J100" s="18"/>
      <c r="K100" s="18"/>
      <c r="L100" s="18"/>
    </row>
    <row r="101" spans="1:12" x14ac:dyDescent="0.25">
      <c r="A101" s="18"/>
      <c r="B101" s="18"/>
      <c r="C101" s="18"/>
      <c r="D101" s="80" t="s">
        <v>133</v>
      </c>
      <c r="E101" s="88">
        <v>2</v>
      </c>
      <c r="F101" s="83">
        <v>8</v>
      </c>
      <c r="G101" s="83">
        <v>0</v>
      </c>
      <c r="H101" s="83">
        <v>0</v>
      </c>
      <c r="I101" s="83">
        <v>16</v>
      </c>
      <c r="J101" s="18"/>
      <c r="K101" s="18"/>
      <c r="L101" s="18"/>
    </row>
    <row r="102" spans="1:12" x14ac:dyDescent="0.25">
      <c r="A102" s="18"/>
      <c r="B102" s="18"/>
      <c r="C102" s="18"/>
      <c r="D102" s="80" t="s">
        <v>117</v>
      </c>
      <c r="E102" s="88"/>
      <c r="F102" s="83"/>
      <c r="G102" s="83"/>
      <c r="H102" s="83"/>
      <c r="I102" s="83">
        <v>0</v>
      </c>
      <c r="J102" s="18"/>
      <c r="K102" s="18"/>
      <c r="L102" s="18"/>
    </row>
    <row r="103" spans="1:12" x14ac:dyDescent="0.25">
      <c r="A103" s="18"/>
      <c r="B103" s="18"/>
      <c r="C103" s="18"/>
      <c r="D103" s="80" t="s">
        <v>134</v>
      </c>
      <c r="E103" s="88">
        <v>3</v>
      </c>
      <c r="F103" s="83">
        <v>7</v>
      </c>
      <c r="G103" s="83">
        <v>0</v>
      </c>
      <c r="H103" s="83">
        <v>0</v>
      </c>
      <c r="I103" s="83">
        <v>21</v>
      </c>
      <c r="J103" s="18"/>
      <c r="K103" s="18"/>
      <c r="L103" s="18"/>
    </row>
    <row r="104" spans="1:12" x14ac:dyDescent="0.25">
      <c r="A104" s="18"/>
      <c r="B104" s="18"/>
      <c r="C104" s="18"/>
      <c r="D104" s="80" t="s">
        <v>135</v>
      </c>
      <c r="E104" s="88">
        <v>1</v>
      </c>
      <c r="F104" s="83">
        <v>5.5</v>
      </c>
      <c r="G104" s="83">
        <v>0</v>
      </c>
      <c r="H104" s="83">
        <v>0</v>
      </c>
      <c r="I104" s="83">
        <v>5.5</v>
      </c>
      <c r="J104" s="18"/>
      <c r="K104" s="18"/>
      <c r="L104" s="18"/>
    </row>
    <row r="105" spans="1:12" x14ac:dyDescent="0.25">
      <c r="A105" s="18"/>
      <c r="B105" s="18"/>
      <c r="C105" s="18"/>
      <c r="D105" s="80" t="s">
        <v>136</v>
      </c>
      <c r="E105" s="88"/>
      <c r="F105" s="83"/>
      <c r="G105" s="83"/>
      <c r="H105" s="83"/>
      <c r="I105" s="83">
        <v>0</v>
      </c>
      <c r="J105" s="18"/>
      <c r="K105" s="18"/>
      <c r="L105" s="18"/>
    </row>
    <row r="106" spans="1:12" x14ac:dyDescent="0.25">
      <c r="A106" s="18"/>
      <c r="B106" s="18"/>
      <c r="C106" s="18"/>
      <c r="D106" s="80" t="s">
        <v>137</v>
      </c>
      <c r="E106" s="88">
        <v>1</v>
      </c>
      <c r="F106" s="83">
        <v>5.5</v>
      </c>
      <c r="G106" s="83">
        <v>0</v>
      </c>
      <c r="H106" s="83">
        <v>0</v>
      </c>
      <c r="I106" s="83">
        <v>5.5</v>
      </c>
      <c r="J106" s="18"/>
      <c r="K106" s="18"/>
      <c r="L106" s="18"/>
    </row>
    <row r="107" spans="1:12" x14ac:dyDescent="0.25">
      <c r="A107" s="18"/>
      <c r="B107" s="18"/>
      <c r="C107" s="18"/>
      <c r="D107" s="80" t="s">
        <v>138</v>
      </c>
      <c r="E107" s="88"/>
      <c r="F107" s="83"/>
      <c r="G107" s="83"/>
      <c r="H107" s="83"/>
      <c r="I107" s="83">
        <v>0</v>
      </c>
      <c r="J107" s="18"/>
      <c r="K107" s="18"/>
      <c r="L107" s="18"/>
    </row>
    <row r="108" spans="1:12" x14ac:dyDescent="0.25">
      <c r="A108" s="18"/>
      <c r="B108" s="18"/>
      <c r="C108" s="18"/>
      <c r="D108" s="80" t="s">
        <v>137</v>
      </c>
      <c r="E108" s="88">
        <v>1</v>
      </c>
      <c r="F108" s="83">
        <v>5.5</v>
      </c>
      <c r="G108" s="83">
        <v>0</v>
      </c>
      <c r="H108" s="83">
        <v>0</v>
      </c>
      <c r="I108" s="83">
        <v>5.5</v>
      </c>
      <c r="J108" s="18"/>
      <c r="K108" s="18"/>
      <c r="L108" s="18"/>
    </row>
    <row r="109" spans="1:12" x14ac:dyDescent="0.25">
      <c r="A109" s="18"/>
      <c r="B109" s="18"/>
      <c r="C109" s="18"/>
      <c r="D109" s="80" t="s">
        <v>139</v>
      </c>
      <c r="E109" s="88">
        <v>1</v>
      </c>
      <c r="F109" s="83">
        <v>8</v>
      </c>
      <c r="G109" s="83">
        <v>0</v>
      </c>
      <c r="H109" s="83">
        <v>0</v>
      </c>
      <c r="I109" s="83">
        <v>8</v>
      </c>
      <c r="J109" s="18"/>
      <c r="K109" s="18"/>
      <c r="L109" s="18"/>
    </row>
    <row r="110" spans="1:12" x14ac:dyDescent="0.25">
      <c r="A110" s="18"/>
      <c r="B110" s="18"/>
      <c r="C110" s="18"/>
      <c r="D110" s="80" t="s">
        <v>114</v>
      </c>
      <c r="E110" s="88"/>
      <c r="F110" s="83"/>
      <c r="G110" s="83"/>
      <c r="H110" s="83"/>
      <c r="I110" s="83">
        <v>0</v>
      </c>
      <c r="J110" s="18"/>
      <c r="K110" s="18"/>
      <c r="L110" s="18"/>
    </row>
    <row r="111" spans="1:12" x14ac:dyDescent="0.25">
      <c r="A111" s="18"/>
      <c r="B111" s="18"/>
      <c r="C111" s="18"/>
      <c r="D111" s="80" t="s">
        <v>137</v>
      </c>
      <c r="E111" s="88">
        <v>1</v>
      </c>
      <c r="F111" s="83">
        <v>6</v>
      </c>
      <c r="G111" s="83">
        <v>0</v>
      </c>
      <c r="H111" s="83">
        <v>0</v>
      </c>
      <c r="I111" s="83">
        <v>6</v>
      </c>
      <c r="J111" s="18"/>
      <c r="K111" s="18"/>
      <c r="L111" s="18"/>
    </row>
    <row r="112" spans="1:12" x14ac:dyDescent="0.25">
      <c r="A112" s="19"/>
      <c r="B112" s="19"/>
      <c r="C112" s="19"/>
      <c r="D112" s="94" t="s">
        <v>139</v>
      </c>
      <c r="E112" s="90">
        <v>1</v>
      </c>
      <c r="F112" s="91">
        <v>5.5</v>
      </c>
      <c r="G112" s="91">
        <v>0</v>
      </c>
      <c r="H112" s="91">
        <v>0</v>
      </c>
      <c r="I112" s="91">
        <v>5.5</v>
      </c>
      <c r="J112" s="65">
        <v>86.5</v>
      </c>
      <c r="K112" s="66"/>
      <c r="L112" s="48">
        <f>ROUND(J112*K112,2)</f>
        <v>0</v>
      </c>
    </row>
    <row r="113" spans="1:12" x14ac:dyDescent="0.25">
      <c r="A113" s="24" t="s">
        <v>140</v>
      </c>
      <c r="B113" s="12" t="s">
        <v>15</v>
      </c>
      <c r="C113" s="25" t="s">
        <v>21</v>
      </c>
      <c r="D113" s="122" t="s">
        <v>141</v>
      </c>
      <c r="E113" s="122"/>
      <c r="F113" s="122"/>
      <c r="G113" s="122"/>
      <c r="H113" s="122"/>
      <c r="I113" s="122"/>
      <c r="J113" s="26"/>
      <c r="K113" s="27"/>
      <c r="L113" s="28"/>
    </row>
    <row r="114" spans="1:12" ht="84" customHeight="1" x14ac:dyDescent="0.25">
      <c r="A114" s="16"/>
      <c r="B114" s="16"/>
      <c r="C114" s="16"/>
      <c r="D114" s="120" t="s">
        <v>142</v>
      </c>
      <c r="E114" s="120"/>
      <c r="F114" s="120"/>
      <c r="G114" s="120"/>
      <c r="H114" s="120"/>
      <c r="I114" s="120"/>
      <c r="J114" s="18"/>
      <c r="K114" s="18"/>
      <c r="L114" s="18"/>
    </row>
    <row r="115" spans="1:12" x14ac:dyDescent="0.25">
      <c r="A115" s="18"/>
      <c r="B115" s="18"/>
      <c r="C115" s="18"/>
      <c r="D115" s="80" t="s">
        <v>143</v>
      </c>
      <c r="E115" s="88">
        <v>2</v>
      </c>
      <c r="F115" s="83">
        <v>2.5</v>
      </c>
      <c r="G115" s="83">
        <v>0.25</v>
      </c>
      <c r="H115" s="83">
        <v>0</v>
      </c>
      <c r="I115" s="83">
        <v>1.25</v>
      </c>
      <c r="J115" s="18"/>
      <c r="K115" s="18"/>
      <c r="L115" s="18"/>
    </row>
    <row r="116" spans="1:12" x14ac:dyDescent="0.25">
      <c r="A116" s="18"/>
      <c r="B116" s="18"/>
      <c r="C116" s="18"/>
      <c r="D116" s="80" t="s">
        <v>77</v>
      </c>
      <c r="E116" s="88">
        <v>2</v>
      </c>
      <c r="F116" s="83">
        <v>2</v>
      </c>
      <c r="G116" s="83">
        <v>0.25</v>
      </c>
      <c r="H116" s="83">
        <v>0</v>
      </c>
      <c r="I116" s="83">
        <v>1</v>
      </c>
      <c r="J116" s="18"/>
      <c r="K116" s="18"/>
      <c r="L116" s="18"/>
    </row>
    <row r="117" spans="1:12" x14ac:dyDescent="0.25">
      <c r="A117" s="18"/>
      <c r="B117" s="18"/>
      <c r="C117" s="18"/>
      <c r="D117" s="80" t="s">
        <v>144</v>
      </c>
      <c r="E117" s="88">
        <v>2</v>
      </c>
      <c r="F117" s="83">
        <v>1</v>
      </c>
      <c r="G117" s="83">
        <v>0.25</v>
      </c>
      <c r="H117" s="83">
        <v>0</v>
      </c>
      <c r="I117" s="83">
        <v>0.5</v>
      </c>
      <c r="J117" s="18"/>
      <c r="K117" s="18"/>
      <c r="L117" s="18"/>
    </row>
    <row r="118" spans="1:12" x14ac:dyDescent="0.25">
      <c r="A118" s="18"/>
      <c r="B118" s="18"/>
      <c r="C118" s="18"/>
      <c r="D118" s="80" t="s">
        <v>77</v>
      </c>
      <c r="E118" s="88">
        <v>2</v>
      </c>
      <c r="F118" s="83">
        <v>2</v>
      </c>
      <c r="G118" s="83">
        <v>0.25</v>
      </c>
      <c r="H118" s="83">
        <v>0</v>
      </c>
      <c r="I118" s="83">
        <v>1</v>
      </c>
      <c r="J118" s="18"/>
      <c r="K118" s="18"/>
      <c r="L118" s="18"/>
    </row>
    <row r="119" spans="1:12" x14ac:dyDescent="0.25">
      <c r="A119" s="18"/>
      <c r="B119" s="18"/>
      <c r="C119" s="18"/>
      <c r="D119" s="80" t="s">
        <v>145</v>
      </c>
      <c r="E119" s="88">
        <v>2</v>
      </c>
      <c r="F119" s="83">
        <v>2.5</v>
      </c>
      <c r="G119" s="83">
        <v>0.25</v>
      </c>
      <c r="H119" s="83">
        <v>0</v>
      </c>
      <c r="I119" s="83">
        <v>1.25</v>
      </c>
      <c r="J119" s="18"/>
      <c r="K119" s="18"/>
      <c r="L119" s="18"/>
    </row>
    <row r="120" spans="1:12" x14ac:dyDescent="0.25">
      <c r="A120" s="18"/>
      <c r="B120" s="18"/>
      <c r="C120" s="18"/>
      <c r="D120" s="80" t="s">
        <v>77</v>
      </c>
      <c r="E120" s="88">
        <v>2</v>
      </c>
      <c r="F120" s="83">
        <v>1.5</v>
      </c>
      <c r="G120" s="83">
        <v>0.25</v>
      </c>
      <c r="H120" s="83">
        <v>0</v>
      </c>
      <c r="I120" s="83">
        <v>0.75</v>
      </c>
      <c r="J120" s="18"/>
      <c r="K120" s="18"/>
      <c r="L120" s="18"/>
    </row>
    <row r="121" spans="1:12" x14ac:dyDescent="0.25">
      <c r="A121" s="18"/>
      <c r="B121" s="18"/>
      <c r="C121" s="18"/>
      <c r="D121" s="80" t="s">
        <v>146</v>
      </c>
      <c r="E121" s="88">
        <v>2</v>
      </c>
      <c r="F121" s="83">
        <v>2</v>
      </c>
      <c r="G121" s="83">
        <v>0.25</v>
      </c>
      <c r="H121" s="83">
        <v>0</v>
      </c>
      <c r="I121" s="83">
        <v>1</v>
      </c>
      <c r="J121" s="18"/>
      <c r="K121" s="18"/>
      <c r="L121" s="18"/>
    </row>
    <row r="122" spans="1:12" x14ac:dyDescent="0.25">
      <c r="A122" s="18"/>
      <c r="B122" s="18"/>
      <c r="C122" s="18"/>
      <c r="D122" s="80" t="s">
        <v>77</v>
      </c>
      <c r="E122" s="88">
        <v>2</v>
      </c>
      <c r="F122" s="83">
        <v>1</v>
      </c>
      <c r="G122" s="83">
        <v>0.25</v>
      </c>
      <c r="H122" s="83">
        <v>0</v>
      </c>
      <c r="I122" s="83">
        <v>0.5</v>
      </c>
      <c r="J122" s="18"/>
      <c r="K122" s="18"/>
      <c r="L122" s="18"/>
    </row>
    <row r="123" spans="1:12" x14ac:dyDescent="0.25">
      <c r="A123" s="18"/>
      <c r="B123" s="18"/>
      <c r="C123" s="18"/>
      <c r="D123" s="80" t="s">
        <v>147</v>
      </c>
      <c r="E123" s="88">
        <v>2</v>
      </c>
      <c r="F123" s="83">
        <v>2</v>
      </c>
      <c r="G123" s="83">
        <v>0.25</v>
      </c>
      <c r="H123" s="83">
        <v>0</v>
      </c>
      <c r="I123" s="83">
        <v>1</v>
      </c>
      <c r="J123" s="18"/>
      <c r="K123" s="18"/>
      <c r="L123" s="18"/>
    </row>
    <row r="124" spans="1:12" x14ac:dyDescent="0.25">
      <c r="A124" s="18"/>
      <c r="B124" s="18"/>
      <c r="C124" s="18"/>
      <c r="D124" s="80" t="s">
        <v>77</v>
      </c>
      <c r="E124" s="88">
        <v>2</v>
      </c>
      <c r="F124" s="83">
        <v>2</v>
      </c>
      <c r="G124" s="83">
        <v>0.25</v>
      </c>
      <c r="H124" s="83">
        <v>0</v>
      </c>
      <c r="I124" s="83">
        <v>1</v>
      </c>
      <c r="J124" s="18"/>
      <c r="K124" s="18"/>
      <c r="L124" s="18"/>
    </row>
    <row r="125" spans="1:12" x14ac:dyDescent="0.25">
      <c r="A125" s="18"/>
      <c r="B125" s="18"/>
      <c r="C125" s="18"/>
      <c r="D125" s="80" t="s">
        <v>148</v>
      </c>
      <c r="E125" s="88">
        <v>2</v>
      </c>
      <c r="F125" s="83">
        <v>2</v>
      </c>
      <c r="G125" s="83">
        <v>0.25</v>
      </c>
      <c r="H125" s="83">
        <v>0</v>
      </c>
      <c r="I125" s="83">
        <v>1</v>
      </c>
      <c r="J125" s="18"/>
      <c r="K125" s="18"/>
      <c r="L125" s="18"/>
    </row>
    <row r="126" spans="1:12" x14ac:dyDescent="0.25">
      <c r="A126" s="19"/>
      <c r="B126" s="19"/>
      <c r="C126" s="19"/>
      <c r="D126" s="95"/>
      <c r="E126" s="90">
        <v>2</v>
      </c>
      <c r="F126" s="91">
        <v>2</v>
      </c>
      <c r="G126" s="91">
        <v>0.25</v>
      </c>
      <c r="H126" s="91">
        <v>0</v>
      </c>
      <c r="I126" s="92">
        <v>1</v>
      </c>
      <c r="J126" s="65">
        <v>11.25</v>
      </c>
      <c r="K126" s="66"/>
      <c r="L126" s="48">
        <f>ROUND(J126*K126,2)</f>
        <v>0</v>
      </c>
    </row>
    <row r="127" spans="1:12" ht="15" customHeight="1" x14ac:dyDescent="0.25">
      <c r="A127" s="24" t="s">
        <v>149</v>
      </c>
      <c r="B127" s="12" t="s">
        <v>15</v>
      </c>
      <c r="C127" s="25" t="s">
        <v>21</v>
      </c>
      <c r="D127" s="122" t="s">
        <v>150</v>
      </c>
      <c r="E127" s="122"/>
      <c r="F127" s="122"/>
      <c r="G127" s="122"/>
      <c r="H127" s="122"/>
      <c r="I127" s="122"/>
      <c r="J127" s="26"/>
      <c r="K127" s="27"/>
      <c r="L127" s="28"/>
    </row>
    <row r="128" spans="1:12" ht="104.25" customHeight="1" x14ac:dyDescent="0.25">
      <c r="A128" s="16"/>
      <c r="B128" s="16"/>
      <c r="C128" s="16"/>
      <c r="D128" s="120" t="s">
        <v>151</v>
      </c>
      <c r="E128" s="120"/>
      <c r="F128" s="120"/>
      <c r="G128" s="120"/>
      <c r="H128" s="120"/>
      <c r="I128" s="120"/>
      <c r="J128" s="18"/>
      <c r="K128" s="18"/>
      <c r="L128" s="18"/>
    </row>
    <row r="129" spans="1:12" x14ac:dyDescent="0.25">
      <c r="A129" s="18"/>
      <c r="B129" s="18"/>
      <c r="C129" s="18"/>
      <c r="D129" s="80" t="s">
        <v>123</v>
      </c>
      <c r="E129" s="88">
        <v>15</v>
      </c>
      <c r="F129" s="83">
        <v>0</v>
      </c>
      <c r="G129" s="83">
        <v>0</v>
      </c>
      <c r="H129" s="83">
        <v>0</v>
      </c>
      <c r="I129" s="83">
        <v>15</v>
      </c>
      <c r="J129" s="18"/>
      <c r="K129" s="18"/>
      <c r="L129" s="18"/>
    </row>
    <row r="130" spans="1:12" x14ac:dyDescent="0.25">
      <c r="A130" s="18"/>
      <c r="B130" s="18"/>
      <c r="C130" s="18"/>
      <c r="D130" s="80" t="s">
        <v>152</v>
      </c>
      <c r="E130" s="88">
        <v>10</v>
      </c>
      <c r="F130" s="83">
        <v>0</v>
      </c>
      <c r="G130" s="83">
        <v>0</v>
      </c>
      <c r="H130" s="83">
        <v>0</v>
      </c>
      <c r="I130" s="83">
        <v>10</v>
      </c>
      <c r="J130" s="18"/>
      <c r="K130" s="18"/>
      <c r="L130" s="18"/>
    </row>
    <row r="131" spans="1:12" x14ac:dyDescent="0.25">
      <c r="A131" s="18"/>
      <c r="B131" s="18"/>
      <c r="C131" s="18"/>
      <c r="D131" s="80" t="s">
        <v>125</v>
      </c>
      <c r="E131" s="88">
        <v>20</v>
      </c>
      <c r="F131" s="83">
        <v>0</v>
      </c>
      <c r="G131" s="83">
        <v>0</v>
      </c>
      <c r="H131" s="83">
        <v>0</v>
      </c>
      <c r="I131" s="83">
        <v>20</v>
      </c>
      <c r="J131" s="18"/>
      <c r="K131" s="18"/>
      <c r="L131" s="18"/>
    </row>
    <row r="132" spans="1:12" x14ac:dyDescent="0.25">
      <c r="A132" s="18"/>
      <c r="B132" s="18"/>
      <c r="C132" s="18"/>
      <c r="D132" s="80" t="s">
        <v>126</v>
      </c>
      <c r="E132" s="88">
        <v>15</v>
      </c>
      <c r="F132" s="83">
        <v>0</v>
      </c>
      <c r="G132" s="83">
        <v>0</v>
      </c>
      <c r="H132" s="83">
        <v>0</v>
      </c>
      <c r="I132" s="83">
        <v>15</v>
      </c>
      <c r="J132" s="18"/>
      <c r="K132" s="18"/>
      <c r="L132" s="18"/>
    </row>
    <row r="133" spans="1:12" x14ac:dyDescent="0.25">
      <c r="A133" s="19"/>
      <c r="B133" s="19"/>
      <c r="C133" s="19"/>
      <c r="D133" s="95" t="s">
        <v>153</v>
      </c>
      <c r="E133" s="90">
        <v>10</v>
      </c>
      <c r="F133" s="91">
        <v>0</v>
      </c>
      <c r="G133" s="91">
        <v>0</v>
      </c>
      <c r="H133" s="91">
        <v>0</v>
      </c>
      <c r="I133" s="92">
        <v>10</v>
      </c>
      <c r="J133" s="65">
        <v>70</v>
      </c>
      <c r="K133" s="66"/>
      <c r="L133" s="48">
        <f>ROUND(J133*K133,2)</f>
        <v>0</v>
      </c>
    </row>
    <row r="134" spans="1:12" x14ac:dyDescent="0.25">
      <c r="A134" s="20"/>
      <c r="B134" s="21"/>
      <c r="C134" s="21"/>
      <c r="D134" s="21"/>
      <c r="E134" s="21"/>
      <c r="F134" s="21"/>
      <c r="G134" s="21"/>
      <c r="H134" s="21"/>
      <c r="I134" s="68" t="s">
        <v>19</v>
      </c>
      <c r="J134" s="21"/>
      <c r="K134" s="22"/>
      <c r="L134" s="23">
        <f>SUM(L62+L95+L112+L126+L133)</f>
        <v>0</v>
      </c>
    </row>
    <row r="135" spans="1:12" x14ac:dyDescent="0.25">
      <c r="A135" s="7" t="s">
        <v>20</v>
      </c>
      <c r="B135" s="8" t="s">
        <v>13</v>
      </c>
      <c r="C135" s="8"/>
      <c r="D135" s="123" t="s">
        <v>154</v>
      </c>
      <c r="E135" s="123"/>
      <c r="F135" s="123"/>
      <c r="G135" s="123"/>
      <c r="H135" s="123"/>
      <c r="I135" s="123"/>
      <c r="J135" s="9"/>
      <c r="K135" s="10"/>
      <c r="L135" s="11"/>
    </row>
    <row r="136" spans="1:12" x14ac:dyDescent="0.25">
      <c r="A136" s="24" t="s">
        <v>155</v>
      </c>
      <c r="B136" s="12" t="s">
        <v>15</v>
      </c>
      <c r="C136" s="25" t="s">
        <v>21</v>
      </c>
      <c r="D136" s="122" t="s">
        <v>156</v>
      </c>
      <c r="E136" s="122"/>
      <c r="F136" s="122"/>
      <c r="G136" s="122"/>
      <c r="H136" s="122"/>
      <c r="I136" s="122"/>
      <c r="J136" s="26"/>
      <c r="K136" s="27"/>
      <c r="L136" s="28"/>
    </row>
    <row r="137" spans="1:12" ht="117.75" customHeight="1" x14ac:dyDescent="0.25">
      <c r="A137" s="16"/>
      <c r="B137" s="16"/>
      <c r="C137" s="16"/>
      <c r="D137" s="119" t="s">
        <v>157</v>
      </c>
      <c r="E137" s="120"/>
      <c r="F137" s="120"/>
      <c r="G137" s="120"/>
      <c r="H137" s="120"/>
      <c r="I137" s="121"/>
      <c r="J137" s="67"/>
      <c r="K137" s="67"/>
      <c r="L137" s="67"/>
    </row>
    <row r="138" spans="1:12" x14ac:dyDescent="0.25">
      <c r="A138" s="18"/>
      <c r="B138" s="18"/>
      <c r="C138" s="18"/>
      <c r="D138" s="80" t="s">
        <v>82</v>
      </c>
      <c r="E138" s="81">
        <v>40</v>
      </c>
      <c r="F138" s="82">
        <v>0</v>
      </c>
      <c r="G138" s="82">
        <v>0</v>
      </c>
      <c r="H138" s="82">
        <v>0</v>
      </c>
      <c r="I138" s="83">
        <v>40</v>
      </c>
      <c r="J138" s="65">
        <v>40</v>
      </c>
      <c r="K138" s="66"/>
      <c r="L138" s="48">
        <f>ROUND(J138*K138,2)</f>
        <v>0</v>
      </c>
    </row>
    <row r="139" spans="1:12" ht="15" customHeight="1" x14ac:dyDescent="0.25">
      <c r="A139" s="24" t="s">
        <v>158</v>
      </c>
      <c r="B139" s="12" t="s">
        <v>15</v>
      </c>
      <c r="C139" s="25" t="s">
        <v>16</v>
      </c>
      <c r="D139" s="122" t="s">
        <v>159</v>
      </c>
      <c r="E139" s="122"/>
      <c r="F139" s="122"/>
      <c r="G139" s="122"/>
      <c r="H139" s="122"/>
      <c r="I139" s="122"/>
      <c r="J139" s="26"/>
      <c r="K139" s="27"/>
      <c r="L139" s="28"/>
    </row>
    <row r="140" spans="1:12" ht="53.25" customHeight="1" x14ac:dyDescent="0.25">
      <c r="A140" s="16"/>
      <c r="B140" s="16"/>
      <c r="C140" s="16"/>
      <c r="D140" s="119" t="s">
        <v>160</v>
      </c>
      <c r="E140" s="120"/>
      <c r="F140" s="120"/>
      <c r="G140" s="120"/>
      <c r="H140" s="120"/>
      <c r="I140" s="121"/>
      <c r="J140" s="67"/>
      <c r="K140" s="67"/>
      <c r="L140" s="67"/>
    </row>
    <row r="141" spans="1:12" x14ac:dyDescent="0.25">
      <c r="A141" s="18"/>
      <c r="B141" s="18"/>
      <c r="C141" s="18"/>
      <c r="D141" s="80" t="s">
        <v>161</v>
      </c>
      <c r="E141" s="81">
        <v>1</v>
      </c>
      <c r="F141" s="82">
        <v>0</v>
      </c>
      <c r="G141" s="82">
        <v>0</v>
      </c>
      <c r="H141" s="82">
        <v>0</v>
      </c>
      <c r="I141" s="83">
        <v>1</v>
      </c>
      <c r="J141" s="65">
        <v>1</v>
      </c>
      <c r="K141" s="66"/>
      <c r="L141" s="48">
        <f>ROUND(J141*K141,2)</f>
        <v>0</v>
      </c>
    </row>
    <row r="142" spans="1:12" x14ac:dyDescent="0.25">
      <c r="A142" s="24" t="s">
        <v>162</v>
      </c>
      <c r="B142" s="12" t="s">
        <v>15</v>
      </c>
      <c r="C142" s="25" t="s">
        <v>21</v>
      </c>
      <c r="D142" s="122" t="s">
        <v>163</v>
      </c>
      <c r="E142" s="122"/>
      <c r="F142" s="122"/>
      <c r="G142" s="122"/>
      <c r="H142" s="122"/>
      <c r="I142" s="122"/>
      <c r="J142" s="26"/>
      <c r="K142" s="27"/>
      <c r="L142" s="28"/>
    </row>
    <row r="143" spans="1:12" ht="78.75" customHeight="1" x14ac:dyDescent="0.25">
      <c r="A143" s="16"/>
      <c r="B143" s="16"/>
      <c r="C143" s="16"/>
      <c r="D143" s="119" t="s">
        <v>451</v>
      </c>
      <c r="E143" s="120"/>
      <c r="F143" s="120"/>
      <c r="G143" s="120"/>
      <c r="H143" s="120"/>
      <c r="I143" s="121"/>
      <c r="J143" s="67"/>
      <c r="K143" s="67"/>
      <c r="L143" s="67"/>
    </row>
    <row r="144" spans="1:12" x14ac:dyDescent="0.25">
      <c r="A144" s="18"/>
      <c r="B144" s="18"/>
      <c r="C144" s="18"/>
      <c r="D144" s="80" t="s">
        <v>82</v>
      </c>
      <c r="E144" s="81">
        <v>80</v>
      </c>
      <c r="F144" s="82">
        <v>0</v>
      </c>
      <c r="G144" s="82">
        <v>0</v>
      </c>
      <c r="H144" s="82">
        <v>0</v>
      </c>
      <c r="I144" s="83">
        <v>80</v>
      </c>
      <c r="J144" s="65">
        <v>80</v>
      </c>
      <c r="K144" s="66"/>
      <c r="L144" s="48">
        <f>ROUND(J144*K144,2)</f>
        <v>0</v>
      </c>
    </row>
    <row r="145" spans="1:12" x14ac:dyDescent="0.25">
      <c r="A145" s="24" t="s">
        <v>165</v>
      </c>
      <c r="B145" s="12" t="s">
        <v>15</v>
      </c>
      <c r="C145" s="25" t="s">
        <v>16</v>
      </c>
      <c r="D145" s="122" t="s">
        <v>166</v>
      </c>
      <c r="E145" s="122"/>
      <c r="F145" s="122"/>
      <c r="G145" s="122"/>
      <c r="H145" s="122"/>
      <c r="I145" s="122"/>
      <c r="J145" s="26"/>
      <c r="K145" s="27"/>
      <c r="L145" s="28"/>
    </row>
    <row r="146" spans="1:12" ht="60" customHeight="1" x14ac:dyDescent="0.25">
      <c r="A146" s="16"/>
      <c r="B146" s="16"/>
      <c r="C146" s="16"/>
      <c r="D146" s="119" t="s">
        <v>164</v>
      </c>
      <c r="E146" s="120"/>
      <c r="F146" s="120"/>
      <c r="G146" s="120"/>
      <c r="H146" s="120"/>
      <c r="I146" s="121"/>
      <c r="J146" s="67"/>
      <c r="K146" s="67"/>
      <c r="L146" s="67"/>
    </row>
    <row r="147" spans="1:12" x14ac:dyDescent="0.25">
      <c r="A147" s="18"/>
      <c r="B147" s="18"/>
      <c r="C147" s="18"/>
      <c r="D147" s="80" t="s">
        <v>82</v>
      </c>
      <c r="E147" s="81">
        <v>12</v>
      </c>
      <c r="F147" s="82">
        <v>0</v>
      </c>
      <c r="G147" s="82">
        <v>0</v>
      </c>
      <c r="H147" s="82">
        <v>0</v>
      </c>
      <c r="I147" s="83">
        <v>12</v>
      </c>
      <c r="J147" s="65">
        <v>12</v>
      </c>
      <c r="K147" s="66"/>
      <c r="L147" s="48">
        <f>ROUND(J147*K147,2)</f>
        <v>0</v>
      </c>
    </row>
    <row r="148" spans="1:12" x14ac:dyDescent="0.25">
      <c r="A148" s="20"/>
      <c r="B148" s="21"/>
      <c r="C148" s="21"/>
      <c r="D148" s="21"/>
      <c r="E148" s="21"/>
      <c r="F148" s="21"/>
      <c r="G148" s="21"/>
      <c r="H148" s="21"/>
      <c r="I148" s="68" t="s">
        <v>22</v>
      </c>
      <c r="J148" s="21"/>
      <c r="K148" s="22"/>
      <c r="L148" s="23">
        <f>SUM(L138+L141+L144+L147)</f>
        <v>0</v>
      </c>
    </row>
    <row r="149" spans="1:12" x14ac:dyDescent="0.25">
      <c r="A149" s="7" t="s">
        <v>23</v>
      </c>
      <c r="B149" s="8" t="s">
        <v>13</v>
      </c>
      <c r="C149" s="8"/>
      <c r="D149" s="123" t="s">
        <v>167</v>
      </c>
      <c r="E149" s="123"/>
      <c r="F149" s="123"/>
      <c r="G149" s="123"/>
      <c r="H149" s="123"/>
      <c r="I149" s="123"/>
      <c r="J149" s="9"/>
      <c r="K149" s="10"/>
      <c r="L149" s="11"/>
    </row>
    <row r="150" spans="1:12" x14ac:dyDescent="0.25">
      <c r="A150" s="24" t="s">
        <v>168</v>
      </c>
      <c r="B150" s="12" t="s">
        <v>15</v>
      </c>
      <c r="C150" s="25" t="s">
        <v>16</v>
      </c>
      <c r="D150" s="122" t="s">
        <v>169</v>
      </c>
      <c r="E150" s="122"/>
      <c r="F150" s="122"/>
      <c r="G150" s="122"/>
      <c r="H150" s="122"/>
      <c r="I150" s="122"/>
      <c r="J150" s="26"/>
      <c r="K150" s="27"/>
      <c r="L150" s="28"/>
    </row>
    <row r="151" spans="1:12" ht="38.25" customHeight="1" x14ac:dyDescent="0.25">
      <c r="A151" s="16"/>
      <c r="B151" s="16"/>
      <c r="C151" s="16"/>
      <c r="D151" s="119" t="s">
        <v>170</v>
      </c>
      <c r="E151" s="120"/>
      <c r="F151" s="120"/>
      <c r="G151" s="120"/>
      <c r="H151" s="120"/>
      <c r="I151" s="121"/>
      <c r="J151" s="18"/>
      <c r="K151" s="18"/>
      <c r="L151" s="18"/>
    </row>
    <row r="152" spans="1:12" x14ac:dyDescent="0.25">
      <c r="A152" s="18"/>
      <c r="B152" s="18"/>
      <c r="C152" s="18"/>
      <c r="D152" s="96" t="s">
        <v>171</v>
      </c>
      <c r="E152" s="88">
        <v>2</v>
      </c>
      <c r="F152" s="83">
        <v>0</v>
      </c>
      <c r="G152" s="83">
        <v>0</v>
      </c>
      <c r="H152" s="83">
        <v>0</v>
      </c>
      <c r="I152" s="83">
        <v>2</v>
      </c>
      <c r="J152" s="18"/>
      <c r="K152" s="18"/>
      <c r="L152" s="18"/>
    </row>
    <row r="153" spans="1:12" x14ac:dyDescent="0.25">
      <c r="A153" s="18"/>
      <c r="B153" s="18"/>
      <c r="C153" s="18"/>
      <c r="D153" s="96" t="s">
        <v>172</v>
      </c>
      <c r="E153" s="88">
        <v>1</v>
      </c>
      <c r="F153" s="83">
        <v>0</v>
      </c>
      <c r="G153" s="83">
        <v>0</v>
      </c>
      <c r="H153" s="83">
        <v>0</v>
      </c>
      <c r="I153" s="83">
        <v>1</v>
      </c>
      <c r="J153" s="18"/>
      <c r="K153" s="18"/>
      <c r="L153" s="18"/>
    </row>
    <row r="154" spans="1:12" x14ac:dyDescent="0.25">
      <c r="A154" s="18"/>
      <c r="B154" s="18"/>
      <c r="C154" s="18"/>
      <c r="D154" s="96" t="s">
        <v>173</v>
      </c>
      <c r="E154" s="88">
        <v>7</v>
      </c>
      <c r="F154" s="83">
        <v>0</v>
      </c>
      <c r="G154" s="83">
        <v>0</v>
      </c>
      <c r="H154" s="83">
        <v>0</v>
      </c>
      <c r="I154" s="83">
        <v>7</v>
      </c>
      <c r="J154" s="18"/>
      <c r="K154" s="18"/>
      <c r="L154" s="18"/>
    </row>
    <row r="155" spans="1:12" x14ac:dyDescent="0.25">
      <c r="A155" s="18"/>
      <c r="B155" s="18"/>
      <c r="C155" s="18"/>
      <c r="D155" s="96" t="s">
        <v>174</v>
      </c>
      <c r="E155" s="88">
        <v>3</v>
      </c>
      <c r="F155" s="83">
        <v>0</v>
      </c>
      <c r="G155" s="83">
        <v>0</v>
      </c>
      <c r="H155" s="83">
        <v>0</v>
      </c>
      <c r="I155" s="83">
        <v>3</v>
      </c>
      <c r="J155" s="18"/>
      <c r="K155" s="18"/>
      <c r="L155" s="18"/>
    </row>
    <row r="156" spans="1:12" x14ac:dyDescent="0.25">
      <c r="A156" s="18"/>
      <c r="B156" s="18"/>
      <c r="C156" s="18"/>
      <c r="D156" s="96" t="s">
        <v>175</v>
      </c>
      <c r="E156" s="88">
        <v>2</v>
      </c>
      <c r="F156" s="83">
        <v>0</v>
      </c>
      <c r="G156" s="83">
        <v>0</v>
      </c>
      <c r="H156" s="83">
        <v>0</v>
      </c>
      <c r="I156" s="83">
        <v>2</v>
      </c>
      <c r="J156" s="18"/>
      <c r="K156" s="18"/>
      <c r="L156" s="18"/>
    </row>
    <row r="157" spans="1:12" x14ac:dyDescent="0.25">
      <c r="A157" s="18"/>
      <c r="B157" s="18"/>
      <c r="C157" s="18"/>
      <c r="D157" s="96" t="s">
        <v>173</v>
      </c>
      <c r="E157" s="88">
        <v>1</v>
      </c>
      <c r="F157" s="83">
        <v>0</v>
      </c>
      <c r="G157" s="83">
        <v>0</v>
      </c>
      <c r="H157" s="83">
        <v>0</v>
      </c>
      <c r="I157" s="83">
        <v>1</v>
      </c>
      <c r="J157" s="18"/>
      <c r="K157" s="18"/>
      <c r="L157" s="18"/>
    </row>
    <row r="158" spans="1:12" x14ac:dyDescent="0.25">
      <c r="A158" s="18"/>
      <c r="B158" s="18"/>
      <c r="C158" s="18"/>
      <c r="D158" s="96" t="s">
        <v>176</v>
      </c>
      <c r="E158" s="88">
        <v>3</v>
      </c>
      <c r="F158" s="83">
        <v>0</v>
      </c>
      <c r="G158" s="83">
        <v>0</v>
      </c>
      <c r="H158" s="83">
        <v>0</v>
      </c>
      <c r="I158" s="83">
        <v>3</v>
      </c>
      <c r="J158" s="18"/>
      <c r="K158" s="18"/>
      <c r="L158" s="18"/>
    </row>
    <row r="159" spans="1:12" x14ac:dyDescent="0.25">
      <c r="A159" s="19"/>
      <c r="B159" s="19"/>
      <c r="C159" s="19"/>
      <c r="D159" s="97" t="s">
        <v>177</v>
      </c>
      <c r="E159" s="90">
        <v>1</v>
      </c>
      <c r="F159" s="91">
        <v>0</v>
      </c>
      <c r="G159" s="91">
        <v>0</v>
      </c>
      <c r="H159" s="91">
        <v>0</v>
      </c>
      <c r="I159" s="92">
        <v>1</v>
      </c>
      <c r="J159" s="65">
        <v>20</v>
      </c>
      <c r="K159" s="66"/>
      <c r="L159" s="48">
        <f>ROUND(J159*K159,2)</f>
        <v>0</v>
      </c>
    </row>
    <row r="160" spans="1:12" x14ac:dyDescent="0.25">
      <c r="A160" s="24" t="s">
        <v>178</v>
      </c>
      <c r="B160" s="12" t="s">
        <v>15</v>
      </c>
      <c r="C160" s="25" t="s">
        <v>16</v>
      </c>
      <c r="D160" s="122" t="s">
        <v>179</v>
      </c>
      <c r="E160" s="122"/>
      <c r="F160" s="122"/>
      <c r="G160" s="122"/>
      <c r="H160" s="122"/>
      <c r="I160" s="122"/>
      <c r="J160" s="26"/>
      <c r="K160" s="27"/>
      <c r="L160" s="28"/>
    </row>
    <row r="161" spans="1:12" ht="36" customHeight="1" x14ac:dyDescent="0.25">
      <c r="A161" s="16"/>
      <c r="B161" s="16"/>
      <c r="C161" s="16"/>
      <c r="D161" s="119" t="s">
        <v>180</v>
      </c>
      <c r="E161" s="120"/>
      <c r="F161" s="120"/>
      <c r="G161" s="120"/>
      <c r="H161" s="120"/>
      <c r="I161" s="120"/>
      <c r="J161" s="18"/>
      <c r="K161" s="18"/>
      <c r="L161" s="18"/>
    </row>
    <row r="162" spans="1:12" x14ac:dyDescent="0.25">
      <c r="A162" s="18"/>
      <c r="B162" s="18"/>
      <c r="C162" s="18"/>
      <c r="D162" s="96" t="s">
        <v>181</v>
      </c>
      <c r="E162" s="88">
        <v>6</v>
      </c>
      <c r="F162" s="83">
        <v>0</v>
      </c>
      <c r="G162" s="83">
        <v>0</v>
      </c>
      <c r="H162" s="83">
        <v>0</v>
      </c>
      <c r="I162" s="83">
        <v>6</v>
      </c>
      <c r="J162" s="18"/>
      <c r="K162" s="18"/>
      <c r="L162" s="18"/>
    </row>
    <row r="163" spans="1:12" x14ac:dyDescent="0.25">
      <c r="A163" s="18"/>
      <c r="B163" s="18"/>
      <c r="C163" s="18"/>
      <c r="D163" s="96" t="s">
        <v>182</v>
      </c>
      <c r="E163" s="88">
        <v>3</v>
      </c>
      <c r="F163" s="83">
        <v>0</v>
      </c>
      <c r="G163" s="83">
        <v>0</v>
      </c>
      <c r="H163" s="83">
        <v>0</v>
      </c>
      <c r="I163" s="83">
        <v>3</v>
      </c>
      <c r="J163" s="18"/>
      <c r="K163" s="18"/>
      <c r="L163" s="18"/>
    </row>
    <row r="164" spans="1:12" x14ac:dyDescent="0.25">
      <c r="A164" s="18"/>
      <c r="B164" s="18"/>
      <c r="C164" s="18"/>
      <c r="D164" s="96" t="s">
        <v>183</v>
      </c>
      <c r="E164" s="88">
        <v>3</v>
      </c>
      <c r="F164" s="83">
        <v>0</v>
      </c>
      <c r="G164" s="83">
        <v>0</v>
      </c>
      <c r="H164" s="83">
        <v>0</v>
      </c>
      <c r="I164" s="83">
        <v>3</v>
      </c>
      <c r="J164" s="18"/>
      <c r="K164" s="18"/>
      <c r="L164" s="18"/>
    </row>
    <row r="165" spans="1:12" x14ac:dyDescent="0.25">
      <c r="A165" s="19"/>
      <c r="B165" s="19"/>
      <c r="C165" s="19"/>
      <c r="D165" s="97" t="s">
        <v>184</v>
      </c>
      <c r="E165" s="90">
        <v>5</v>
      </c>
      <c r="F165" s="91">
        <v>0</v>
      </c>
      <c r="G165" s="91">
        <v>0</v>
      </c>
      <c r="H165" s="91">
        <v>0</v>
      </c>
      <c r="I165" s="92">
        <v>5</v>
      </c>
      <c r="J165" s="65">
        <v>17</v>
      </c>
      <c r="K165" s="66"/>
      <c r="L165" s="48">
        <f>ROUND(J165*K165,2)</f>
        <v>0</v>
      </c>
    </row>
    <row r="166" spans="1:12" x14ac:dyDescent="0.25">
      <c r="A166" s="20"/>
      <c r="B166" s="21"/>
      <c r="C166" s="21"/>
      <c r="D166" s="21"/>
      <c r="E166" s="21"/>
      <c r="F166" s="21"/>
      <c r="G166" s="21"/>
      <c r="H166" s="21"/>
      <c r="I166" s="68" t="s">
        <v>24</v>
      </c>
      <c r="J166" s="21"/>
      <c r="K166" s="22"/>
      <c r="L166" s="23">
        <f>SUM(L159+L165)</f>
        <v>0</v>
      </c>
    </row>
    <row r="167" spans="1:12" x14ac:dyDescent="0.25">
      <c r="A167" s="7" t="s">
        <v>185</v>
      </c>
      <c r="B167" s="8" t="s">
        <v>13</v>
      </c>
      <c r="C167" s="8"/>
      <c r="D167" s="123" t="s">
        <v>186</v>
      </c>
      <c r="E167" s="123"/>
      <c r="F167" s="123"/>
      <c r="G167" s="123"/>
      <c r="H167" s="123"/>
      <c r="I167" s="123"/>
      <c r="J167" s="9"/>
      <c r="K167" s="10"/>
      <c r="L167" s="11"/>
    </row>
    <row r="168" spans="1:12" x14ac:dyDescent="0.25">
      <c r="A168" s="24" t="s">
        <v>188</v>
      </c>
      <c r="B168" s="12" t="s">
        <v>15</v>
      </c>
      <c r="C168" s="25" t="s">
        <v>16</v>
      </c>
      <c r="D168" s="122" t="s">
        <v>189</v>
      </c>
      <c r="E168" s="122"/>
      <c r="F168" s="122"/>
      <c r="G168" s="122"/>
      <c r="H168" s="122"/>
      <c r="I168" s="122"/>
      <c r="J168" s="26"/>
      <c r="K168" s="27"/>
      <c r="L168" s="28"/>
    </row>
    <row r="169" spans="1:12" ht="138" customHeight="1" x14ac:dyDescent="0.25">
      <c r="A169" s="16"/>
      <c r="B169" s="16"/>
      <c r="C169" s="16"/>
      <c r="D169" s="119" t="s">
        <v>190</v>
      </c>
      <c r="E169" s="120"/>
      <c r="F169" s="120"/>
      <c r="G169" s="120"/>
      <c r="H169" s="120"/>
      <c r="I169" s="120"/>
      <c r="J169" s="18"/>
      <c r="K169" s="18"/>
      <c r="L169" s="18"/>
    </row>
    <row r="170" spans="1:12" x14ac:dyDescent="0.25">
      <c r="A170" s="19"/>
      <c r="B170" s="19"/>
      <c r="C170" s="19"/>
      <c r="D170" s="97" t="s">
        <v>191</v>
      </c>
      <c r="E170" s="90">
        <v>1</v>
      </c>
      <c r="F170" s="91">
        <v>0</v>
      </c>
      <c r="G170" s="91">
        <v>0</v>
      </c>
      <c r="H170" s="91">
        <v>0</v>
      </c>
      <c r="I170" s="91">
        <v>1</v>
      </c>
      <c r="J170" s="65">
        <v>1</v>
      </c>
      <c r="K170" s="66"/>
      <c r="L170" s="48">
        <f>ROUND(J170*K170,2)</f>
        <v>0</v>
      </c>
    </row>
    <row r="171" spans="1:12" x14ac:dyDescent="0.25">
      <c r="A171" s="24" t="s">
        <v>187</v>
      </c>
      <c r="B171" s="12" t="s">
        <v>15</v>
      </c>
      <c r="C171" s="25" t="s">
        <v>16</v>
      </c>
      <c r="D171" s="122" t="s">
        <v>192</v>
      </c>
      <c r="E171" s="122"/>
      <c r="F171" s="122"/>
      <c r="G171" s="122"/>
      <c r="H171" s="122"/>
      <c r="I171" s="122"/>
      <c r="J171" s="26"/>
      <c r="K171" s="27"/>
      <c r="L171" s="28"/>
    </row>
    <row r="172" spans="1:12" ht="108.75" customHeight="1" x14ac:dyDescent="0.25">
      <c r="A172" s="16"/>
      <c r="B172" s="16"/>
      <c r="C172" s="16"/>
      <c r="D172" s="119" t="s">
        <v>193</v>
      </c>
      <c r="E172" s="120"/>
      <c r="F172" s="120"/>
      <c r="G172" s="120"/>
      <c r="H172" s="120"/>
      <c r="I172" s="120"/>
      <c r="J172" s="18"/>
      <c r="K172" s="18"/>
      <c r="L172" s="18"/>
    </row>
    <row r="173" spans="1:12" x14ac:dyDescent="0.25">
      <c r="A173" s="19"/>
      <c r="B173" s="19"/>
      <c r="C173" s="19"/>
      <c r="D173" s="86" t="s">
        <v>82</v>
      </c>
      <c r="E173" s="90">
        <v>1</v>
      </c>
      <c r="F173" s="91">
        <v>0</v>
      </c>
      <c r="G173" s="91">
        <v>0</v>
      </c>
      <c r="H173" s="91">
        <v>0</v>
      </c>
      <c r="I173" s="91">
        <v>1</v>
      </c>
      <c r="J173" s="65">
        <v>1</v>
      </c>
      <c r="K173" s="66"/>
      <c r="L173" s="48">
        <f>ROUND(J173*K173,2)</f>
        <v>0</v>
      </c>
    </row>
    <row r="174" spans="1:12" x14ac:dyDescent="0.25">
      <c r="A174" s="24" t="s">
        <v>452</v>
      </c>
      <c r="B174" s="12" t="s">
        <v>15</v>
      </c>
      <c r="C174" s="25" t="s">
        <v>16</v>
      </c>
      <c r="D174" s="122" t="s">
        <v>453</v>
      </c>
      <c r="E174" s="122"/>
      <c r="F174" s="122"/>
      <c r="G174" s="122"/>
      <c r="H174" s="122"/>
      <c r="I174" s="122"/>
      <c r="J174" s="26"/>
      <c r="K174" s="27"/>
      <c r="L174" s="28"/>
    </row>
    <row r="175" spans="1:12" ht="72" customHeight="1" x14ac:dyDescent="0.25">
      <c r="A175" s="16"/>
      <c r="B175" s="16"/>
      <c r="C175" s="16"/>
      <c r="D175" s="119" t="s">
        <v>454</v>
      </c>
      <c r="E175" s="120"/>
      <c r="F175" s="120"/>
      <c r="G175" s="120"/>
      <c r="H175" s="120"/>
      <c r="I175" s="120"/>
      <c r="J175" s="18"/>
      <c r="K175" s="18"/>
      <c r="L175" s="18"/>
    </row>
    <row r="176" spans="1:12" ht="16.5" customHeight="1" x14ac:dyDescent="0.25">
      <c r="A176" s="19"/>
      <c r="B176" s="19"/>
      <c r="C176" s="19"/>
      <c r="D176" s="86"/>
      <c r="E176" s="90">
        <v>1</v>
      </c>
      <c r="F176" s="91">
        <v>0</v>
      </c>
      <c r="G176" s="91">
        <v>0</v>
      </c>
      <c r="H176" s="91">
        <v>0</v>
      </c>
      <c r="I176" s="91">
        <f>OR(E176&lt;&gt;0,F176&lt;&gt;0,G176&lt;&gt;0,H176&lt;&gt;0)*(E176 + (E176 = 0))*(F176 + (F176 = 0))*(G176 + (G176 = 0))*(H176 + (H176 = 0))</f>
        <v>1</v>
      </c>
      <c r="J176" s="65">
        <v>1</v>
      </c>
      <c r="K176" s="66"/>
      <c r="L176" s="48">
        <f>ROUND(J176*K176,2)</f>
        <v>0</v>
      </c>
    </row>
    <row r="177" spans="1:12" ht="16.5" customHeight="1" x14ac:dyDescent="0.25">
      <c r="A177" s="20"/>
      <c r="B177" s="21"/>
      <c r="C177" s="21"/>
      <c r="D177" s="21"/>
      <c r="E177" s="21"/>
      <c r="F177" s="21"/>
      <c r="G177" s="21"/>
      <c r="H177" s="21"/>
      <c r="I177" s="68" t="s">
        <v>194</v>
      </c>
      <c r="J177" s="21"/>
      <c r="K177" s="22"/>
      <c r="L177" s="23">
        <f>SUM(L170+L173+L176)</f>
        <v>0</v>
      </c>
    </row>
    <row r="178" spans="1:12" x14ac:dyDescent="0.25">
      <c r="A178" s="7" t="s">
        <v>195</v>
      </c>
      <c r="B178" s="8" t="s">
        <v>13</v>
      </c>
      <c r="C178" s="8"/>
      <c r="D178" s="123" t="s">
        <v>186</v>
      </c>
      <c r="E178" s="123"/>
      <c r="F178" s="123"/>
      <c r="G178" s="123"/>
      <c r="H178" s="123"/>
      <c r="I178" s="123"/>
      <c r="J178" s="9"/>
      <c r="K178" s="10"/>
      <c r="L178" s="11"/>
    </row>
    <row r="179" spans="1:12" x14ac:dyDescent="0.25">
      <c r="A179" s="24" t="s">
        <v>196</v>
      </c>
      <c r="B179" s="12" t="s">
        <v>15</v>
      </c>
      <c r="C179" s="25" t="s">
        <v>16</v>
      </c>
      <c r="D179" s="122" t="s">
        <v>197</v>
      </c>
      <c r="E179" s="122"/>
      <c r="F179" s="122"/>
      <c r="G179" s="122"/>
      <c r="H179" s="122"/>
      <c r="I179" s="122"/>
      <c r="J179" s="26"/>
      <c r="K179" s="27"/>
      <c r="L179" s="28"/>
    </row>
    <row r="180" spans="1:12" ht="63.75" customHeight="1" x14ac:dyDescent="0.25">
      <c r="A180" s="71"/>
      <c r="B180" s="71"/>
      <c r="C180" s="71"/>
      <c r="D180" s="124" t="s">
        <v>198</v>
      </c>
      <c r="E180" s="122"/>
      <c r="F180" s="122"/>
      <c r="G180" s="122"/>
      <c r="H180" s="122"/>
      <c r="I180" s="122"/>
      <c r="J180" s="69">
        <v>1</v>
      </c>
      <c r="K180" s="70"/>
      <c r="L180" s="23">
        <f>ROUND(J180*K180,2)</f>
        <v>0</v>
      </c>
    </row>
    <row r="181" spans="1:12" x14ac:dyDescent="0.25">
      <c r="A181" s="24" t="s">
        <v>199</v>
      </c>
      <c r="B181" s="12" t="s">
        <v>15</v>
      </c>
      <c r="C181" s="25" t="s">
        <v>16</v>
      </c>
      <c r="D181" s="122" t="s">
        <v>200</v>
      </c>
      <c r="E181" s="122"/>
      <c r="F181" s="122"/>
      <c r="G181" s="122"/>
      <c r="H181" s="122"/>
      <c r="I181" s="122"/>
      <c r="J181" s="26"/>
      <c r="K181" s="27"/>
      <c r="L181" s="28"/>
    </row>
    <row r="182" spans="1:12" ht="63" customHeight="1" x14ac:dyDescent="0.25">
      <c r="A182" s="71"/>
      <c r="B182" s="71"/>
      <c r="C182" s="71"/>
      <c r="D182" s="124" t="s">
        <v>201</v>
      </c>
      <c r="E182" s="122"/>
      <c r="F182" s="122"/>
      <c r="G182" s="122"/>
      <c r="H182" s="122"/>
      <c r="I182" s="122"/>
      <c r="J182" s="69">
        <v>1</v>
      </c>
      <c r="K182" s="70"/>
      <c r="L182" s="23">
        <f>ROUND(J182*K182,2)</f>
        <v>0</v>
      </c>
    </row>
    <row r="183" spans="1:12" x14ac:dyDescent="0.25">
      <c r="A183" s="24" t="s">
        <v>204</v>
      </c>
      <c r="B183" s="12" t="s">
        <v>15</v>
      </c>
      <c r="C183" s="25" t="s">
        <v>16</v>
      </c>
      <c r="D183" s="122" t="s">
        <v>202</v>
      </c>
      <c r="E183" s="122"/>
      <c r="F183" s="122"/>
      <c r="G183" s="122"/>
      <c r="H183" s="122"/>
      <c r="I183" s="122"/>
      <c r="J183" s="26"/>
      <c r="K183" s="27"/>
      <c r="L183" s="28"/>
    </row>
    <row r="184" spans="1:12" ht="64.5" customHeight="1" x14ac:dyDescent="0.25">
      <c r="A184" s="16"/>
      <c r="B184" s="16"/>
      <c r="C184" s="16"/>
      <c r="D184" s="119" t="s">
        <v>203</v>
      </c>
      <c r="E184" s="120"/>
      <c r="F184" s="120"/>
      <c r="G184" s="120"/>
      <c r="H184" s="120"/>
      <c r="I184" s="120"/>
      <c r="J184" s="18"/>
      <c r="K184" s="18"/>
      <c r="L184" s="18"/>
    </row>
    <row r="185" spans="1:12" x14ac:dyDescent="0.25">
      <c r="A185" s="19"/>
      <c r="B185" s="19"/>
      <c r="C185" s="19"/>
      <c r="D185" s="86" t="s">
        <v>455</v>
      </c>
      <c r="E185" s="90">
        <v>1</v>
      </c>
      <c r="F185" s="91">
        <v>0</v>
      </c>
      <c r="G185" s="91">
        <v>0</v>
      </c>
      <c r="H185" s="91">
        <v>0</v>
      </c>
      <c r="I185" s="91">
        <f>OR(E185&lt;&gt;0,F185&lt;&gt;0,G185&lt;&gt;0,H185&lt;&gt;0)*(E185 + (E185 = 0))*(F185 + (F185 = 0))*(G185 + (G185 = 0))*(H185 + (H185 = 0))</f>
        <v>1</v>
      </c>
      <c r="J185" s="65">
        <v>1</v>
      </c>
      <c r="K185" s="66"/>
      <c r="L185" s="48">
        <f>ROUND(J185*K185,2)</f>
        <v>0</v>
      </c>
    </row>
    <row r="186" spans="1:12" x14ac:dyDescent="0.25">
      <c r="A186" s="24" t="s">
        <v>205</v>
      </c>
      <c r="B186" s="12" t="s">
        <v>15</v>
      </c>
      <c r="C186" s="25" t="s">
        <v>206</v>
      </c>
      <c r="D186" s="122" t="s">
        <v>207</v>
      </c>
      <c r="E186" s="122"/>
      <c r="F186" s="122"/>
      <c r="G186" s="122"/>
      <c r="H186" s="122"/>
      <c r="I186" s="122"/>
      <c r="J186" s="26"/>
      <c r="K186" s="27"/>
      <c r="L186" s="28"/>
    </row>
    <row r="187" spans="1:12" ht="21" customHeight="1" x14ac:dyDescent="0.25">
      <c r="A187" s="71"/>
      <c r="B187" s="71"/>
      <c r="C187" s="71"/>
      <c r="D187" s="124" t="s">
        <v>208</v>
      </c>
      <c r="E187" s="122"/>
      <c r="F187" s="122"/>
      <c r="G187" s="122"/>
      <c r="H187" s="122"/>
      <c r="I187" s="122"/>
      <c r="J187" s="69">
        <v>1</v>
      </c>
      <c r="K187" s="70"/>
      <c r="L187" s="23">
        <f>ROUND(J187*K187,2)</f>
        <v>0</v>
      </c>
    </row>
    <row r="188" spans="1:12" x14ac:dyDescent="0.25">
      <c r="A188" s="20"/>
      <c r="B188" s="21"/>
      <c r="C188" s="21"/>
      <c r="D188" s="21"/>
      <c r="E188" s="21"/>
      <c r="F188" s="21"/>
      <c r="G188" s="21"/>
      <c r="H188" s="21"/>
      <c r="I188" s="68" t="s">
        <v>209</v>
      </c>
      <c r="J188" s="21"/>
      <c r="K188" s="22"/>
      <c r="L188" s="23">
        <f>SUM(L180+L182+L185+L187)</f>
        <v>0</v>
      </c>
    </row>
    <row r="189" spans="1:12" x14ac:dyDescent="0.25">
      <c r="A189" s="20"/>
      <c r="B189" s="21"/>
      <c r="C189" s="21"/>
      <c r="D189" s="21"/>
      <c r="E189" s="21"/>
      <c r="F189" s="21"/>
      <c r="G189" s="21"/>
      <c r="H189" s="21"/>
      <c r="I189" s="68" t="s">
        <v>25</v>
      </c>
      <c r="J189" s="21"/>
      <c r="K189" s="22"/>
      <c r="L189" s="23">
        <f>SUM(L34+L134+L148+L166+L177+L188)</f>
        <v>0</v>
      </c>
    </row>
    <row r="190" spans="1:12" x14ac:dyDescent="0.25">
      <c r="A190" s="7" t="s">
        <v>26</v>
      </c>
      <c r="B190" s="8" t="s">
        <v>13</v>
      </c>
      <c r="C190" s="8"/>
      <c r="D190" s="123" t="s">
        <v>210</v>
      </c>
      <c r="E190" s="123"/>
      <c r="F190" s="123"/>
      <c r="G190" s="123"/>
      <c r="H190" s="123"/>
      <c r="I190" s="123"/>
      <c r="J190" s="9"/>
      <c r="K190" s="10"/>
      <c r="L190" s="11"/>
    </row>
    <row r="191" spans="1:12" x14ac:dyDescent="0.25">
      <c r="A191" s="7" t="s">
        <v>27</v>
      </c>
      <c r="B191" s="8" t="s">
        <v>15</v>
      </c>
      <c r="C191" s="8" t="s">
        <v>77</v>
      </c>
      <c r="D191" s="123" t="s">
        <v>211</v>
      </c>
      <c r="E191" s="123"/>
      <c r="F191" s="123"/>
      <c r="G191" s="123"/>
      <c r="H191" s="123"/>
      <c r="I191" s="123"/>
      <c r="J191" s="9"/>
      <c r="K191" s="10"/>
      <c r="L191" s="11"/>
    </row>
    <row r="192" spans="1:12" x14ac:dyDescent="0.25">
      <c r="A192" s="24" t="s">
        <v>212</v>
      </c>
      <c r="B192" s="12" t="s">
        <v>15</v>
      </c>
      <c r="C192" s="25" t="s">
        <v>16</v>
      </c>
      <c r="D192" s="122" t="s">
        <v>213</v>
      </c>
      <c r="E192" s="122"/>
      <c r="F192" s="122"/>
      <c r="G192" s="122"/>
      <c r="H192" s="122"/>
      <c r="I192" s="122"/>
      <c r="J192" s="26"/>
      <c r="K192" s="27"/>
      <c r="L192" s="28"/>
    </row>
    <row r="193" spans="1:12" ht="24.75" customHeight="1" x14ac:dyDescent="0.25">
      <c r="A193" s="16"/>
      <c r="B193" s="16"/>
      <c r="C193" s="16"/>
      <c r="D193" s="119" t="s">
        <v>214</v>
      </c>
      <c r="E193" s="120"/>
      <c r="F193" s="120"/>
      <c r="G193" s="120"/>
      <c r="H193" s="120"/>
      <c r="I193" s="121"/>
      <c r="J193" s="67"/>
      <c r="K193" s="67"/>
      <c r="L193" s="67"/>
    </row>
    <row r="194" spans="1:12" ht="36.75" customHeight="1" x14ac:dyDescent="0.25">
      <c r="A194" s="19"/>
      <c r="B194" s="19"/>
      <c r="C194" s="19"/>
      <c r="D194" s="95" t="s">
        <v>215</v>
      </c>
      <c r="E194" s="90">
        <v>1</v>
      </c>
      <c r="F194" s="91">
        <v>0</v>
      </c>
      <c r="G194" s="91">
        <v>0</v>
      </c>
      <c r="H194" s="91">
        <v>0</v>
      </c>
      <c r="I194" s="92">
        <v>1</v>
      </c>
      <c r="J194" s="65">
        <v>1</v>
      </c>
      <c r="K194" s="66"/>
      <c r="L194" s="48">
        <f>ROUND(J194*K194,2)</f>
        <v>0</v>
      </c>
    </row>
    <row r="195" spans="1:12" x14ac:dyDescent="0.25">
      <c r="A195" s="24" t="s">
        <v>216</v>
      </c>
      <c r="B195" s="12" t="s">
        <v>15</v>
      </c>
      <c r="C195" s="25" t="s">
        <v>16</v>
      </c>
      <c r="D195" s="122" t="s">
        <v>217</v>
      </c>
      <c r="E195" s="122"/>
      <c r="F195" s="122"/>
      <c r="G195" s="122"/>
      <c r="H195" s="122"/>
      <c r="I195" s="122"/>
      <c r="J195" s="26"/>
      <c r="K195" s="27"/>
      <c r="L195" s="28"/>
    </row>
    <row r="196" spans="1:12" ht="61.5" customHeight="1" x14ac:dyDescent="0.25">
      <c r="A196" s="16"/>
      <c r="B196" s="16"/>
      <c r="C196" s="16"/>
      <c r="D196" s="119" t="s">
        <v>218</v>
      </c>
      <c r="E196" s="120"/>
      <c r="F196" s="120"/>
      <c r="G196" s="120"/>
      <c r="H196" s="120"/>
      <c r="I196" s="121"/>
      <c r="J196" s="67"/>
      <c r="K196" s="67"/>
      <c r="L196" s="67"/>
    </row>
    <row r="197" spans="1:12" x14ac:dyDescent="0.25">
      <c r="A197" s="19"/>
      <c r="B197" s="19"/>
      <c r="C197" s="19"/>
      <c r="D197" s="95" t="s">
        <v>219</v>
      </c>
      <c r="E197" s="90">
        <v>1</v>
      </c>
      <c r="F197" s="91">
        <v>0</v>
      </c>
      <c r="G197" s="91">
        <v>0</v>
      </c>
      <c r="H197" s="91">
        <v>0</v>
      </c>
      <c r="I197" s="92">
        <v>1</v>
      </c>
      <c r="J197" s="65">
        <v>1</v>
      </c>
      <c r="K197" s="66"/>
      <c r="L197" s="48">
        <f>ROUND(J197*K197,2)</f>
        <v>0</v>
      </c>
    </row>
    <row r="198" spans="1:12" x14ac:dyDescent="0.25">
      <c r="A198" s="24" t="s">
        <v>220</v>
      </c>
      <c r="B198" s="12" t="s">
        <v>15</v>
      </c>
      <c r="C198" s="25" t="s">
        <v>16</v>
      </c>
      <c r="D198" s="122" t="s">
        <v>221</v>
      </c>
      <c r="E198" s="122"/>
      <c r="F198" s="122"/>
      <c r="G198" s="122"/>
      <c r="H198" s="122"/>
      <c r="I198" s="122"/>
      <c r="J198" s="26"/>
      <c r="K198" s="27"/>
      <c r="L198" s="28"/>
    </row>
    <row r="199" spans="1:12" ht="59.25" customHeight="1" x14ac:dyDescent="0.25">
      <c r="A199" s="16"/>
      <c r="B199" s="16"/>
      <c r="C199" s="16"/>
      <c r="D199" s="119" t="s">
        <v>222</v>
      </c>
      <c r="E199" s="120"/>
      <c r="F199" s="120"/>
      <c r="G199" s="120"/>
      <c r="H199" s="120"/>
      <c r="I199" s="121"/>
      <c r="J199" s="67"/>
      <c r="K199" s="67"/>
      <c r="L199" s="67"/>
    </row>
    <row r="200" spans="1:12" ht="16.5" customHeight="1" x14ac:dyDescent="0.25">
      <c r="A200" s="19"/>
      <c r="B200" s="19"/>
      <c r="C200" s="19"/>
      <c r="D200" s="95" t="s">
        <v>219</v>
      </c>
      <c r="E200" s="90">
        <v>1</v>
      </c>
      <c r="F200" s="91">
        <v>0</v>
      </c>
      <c r="G200" s="91">
        <v>0</v>
      </c>
      <c r="H200" s="91">
        <v>0</v>
      </c>
      <c r="I200" s="92">
        <v>1</v>
      </c>
      <c r="J200" s="65">
        <v>1</v>
      </c>
      <c r="K200" s="66"/>
      <c r="L200" s="48">
        <f>ROUND(J200*K200,2)</f>
        <v>0</v>
      </c>
    </row>
    <row r="201" spans="1:12" x14ac:dyDescent="0.25">
      <c r="A201" s="24" t="s">
        <v>223</v>
      </c>
      <c r="B201" s="12" t="s">
        <v>15</v>
      </c>
      <c r="C201" s="25" t="s">
        <v>16</v>
      </c>
      <c r="D201" s="122" t="s">
        <v>224</v>
      </c>
      <c r="E201" s="122"/>
      <c r="F201" s="122"/>
      <c r="G201" s="122"/>
      <c r="H201" s="122"/>
      <c r="I201" s="122"/>
      <c r="J201" s="26"/>
      <c r="K201" s="27"/>
      <c r="L201" s="28"/>
    </row>
    <row r="202" spans="1:12" ht="64.5" customHeight="1" x14ac:dyDescent="0.25">
      <c r="A202" s="16"/>
      <c r="B202" s="16"/>
      <c r="C202" s="16"/>
      <c r="D202" s="119" t="s">
        <v>225</v>
      </c>
      <c r="E202" s="120"/>
      <c r="F202" s="120"/>
      <c r="G202" s="120"/>
      <c r="H202" s="120"/>
      <c r="I202" s="121"/>
      <c r="J202" s="67"/>
      <c r="K202" s="67"/>
      <c r="L202" s="67"/>
    </row>
    <row r="203" spans="1:12" x14ac:dyDescent="0.25">
      <c r="A203" s="19"/>
      <c r="B203" s="19"/>
      <c r="C203" s="19"/>
      <c r="D203" s="95" t="s">
        <v>219</v>
      </c>
      <c r="E203" s="90">
        <v>1</v>
      </c>
      <c r="F203" s="91">
        <v>0</v>
      </c>
      <c r="G203" s="91">
        <v>0</v>
      </c>
      <c r="H203" s="91">
        <v>0</v>
      </c>
      <c r="I203" s="92">
        <v>1</v>
      </c>
      <c r="J203" s="65">
        <v>1</v>
      </c>
      <c r="K203" s="66"/>
      <c r="L203" s="48">
        <f>ROUND(J203*K203,2)</f>
        <v>0</v>
      </c>
    </row>
    <row r="204" spans="1:12" x14ac:dyDescent="0.25">
      <c r="A204" s="24" t="s">
        <v>226</v>
      </c>
      <c r="B204" s="12" t="s">
        <v>15</v>
      </c>
      <c r="C204" s="25" t="s">
        <v>16</v>
      </c>
      <c r="D204" s="122" t="s">
        <v>227</v>
      </c>
      <c r="E204" s="122"/>
      <c r="F204" s="122"/>
      <c r="G204" s="122"/>
      <c r="H204" s="122"/>
      <c r="I204" s="122"/>
      <c r="J204" s="26"/>
      <c r="K204" s="27"/>
      <c r="L204" s="28"/>
    </row>
    <row r="205" spans="1:12" ht="63" customHeight="1" x14ac:dyDescent="0.25">
      <c r="A205" s="16"/>
      <c r="B205" s="16"/>
      <c r="C205" s="16"/>
      <c r="D205" s="119" t="s">
        <v>228</v>
      </c>
      <c r="E205" s="120"/>
      <c r="F205" s="120"/>
      <c r="G205" s="120"/>
      <c r="H205" s="120"/>
      <c r="I205" s="121"/>
      <c r="J205" s="67"/>
      <c r="K205" s="67"/>
      <c r="L205" s="67"/>
    </row>
    <row r="206" spans="1:12" x14ac:dyDescent="0.25">
      <c r="A206" s="19"/>
      <c r="B206" s="19"/>
      <c r="C206" s="19"/>
      <c r="D206" s="95" t="s">
        <v>229</v>
      </c>
      <c r="E206" s="90">
        <v>1</v>
      </c>
      <c r="F206" s="91">
        <v>0</v>
      </c>
      <c r="G206" s="91">
        <v>0</v>
      </c>
      <c r="H206" s="91">
        <v>0</v>
      </c>
      <c r="I206" s="92">
        <v>1</v>
      </c>
      <c r="J206" s="65">
        <v>1</v>
      </c>
      <c r="K206" s="66"/>
      <c r="L206" s="48">
        <f>ROUND(J206*K206,2)</f>
        <v>0</v>
      </c>
    </row>
    <row r="207" spans="1:12" x14ac:dyDescent="0.25">
      <c r="A207" s="24" t="s">
        <v>230</v>
      </c>
      <c r="B207" s="12" t="s">
        <v>15</v>
      </c>
      <c r="C207" s="25" t="s">
        <v>16</v>
      </c>
      <c r="D207" s="122" t="s">
        <v>231</v>
      </c>
      <c r="E207" s="122"/>
      <c r="F207" s="122"/>
      <c r="G207" s="122"/>
      <c r="H207" s="122"/>
      <c r="I207" s="122"/>
      <c r="J207" s="26"/>
      <c r="K207" s="27"/>
      <c r="L207" s="28"/>
    </row>
    <row r="208" spans="1:12" ht="58.5" customHeight="1" x14ac:dyDescent="0.25">
      <c r="A208" s="16"/>
      <c r="B208" s="16"/>
      <c r="C208" s="16"/>
      <c r="D208" s="119" t="s">
        <v>232</v>
      </c>
      <c r="E208" s="120"/>
      <c r="F208" s="120"/>
      <c r="G208" s="120"/>
      <c r="H208" s="120"/>
      <c r="I208" s="121"/>
      <c r="J208" s="67"/>
      <c r="K208" s="67"/>
      <c r="L208" s="67"/>
    </row>
    <row r="209" spans="1:12" x14ac:dyDescent="0.25">
      <c r="A209" s="18"/>
      <c r="B209" s="18"/>
      <c r="C209" s="18"/>
      <c r="D209" s="98" t="s">
        <v>138</v>
      </c>
      <c r="E209" s="88">
        <v>1</v>
      </c>
      <c r="F209" s="83">
        <v>0</v>
      </c>
      <c r="G209" s="83">
        <v>0</v>
      </c>
      <c r="H209" s="83">
        <v>0</v>
      </c>
      <c r="I209" s="99">
        <v>1</v>
      </c>
      <c r="J209" s="72"/>
      <c r="K209" s="72"/>
      <c r="L209" s="72"/>
    </row>
    <row r="210" spans="1:12" x14ac:dyDescent="0.25">
      <c r="A210" s="19"/>
      <c r="B210" s="19"/>
      <c r="C210" s="19"/>
      <c r="D210" s="95" t="s">
        <v>233</v>
      </c>
      <c r="E210" s="90">
        <v>1</v>
      </c>
      <c r="F210" s="91">
        <v>0</v>
      </c>
      <c r="G210" s="91">
        <v>0</v>
      </c>
      <c r="H210" s="91">
        <v>0</v>
      </c>
      <c r="I210" s="92">
        <v>1</v>
      </c>
      <c r="J210" s="65">
        <v>2</v>
      </c>
      <c r="K210" s="66"/>
      <c r="L210" s="48">
        <f>ROUND(J210*K210,2)</f>
        <v>0</v>
      </c>
    </row>
    <row r="211" spans="1:12" x14ac:dyDescent="0.25">
      <c r="A211" s="24" t="s">
        <v>239</v>
      </c>
      <c r="B211" s="12" t="s">
        <v>15</v>
      </c>
      <c r="C211" s="25" t="s">
        <v>16</v>
      </c>
      <c r="D211" s="122" t="s">
        <v>234</v>
      </c>
      <c r="E211" s="122"/>
      <c r="F211" s="122"/>
      <c r="G211" s="122"/>
      <c r="H211" s="122"/>
      <c r="I211" s="122"/>
      <c r="J211" s="26"/>
      <c r="K211" s="27"/>
      <c r="L211" s="28"/>
    </row>
    <row r="212" spans="1:12" ht="51" customHeight="1" x14ac:dyDescent="0.25">
      <c r="A212" s="16"/>
      <c r="B212" s="16"/>
      <c r="C212" s="16"/>
      <c r="D212" s="119" t="s">
        <v>235</v>
      </c>
      <c r="E212" s="120"/>
      <c r="F212" s="120"/>
      <c r="G212" s="120"/>
      <c r="H212" s="120"/>
      <c r="I212" s="121"/>
      <c r="J212" s="67"/>
      <c r="K212" s="67"/>
      <c r="L212" s="67"/>
    </row>
    <row r="213" spans="1:12" x14ac:dyDescent="0.25">
      <c r="A213" s="18"/>
      <c r="B213" s="18"/>
      <c r="C213" s="18"/>
      <c r="D213" s="98" t="s">
        <v>236</v>
      </c>
      <c r="E213" s="88">
        <v>1</v>
      </c>
      <c r="F213" s="83">
        <v>0</v>
      </c>
      <c r="G213" s="83">
        <v>0</v>
      </c>
      <c r="H213" s="83">
        <v>0</v>
      </c>
      <c r="I213" s="99">
        <v>1</v>
      </c>
      <c r="J213" s="72"/>
      <c r="K213" s="72"/>
      <c r="L213" s="72"/>
    </row>
    <row r="214" spans="1:12" x14ac:dyDescent="0.25">
      <c r="A214" s="18"/>
      <c r="B214" s="18"/>
      <c r="C214" s="18"/>
      <c r="D214" s="98" t="s">
        <v>237</v>
      </c>
      <c r="E214" s="88">
        <v>1</v>
      </c>
      <c r="F214" s="83">
        <v>0</v>
      </c>
      <c r="G214" s="83">
        <v>0</v>
      </c>
      <c r="H214" s="83">
        <v>0</v>
      </c>
      <c r="I214" s="99">
        <v>1</v>
      </c>
      <c r="J214" s="72"/>
      <c r="K214" s="72"/>
      <c r="L214" s="72"/>
    </row>
    <row r="215" spans="1:12" x14ac:dyDescent="0.25">
      <c r="A215" s="19"/>
      <c r="B215" s="19"/>
      <c r="C215" s="19"/>
      <c r="D215" s="95" t="s">
        <v>238</v>
      </c>
      <c r="E215" s="90">
        <v>1</v>
      </c>
      <c r="F215" s="91">
        <v>0</v>
      </c>
      <c r="G215" s="91">
        <v>0</v>
      </c>
      <c r="H215" s="91">
        <v>0</v>
      </c>
      <c r="I215" s="92">
        <v>1</v>
      </c>
      <c r="J215" s="65">
        <v>3</v>
      </c>
      <c r="K215" s="66"/>
      <c r="L215" s="48">
        <f>ROUND(J215*K215,2)</f>
        <v>0</v>
      </c>
    </row>
    <row r="216" spans="1:12" x14ac:dyDescent="0.25">
      <c r="A216" s="24" t="s">
        <v>240</v>
      </c>
      <c r="B216" s="12" t="s">
        <v>15</v>
      </c>
      <c r="C216" s="25" t="s">
        <v>16</v>
      </c>
      <c r="D216" s="122" t="s">
        <v>241</v>
      </c>
      <c r="E216" s="122"/>
      <c r="F216" s="122"/>
      <c r="G216" s="122"/>
      <c r="H216" s="122"/>
      <c r="I216" s="122"/>
      <c r="J216" s="26"/>
      <c r="K216" s="27"/>
      <c r="L216" s="28"/>
    </row>
    <row r="217" spans="1:12" ht="55.5" customHeight="1" x14ac:dyDescent="0.25">
      <c r="A217" s="16"/>
      <c r="B217" s="16"/>
      <c r="C217" s="16"/>
      <c r="D217" s="119" t="s">
        <v>242</v>
      </c>
      <c r="E217" s="120"/>
      <c r="F217" s="120"/>
      <c r="G217" s="120"/>
      <c r="H217" s="120"/>
      <c r="I217" s="121"/>
      <c r="J217" s="67"/>
      <c r="K217" s="67"/>
      <c r="L217" s="67"/>
    </row>
    <row r="218" spans="1:12" x14ac:dyDescent="0.25">
      <c r="A218" s="18"/>
      <c r="B218" s="18"/>
      <c r="C218" s="18"/>
      <c r="D218" s="98" t="s">
        <v>243</v>
      </c>
      <c r="E218" s="88">
        <v>1</v>
      </c>
      <c r="F218" s="83">
        <v>0</v>
      </c>
      <c r="G218" s="83">
        <v>0</v>
      </c>
      <c r="H218" s="83">
        <v>0</v>
      </c>
      <c r="I218" s="99">
        <v>1</v>
      </c>
      <c r="J218" s="72"/>
      <c r="K218" s="72"/>
      <c r="L218" s="72"/>
    </row>
    <row r="219" spans="1:12" x14ac:dyDescent="0.25">
      <c r="A219" s="19"/>
      <c r="B219" s="19"/>
      <c r="C219" s="19"/>
      <c r="D219" s="95" t="s">
        <v>244</v>
      </c>
      <c r="E219" s="90">
        <v>1</v>
      </c>
      <c r="F219" s="91">
        <v>0</v>
      </c>
      <c r="G219" s="91">
        <v>0</v>
      </c>
      <c r="H219" s="91">
        <v>0</v>
      </c>
      <c r="I219" s="92">
        <v>1</v>
      </c>
      <c r="J219" s="65">
        <v>2</v>
      </c>
      <c r="K219" s="66"/>
      <c r="L219" s="48">
        <f>ROUND(J219*K219,2)</f>
        <v>0</v>
      </c>
    </row>
    <row r="220" spans="1:12" x14ac:dyDescent="0.25">
      <c r="A220" s="24" t="s">
        <v>245</v>
      </c>
      <c r="B220" s="12" t="s">
        <v>15</v>
      </c>
      <c r="C220" s="25" t="s">
        <v>16</v>
      </c>
      <c r="D220" s="122" t="s">
        <v>246</v>
      </c>
      <c r="E220" s="122"/>
      <c r="F220" s="122"/>
      <c r="G220" s="122"/>
      <c r="H220" s="122"/>
      <c r="I220" s="122"/>
      <c r="J220" s="26"/>
      <c r="K220" s="27"/>
      <c r="L220" s="28"/>
    </row>
    <row r="221" spans="1:12" ht="45" customHeight="1" x14ac:dyDescent="0.25">
      <c r="A221" s="16"/>
      <c r="B221" s="16"/>
      <c r="C221" s="16"/>
      <c r="D221" s="119" t="s">
        <v>247</v>
      </c>
      <c r="E221" s="120"/>
      <c r="F221" s="120"/>
      <c r="G221" s="120"/>
      <c r="H221" s="120"/>
      <c r="I221" s="121"/>
      <c r="J221" s="72"/>
      <c r="K221" s="72"/>
      <c r="L221" s="72"/>
    </row>
    <row r="222" spans="1:12" ht="15.75" customHeight="1" x14ac:dyDescent="0.25">
      <c r="A222" s="19"/>
      <c r="B222" s="19"/>
      <c r="C222" s="19"/>
      <c r="D222" s="95" t="s">
        <v>248</v>
      </c>
      <c r="E222" s="90">
        <v>1</v>
      </c>
      <c r="F222" s="91">
        <v>0</v>
      </c>
      <c r="G222" s="91">
        <v>0</v>
      </c>
      <c r="H222" s="91">
        <v>0</v>
      </c>
      <c r="I222" s="92">
        <v>1</v>
      </c>
      <c r="J222" s="65">
        <v>1</v>
      </c>
      <c r="K222" s="66"/>
      <c r="L222" s="48">
        <f>ROUND(J222*K222,2)</f>
        <v>0</v>
      </c>
    </row>
    <row r="223" spans="1:12" x14ac:dyDescent="0.25">
      <c r="A223" s="24" t="s">
        <v>249</v>
      </c>
      <c r="B223" s="12" t="s">
        <v>15</v>
      </c>
      <c r="C223" s="25" t="s">
        <v>16</v>
      </c>
      <c r="D223" s="122" t="s">
        <v>250</v>
      </c>
      <c r="E223" s="122"/>
      <c r="F223" s="122"/>
      <c r="G223" s="122"/>
      <c r="H223" s="122"/>
      <c r="I223" s="122"/>
      <c r="J223" s="26"/>
      <c r="K223" s="27"/>
      <c r="L223" s="28"/>
    </row>
    <row r="224" spans="1:12" ht="51.75" customHeight="1" x14ac:dyDescent="0.25">
      <c r="A224" s="16"/>
      <c r="B224" s="16"/>
      <c r="C224" s="16"/>
      <c r="D224" s="119" t="s">
        <v>251</v>
      </c>
      <c r="E224" s="120"/>
      <c r="F224" s="120"/>
      <c r="G224" s="120"/>
      <c r="H224" s="120"/>
      <c r="I224" s="121"/>
      <c r="J224" s="72"/>
      <c r="K224" s="72"/>
      <c r="L224" s="72"/>
    </row>
    <row r="225" spans="1:12" x14ac:dyDescent="0.25">
      <c r="A225" s="18"/>
      <c r="B225" s="18"/>
      <c r="C225" s="18"/>
      <c r="D225" s="98" t="s">
        <v>252</v>
      </c>
      <c r="E225" s="88">
        <v>1</v>
      </c>
      <c r="F225" s="83">
        <v>0</v>
      </c>
      <c r="G225" s="83">
        <v>0</v>
      </c>
      <c r="H225" s="83">
        <v>0</v>
      </c>
      <c r="I225" s="99">
        <v>1</v>
      </c>
      <c r="J225" s="72"/>
      <c r="K225" s="72"/>
      <c r="L225" s="72"/>
    </row>
    <row r="226" spans="1:12" x14ac:dyDescent="0.25">
      <c r="A226" s="18"/>
      <c r="B226" s="18"/>
      <c r="C226" s="18"/>
      <c r="D226" s="98" t="s">
        <v>253</v>
      </c>
      <c r="E226" s="88">
        <v>2</v>
      </c>
      <c r="F226" s="83">
        <v>0</v>
      </c>
      <c r="G226" s="83">
        <v>0</v>
      </c>
      <c r="H226" s="83">
        <v>0</v>
      </c>
      <c r="I226" s="99">
        <v>2</v>
      </c>
      <c r="J226" s="72"/>
      <c r="K226" s="72"/>
      <c r="L226" s="72"/>
    </row>
    <row r="227" spans="1:12" ht="15.75" customHeight="1" x14ac:dyDescent="0.25">
      <c r="A227" s="19"/>
      <c r="B227" s="19"/>
      <c r="C227" s="19"/>
      <c r="D227" s="95" t="s">
        <v>254</v>
      </c>
      <c r="E227" s="90">
        <v>1</v>
      </c>
      <c r="F227" s="91">
        <v>0</v>
      </c>
      <c r="G227" s="91">
        <v>0</v>
      </c>
      <c r="H227" s="91">
        <v>0</v>
      </c>
      <c r="I227" s="92">
        <v>1</v>
      </c>
      <c r="J227" s="65">
        <v>4</v>
      </c>
      <c r="K227" s="66"/>
      <c r="L227" s="48">
        <f>ROUND(J227*K227,2)</f>
        <v>0</v>
      </c>
    </row>
    <row r="228" spans="1:12" x14ac:dyDescent="0.25">
      <c r="A228" s="24" t="s">
        <v>255</v>
      </c>
      <c r="B228" s="12" t="s">
        <v>15</v>
      </c>
      <c r="C228" s="25" t="s">
        <v>16</v>
      </c>
      <c r="D228" s="122" t="s">
        <v>256</v>
      </c>
      <c r="E228" s="122"/>
      <c r="F228" s="122"/>
      <c r="G228" s="122"/>
      <c r="H228" s="122"/>
      <c r="I228" s="122"/>
      <c r="J228" s="26"/>
      <c r="K228" s="27"/>
      <c r="L228" s="28"/>
    </row>
    <row r="229" spans="1:12" x14ac:dyDescent="0.25">
      <c r="A229" s="16"/>
      <c r="B229" s="16"/>
      <c r="C229" s="16"/>
      <c r="D229" s="119" t="s">
        <v>257</v>
      </c>
      <c r="E229" s="120"/>
      <c r="F229" s="120"/>
      <c r="G229" s="120"/>
      <c r="H229" s="120"/>
      <c r="I229" s="121"/>
      <c r="J229" s="72"/>
      <c r="K229" s="72"/>
      <c r="L229" s="72"/>
    </row>
    <row r="230" spans="1:12" x14ac:dyDescent="0.25">
      <c r="A230" s="18"/>
      <c r="B230" s="18"/>
      <c r="C230" s="18"/>
      <c r="D230" s="96" t="s">
        <v>138</v>
      </c>
      <c r="E230" s="88">
        <v>1</v>
      </c>
      <c r="F230" s="83">
        <v>0</v>
      </c>
      <c r="G230" s="83">
        <v>0</v>
      </c>
      <c r="H230" s="83">
        <v>0</v>
      </c>
      <c r="I230" s="99">
        <v>1</v>
      </c>
      <c r="J230" s="72"/>
      <c r="K230" s="72"/>
      <c r="L230" s="72"/>
    </row>
    <row r="231" spans="1:12" x14ac:dyDescent="0.25">
      <c r="A231" s="18"/>
      <c r="B231" s="18"/>
      <c r="C231" s="18"/>
      <c r="D231" s="96" t="s">
        <v>233</v>
      </c>
      <c r="E231" s="88">
        <v>1</v>
      </c>
      <c r="F231" s="83">
        <v>0</v>
      </c>
      <c r="G231" s="83">
        <v>0</v>
      </c>
      <c r="H231" s="83">
        <v>0</v>
      </c>
      <c r="I231" s="99">
        <v>1</v>
      </c>
      <c r="K231" s="72"/>
      <c r="L231" s="72"/>
    </row>
    <row r="232" spans="1:12" x14ac:dyDescent="0.25">
      <c r="A232" s="18"/>
      <c r="B232" s="18"/>
      <c r="C232" s="18"/>
      <c r="D232" s="96" t="s">
        <v>244</v>
      </c>
      <c r="E232" s="88">
        <v>1</v>
      </c>
      <c r="F232" s="83">
        <v>0</v>
      </c>
      <c r="G232" s="83">
        <v>0</v>
      </c>
      <c r="H232" s="83">
        <v>0</v>
      </c>
      <c r="I232" s="99">
        <v>1</v>
      </c>
      <c r="J232" s="72"/>
      <c r="K232" s="72"/>
      <c r="L232" s="72"/>
    </row>
    <row r="233" spans="1:12" x14ac:dyDescent="0.25">
      <c r="A233" s="18"/>
      <c r="B233" s="18"/>
      <c r="C233" s="18"/>
      <c r="D233" s="96" t="s">
        <v>236</v>
      </c>
      <c r="E233" s="88">
        <v>1</v>
      </c>
      <c r="F233" s="83">
        <v>0</v>
      </c>
      <c r="G233" s="83">
        <v>0</v>
      </c>
      <c r="H233" s="83">
        <v>0</v>
      </c>
      <c r="I233" s="99">
        <v>1</v>
      </c>
      <c r="J233" s="72"/>
      <c r="K233" s="72"/>
      <c r="L233" s="72"/>
    </row>
    <row r="234" spans="1:12" x14ac:dyDescent="0.25">
      <c r="A234" s="18"/>
      <c r="B234" s="18"/>
      <c r="C234" s="18"/>
      <c r="D234" s="96" t="s">
        <v>258</v>
      </c>
      <c r="E234" s="88">
        <v>1</v>
      </c>
      <c r="F234" s="83">
        <v>0</v>
      </c>
      <c r="G234" s="83">
        <v>0</v>
      </c>
      <c r="H234" s="83">
        <v>0</v>
      </c>
      <c r="I234" s="99">
        <v>1</v>
      </c>
      <c r="J234" s="72"/>
      <c r="K234" s="72"/>
      <c r="L234" s="72"/>
    </row>
    <row r="235" spans="1:12" x14ac:dyDescent="0.25">
      <c r="A235" s="18"/>
      <c r="B235" s="18"/>
      <c r="C235" s="18"/>
      <c r="D235" s="96" t="s">
        <v>259</v>
      </c>
      <c r="E235" s="88">
        <v>1</v>
      </c>
      <c r="F235" s="83">
        <v>0</v>
      </c>
      <c r="G235" s="83">
        <v>0</v>
      </c>
      <c r="H235" s="83">
        <v>0</v>
      </c>
      <c r="I235" s="99">
        <v>1</v>
      </c>
      <c r="J235" s="72"/>
      <c r="K235" s="72"/>
      <c r="L235" s="72"/>
    </row>
    <row r="236" spans="1:12" x14ac:dyDescent="0.25">
      <c r="A236" s="18"/>
      <c r="B236" s="18"/>
      <c r="C236" s="18"/>
      <c r="D236" s="96" t="s">
        <v>260</v>
      </c>
      <c r="E236" s="88">
        <v>2</v>
      </c>
      <c r="F236" s="83">
        <v>0</v>
      </c>
      <c r="G236" s="83">
        <v>0</v>
      </c>
      <c r="H236" s="83">
        <v>0</v>
      </c>
      <c r="I236" s="99">
        <v>2</v>
      </c>
      <c r="J236" s="72"/>
      <c r="K236" s="72"/>
      <c r="L236" s="72"/>
    </row>
    <row r="237" spans="1:12" x14ac:dyDescent="0.25">
      <c r="A237" s="18"/>
      <c r="B237" s="18"/>
      <c r="C237" s="18"/>
      <c r="D237" s="96" t="s">
        <v>261</v>
      </c>
      <c r="E237" s="88">
        <v>1</v>
      </c>
      <c r="F237" s="83">
        <v>0</v>
      </c>
      <c r="G237" s="83">
        <v>0</v>
      </c>
      <c r="H237" s="83">
        <v>0</v>
      </c>
      <c r="I237" s="99">
        <v>1</v>
      </c>
      <c r="J237" s="72"/>
      <c r="K237" s="72"/>
      <c r="L237" s="72"/>
    </row>
    <row r="238" spans="1:12" x14ac:dyDescent="0.25">
      <c r="A238" s="18"/>
      <c r="B238" s="18"/>
      <c r="C238" s="18"/>
      <c r="D238" s="96" t="s">
        <v>262</v>
      </c>
      <c r="E238" s="88">
        <v>1</v>
      </c>
      <c r="F238" s="83">
        <v>0</v>
      </c>
      <c r="G238" s="83">
        <v>0</v>
      </c>
      <c r="H238" s="83">
        <v>0</v>
      </c>
      <c r="I238" s="99">
        <v>1</v>
      </c>
      <c r="J238" s="72"/>
      <c r="K238" s="72"/>
      <c r="L238" s="72"/>
    </row>
    <row r="239" spans="1:12" x14ac:dyDescent="0.25">
      <c r="A239" s="18"/>
      <c r="B239" s="18"/>
      <c r="C239" s="18"/>
      <c r="D239" s="96" t="s">
        <v>263</v>
      </c>
      <c r="E239" s="88">
        <v>1</v>
      </c>
      <c r="F239" s="83">
        <v>0</v>
      </c>
      <c r="G239" s="83">
        <v>0</v>
      </c>
      <c r="H239" s="83">
        <v>0</v>
      </c>
      <c r="I239" s="99">
        <v>1</v>
      </c>
      <c r="J239" s="72"/>
      <c r="K239" s="72"/>
      <c r="L239" s="72"/>
    </row>
    <row r="240" spans="1:12" x14ac:dyDescent="0.25">
      <c r="A240" s="18"/>
      <c r="B240" s="18"/>
      <c r="C240" s="18"/>
      <c r="D240" s="96" t="s">
        <v>264</v>
      </c>
      <c r="E240" s="88">
        <v>1</v>
      </c>
      <c r="F240" s="83">
        <v>0</v>
      </c>
      <c r="G240" s="83">
        <v>0</v>
      </c>
      <c r="H240" s="83">
        <v>0</v>
      </c>
      <c r="I240" s="99">
        <v>1</v>
      </c>
      <c r="J240" s="72"/>
      <c r="K240" s="72"/>
      <c r="L240" s="72"/>
    </row>
    <row r="241" spans="1:12" x14ac:dyDescent="0.25">
      <c r="A241" s="19"/>
      <c r="B241" s="19"/>
      <c r="C241" s="19"/>
      <c r="D241" s="97" t="s">
        <v>265</v>
      </c>
      <c r="E241" s="90">
        <v>1</v>
      </c>
      <c r="F241" s="91">
        <v>0</v>
      </c>
      <c r="G241" s="91">
        <v>0</v>
      </c>
      <c r="H241" s="91">
        <v>0</v>
      </c>
      <c r="I241" s="92">
        <v>1</v>
      </c>
      <c r="J241" s="65">
        <v>13</v>
      </c>
      <c r="K241" s="66"/>
      <c r="L241" s="48">
        <f>ROUND(J241*K241,2)</f>
        <v>0</v>
      </c>
    </row>
    <row r="242" spans="1:12" x14ac:dyDescent="0.25">
      <c r="A242" s="24" t="s">
        <v>266</v>
      </c>
      <c r="B242" s="12" t="s">
        <v>15</v>
      </c>
      <c r="C242" s="25" t="s">
        <v>16</v>
      </c>
      <c r="D242" s="122" t="s">
        <v>267</v>
      </c>
      <c r="E242" s="122"/>
      <c r="F242" s="122"/>
      <c r="G242" s="122"/>
      <c r="H242" s="122"/>
      <c r="I242" s="122"/>
      <c r="J242" s="26"/>
      <c r="K242" s="27"/>
      <c r="L242" s="28"/>
    </row>
    <row r="243" spans="1:12" ht="52.5" customHeight="1" x14ac:dyDescent="0.25">
      <c r="A243" s="16"/>
      <c r="B243" s="16"/>
      <c r="C243" s="16"/>
      <c r="D243" s="119" t="s">
        <v>268</v>
      </c>
      <c r="E243" s="120"/>
      <c r="F243" s="120"/>
      <c r="G243" s="120"/>
      <c r="H243" s="120"/>
      <c r="I243" s="121"/>
      <c r="J243" s="72"/>
      <c r="K243" s="72"/>
      <c r="L243" s="72"/>
    </row>
    <row r="244" spans="1:12" x14ac:dyDescent="0.25">
      <c r="A244" s="19"/>
      <c r="B244" s="19"/>
      <c r="C244" s="19"/>
      <c r="D244" s="95" t="s">
        <v>269</v>
      </c>
      <c r="E244" s="90">
        <v>1</v>
      </c>
      <c r="F244" s="91">
        <v>0</v>
      </c>
      <c r="G244" s="91">
        <v>0</v>
      </c>
      <c r="H244" s="91">
        <v>0</v>
      </c>
      <c r="I244" s="92">
        <v>1</v>
      </c>
      <c r="J244" s="65">
        <v>1</v>
      </c>
      <c r="K244" s="66"/>
      <c r="L244" s="48">
        <f>ROUND(J244*K244,2)</f>
        <v>0</v>
      </c>
    </row>
    <row r="245" spans="1:12" x14ac:dyDescent="0.25">
      <c r="A245" s="24" t="s">
        <v>270</v>
      </c>
      <c r="B245" s="12" t="s">
        <v>15</v>
      </c>
      <c r="C245" s="25" t="s">
        <v>16</v>
      </c>
      <c r="D245" s="122" t="s">
        <v>271</v>
      </c>
      <c r="E245" s="122"/>
      <c r="F245" s="122"/>
      <c r="G245" s="122"/>
      <c r="H245" s="122"/>
      <c r="I245" s="122"/>
      <c r="J245" s="26"/>
      <c r="K245" s="27"/>
      <c r="L245" s="28"/>
    </row>
    <row r="246" spans="1:12" ht="45" customHeight="1" x14ac:dyDescent="0.25">
      <c r="A246" s="16"/>
      <c r="B246" s="16"/>
      <c r="C246" s="16"/>
      <c r="D246" s="119" t="s">
        <v>272</v>
      </c>
      <c r="E246" s="120"/>
      <c r="F246" s="120"/>
      <c r="G246" s="120"/>
      <c r="H246" s="120"/>
      <c r="I246" s="121"/>
      <c r="J246" s="72"/>
      <c r="K246" s="72"/>
      <c r="L246" s="72"/>
    </row>
    <row r="247" spans="1:12" x14ac:dyDescent="0.25">
      <c r="A247" s="19"/>
      <c r="B247" s="19"/>
      <c r="C247" s="19"/>
      <c r="D247" s="95" t="s">
        <v>273</v>
      </c>
      <c r="E247" s="90">
        <v>1</v>
      </c>
      <c r="F247" s="91">
        <v>0</v>
      </c>
      <c r="G247" s="91">
        <v>0</v>
      </c>
      <c r="H247" s="91">
        <v>0</v>
      </c>
      <c r="I247" s="92">
        <v>1</v>
      </c>
      <c r="J247" s="65">
        <v>1</v>
      </c>
      <c r="K247" s="66"/>
      <c r="L247" s="48">
        <f>ROUND(J247*K247,2)</f>
        <v>0</v>
      </c>
    </row>
    <row r="248" spans="1:12" x14ac:dyDescent="0.25">
      <c r="A248" s="24" t="s">
        <v>274</v>
      </c>
      <c r="B248" s="12" t="s">
        <v>15</v>
      </c>
      <c r="C248" s="25" t="s">
        <v>16</v>
      </c>
      <c r="D248" s="122" t="s">
        <v>275</v>
      </c>
      <c r="E248" s="122"/>
      <c r="F248" s="122"/>
      <c r="G248" s="122"/>
      <c r="H248" s="122"/>
      <c r="I248" s="122"/>
      <c r="J248" s="26"/>
      <c r="K248" s="27"/>
      <c r="L248" s="28"/>
    </row>
    <row r="249" spans="1:12" ht="45.75" customHeight="1" x14ac:dyDescent="0.25">
      <c r="A249" s="16"/>
      <c r="B249" s="16"/>
      <c r="C249" s="16"/>
      <c r="D249" s="119" t="s">
        <v>276</v>
      </c>
      <c r="E249" s="120"/>
      <c r="F249" s="120"/>
      <c r="G249" s="120"/>
      <c r="H249" s="120"/>
      <c r="I249" s="121"/>
      <c r="J249" s="72"/>
      <c r="K249" s="72"/>
      <c r="L249" s="72"/>
    </row>
    <row r="250" spans="1:12" x14ac:dyDescent="0.25">
      <c r="A250" s="19"/>
      <c r="B250" s="19"/>
      <c r="C250" s="19"/>
      <c r="D250" s="95" t="s">
        <v>273</v>
      </c>
      <c r="E250" s="90">
        <v>1</v>
      </c>
      <c r="F250" s="91">
        <v>0</v>
      </c>
      <c r="G250" s="91">
        <v>0</v>
      </c>
      <c r="H250" s="91">
        <v>0</v>
      </c>
      <c r="I250" s="92">
        <v>1</v>
      </c>
      <c r="J250" s="65">
        <v>1</v>
      </c>
      <c r="K250" s="66"/>
      <c r="L250" s="48">
        <f>ROUND(J250*K250,2)</f>
        <v>0</v>
      </c>
    </row>
    <row r="251" spans="1:12" x14ac:dyDescent="0.25">
      <c r="A251" s="24" t="s">
        <v>277</v>
      </c>
      <c r="B251" s="12" t="s">
        <v>15</v>
      </c>
      <c r="C251" s="25" t="s">
        <v>16</v>
      </c>
      <c r="D251" s="122" t="s">
        <v>278</v>
      </c>
      <c r="E251" s="122"/>
      <c r="F251" s="122"/>
      <c r="G251" s="122"/>
      <c r="H251" s="122"/>
      <c r="I251" s="122"/>
      <c r="J251" s="26"/>
      <c r="K251" s="27"/>
      <c r="L251" s="28"/>
    </row>
    <row r="252" spans="1:12" ht="48.75" customHeight="1" x14ac:dyDescent="0.25">
      <c r="A252" s="16"/>
      <c r="B252" s="16"/>
      <c r="C252" s="16"/>
      <c r="D252" s="119" t="s">
        <v>279</v>
      </c>
      <c r="E252" s="120"/>
      <c r="F252" s="120"/>
      <c r="G252" s="120"/>
      <c r="H252" s="120"/>
      <c r="I252" s="121"/>
      <c r="J252" s="72"/>
      <c r="K252" s="72"/>
      <c r="L252" s="72"/>
    </row>
    <row r="253" spans="1:12" x14ac:dyDescent="0.25">
      <c r="A253" s="19"/>
      <c r="B253" s="19"/>
      <c r="C253" s="19"/>
      <c r="D253" s="95" t="s">
        <v>280</v>
      </c>
      <c r="E253" s="90">
        <v>1</v>
      </c>
      <c r="F253" s="91">
        <v>0</v>
      </c>
      <c r="G253" s="91">
        <v>0</v>
      </c>
      <c r="H253" s="91">
        <v>0</v>
      </c>
      <c r="I253" s="92">
        <v>1</v>
      </c>
      <c r="J253" s="65">
        <v>1</v>
      </c>
      <c r="K253" s="66"/>
      <c r="L253" s="48">
        <f>ROUND(J253*K253,2)</f>
        <v>0</v>
      </c>
    </row>
    <row r="254" spans="1:12" x14ac:dyDescent="0.25">
      <c r="A254" s="24" t="s">
        <v>281</v>
      </c>
      <c r="B254" s="12" t="s">
        <v>15</v>
      </c>
      <c r="C254" s="25" t="s">
        <v>16</v>
      </c>
      <c r="D254" s="122" t="s">
        <v>282</v>
      </c>
      <c r="E254" s="122"/>
      <c r="F254" s="122"/>
      <c r="G254" s="122"/>
      <c r="H254" s="122"/>
      <c r="I254" s="122"/>
      <c r="J254" s="26"/>
      <c r="K254" s="27"/>
      <c r="L254" s="28"/>
    </row>
    <row r="255" spans="1:12" ht="51" customHeight="1" x14ac:dyDescent="0.25">
      <c r="A255" s="16"/>
      <c r="B255" s="16"/>
      <c r="C255" s="16"/>
      <c r="D255" s="119" t="s">
        <v>283</v>
      </c>
      <c r="E255" s="120"/>
      <c r="F255" s="120"/>
      <c r="G255" s="120"/>
      <c r="H255" s="120"/>
      <c r="I255" s="121"/>
      <c r="J255" s="72"/>
      <c r="K255" s="72"/>
      <c r="L255" s="72"/>
    </row>
    <row r="256" spans="1:12" x14ac:dyDescent="0.25">
      <c r="A256" s="19"/>
      <c r="B256" s="19"/>
      <c r="C256" s="19"/>
      <c r="D256" s="95" t="s">
        <v>284</v>
      </c>
      <c r="E256" s="90">
        <v>1</v>
      </c>
      <c r="F256" s="91">
        <v>0</v>
      </c>
      <c r="G256" s="91">
        <v>0</v>
      </c>
      <c r="H256" s="91">
        <v>0</v>
      </c>
      <c r="I256" s="92">
        <v>1</v>
      </c>
      <c r="J256" s="65">
        <v>1</v>
      </c>
      <c r="K256" s="66"/>
      <c r="L256" s="48">
        <f>ROUND(J256*K256,2)</f>
        <v>0</v>
      </c>
    </row>
    <row r="257" spans="1:12" x14ac:dyDescent="0.25">
      <c r="A257" s="24" t="s">
        <v>285</v>
      </c>
      <c r="B257" s="12" t="s">
        <v>15</v>
      </c>
      <c r="C257" s="25" t="s">
        <v>16</v>
      </c>
      <c r="D257" s="122" t="s">
        <v>286</v>
      </c>
      <c r="E257" s="122"/>
      <c r="F257" s="122"/>
      <c r="G257" s="122"/>
      <c r="H257" s="122"/>
      <c r="I257" s="122"/>
      <c r="J257" s="26"/>
      <c r="K257" s="27"/>
      <c r="L257" s="28"/>
    </row>
    <row r="258" spans="1:12" ht="27" customHeight="1" x14ac:dyDescent="0.25">
      <c r="A258" s="71"/>
      <c r="B258" s="71"/>
      <c r="C258" s="71"/>
      <c r="D258" s="124" t="s">
        <v>287</v>
      </c>
      <c r="E258" s="122"/>
      <c r="F258" s="122"/>
      <c r="G258" s="122"/>
      <c r="H258" s="122"/>
      <c r="I258" s="122"/>
      <c r="J258" s="69">
        <v>10</v>
      </c>
      <c r="K258" s="70"/>
      <c r="L258" s="23">
        <f>ROUND(J258*K258,2)</f>
        <v>0</v>
      </c>
    </row>
    <row r="259" spans="1:12" x14ac:dyDescent="0.25">
      <c r="A259" s="24" t="s">
        <v>290</v>
      </c>
      <c r="B259" s="12" t="s">
        <v>15</v>
      </c>
      <c r="C259" s="25" t="s">
        <v>16</v>
      </c>
      <c r="D259" s="122" t="s">
        <v>288</v>
      </c>
      <c r="E259" s="122"/>
      <c r="F259" s="122"/>
      <c r="G259" s="122"/>
      <c r="H259" s="122"/>
      <c r="I259" s="122"/>
      <c r="J259" s="26"/>
      <c r="K259" s="27"/>
      <c r="L259" s="28"/>
    </row>
    <row r="260" spans="1:12" ht="32.25" customHeight="1" x14ac:dyDescent="0.25">
      <c r="A260" s="71"/>
      <c r="B260" s="71"/>
      <c r="C260" s="71"/>
      <c r="D260" s="124" t="s">
        <v>289</v>
      </c>
      <c r="E260" s="122"/>
      <c r="F260" s="122"/>
      <c r="G260" s="122"/>
      <c r="H260" s="122"/>
      <c r="I260" s="122"/>
      <c r="J260" s="69">
        <v>5</v>
      </c>
      <c r="K260" s="70"/>
      <c r="L260" s="23">
        <f>ROUND(J260*K260,2)</f>
        <v>0</v>
      </c>
    </row>
    <row r="261" spans="1:12" x14ac:dyDescent="0.25">
      <c r="A261" s="24" t="s">
        <v>291</v>
      </c>
      <c r="B261" s="12" t="s">
        <v>15</v>
      </c>
      <c r="C261" s="25" t="s">
        <v>16</v>
      </c>
      <c r="D261" s="122" t="s">
        <v>292</v>
      </c>
      <c r="E261" s="122"/>
      <c r="F261" s="122"/>
      <c r="G261" s="122"/>
      <c r="H261" s="122"/>
      <c r="I261" s="122"/>
      <c r="J261" s="26"/>
      <c r="K261" s="27"/>
      <c r="L261" s="28"/>
    </row>
    <row r="262" spans="1:12" ht="43.5" customHeight="1" x14ac:dyDescent="0.25">
      <c r="A262" s="16"/>
      <c r="B262" s="16"/>
      <c r="C262" s="16"/>
      <c r="D262" s="119" t="s">
        <v>293</v>
      </c>
      <c r="E262" s="120"/>
      <c r="F262" s="120"/>
      <c r="G262" s="120"/>
      <c r="H262" s="120"/>
      <c r="I262" s="121"/>
      <c r="K262" s="72"/>
      <c r="L262" s="72"/>
    </row>
    <row r="263" spans="1:12" x14ac:dyDescent="0.25">
      <c r="A263" s="18"/>
      <c r="B263" s="18"/>
      <c r="C263" s="18"/>
      <c r="D263" s="96" t="s">
        <v>138</v>
      </c>
      <c r="E263" s="88">
        <v>1</v>
      </c>
      <c r="F263" s="83">
        <v>0</v>
      </c>
      <c r="G263" s="83">
        <v>0</v>
      </c>
      <c r="H263" s="83">
        <v>0</v>
      </c>
      <c r="I263" s="99">
        <v>1</v>
      </c>
      <c r="K263" s="72"/>
      <c r="L263" s="72"/>
    </row>
    <row r="264" spans="1:12" x14ac:dyDescent="0.25">
      <c r="A264" s="18"/>
      <c r="B264" s="18"/>
      <c r="C264" s="18"/>
      <c r="D264" s="96" t="s">
        <v>273</v>
      </c>
      <c r="E264" s="88">
        <v>1</v>
      </c>
      <c r="F264" s="83">
        <v>0</v>
      </c>
      <c r="G264" s="83">
        <v>0</v>
      </c>
      <c r="H264" s="83">
        <v>0</v>
      </c>
      <c r="I264" s="99">
        <v>1</v>
      </c>
      <c r="K264" s="72"/>
      <c r="L264" s="72"/>
    </row>
    <row r="265" spans="1:12" x14ac:dyDescent="0.25">
      <c r="A265" s="18"/>
      <c r="B265" s="18"/>
      <c r="C265" s="18"/>
      <c r="D265" s="96" t="s">
        <v>233</v>
      </c>
      <c r="E265" s="88">
        <v>1</v>
      </c>
      <c r="F265" s="83">
        <v>0</v>
      </c>
      <c r="G265" s="83">
        <v>0</v>
      </c>
      <c r="H265" s="83">
        <v>0</v>
      </c>
      <c r="I265" s="99">
        <v>1</v>
      </c>
      <c r="K265" s="72"/>
      <c r="L265" s="72"/>
    </row>
    <row r="266" spans="1:12" x14ac:dyDescent="0.25">
      <c r="A266" s="18"/>
      <c r="B266" s="18"/>
      <c r="C266" s="18"/>
      <c r="D266" s="96" t="s">
        <v>244</v>
      </c>
      <c r="E266" s="88">
        <v>1</v>
      </c>
      <c r="F266" s="83">
        <v>0</v>
      </c>
      <c r="G266" s="83">
        <v>0</v>
      </c>
      <c r="H266" s="83">
        <v>0</v>
      </c>
      <c r="I266" s="99">
        <v>1</v>
      </c>
      <c r="K266" s="72"/>
      <c r="L266" s="72"/>
    </row>
    <row r="267" spans="1:12" x14ac:dyDescent="0.25">
      <c r="A267" s="18"/>
      <c r="B267" s="18"/>
      <c r="C267" s="18"/>
      <c r="D267" s="96" t="s">
        <v>236</v>
      </c>
      <c r="E267" s="88">
        <v>1</v>
      </c>
      <c r="F267" s="83">
        <v>0</v>
      </c>
      <c r="G267" s="83">
        <v>0</v>
      </c>
      <c r="H267" s="83">
        <v>0</v>
      </c>
      <c r="I267" s="99">
        <v>1</v>
      </c>
      <c r="K267" s="72"/>
      <c r="L267" s="72"/>
    </row>
    <row r="268" spans="1:12" x14ac:dyDescent="0.25">
      <c r="A268" s="18"/>
      <c r="B268" s="18"/>
      <c r="C268" s="18"/>
      <c r="D268" s="96" t="s">
        <v>258</v>
      </c>
      <c r="E268" s="88">
        <v>1</v>
      </c>
      <c r="F268" s="83">
        <v>0</v>
      </c>
      <c r="G268" s="83">
        <v>0</v>
      </c>
      <c r="H268" s="83">
        <v>0</v>
      </c>
      <c r="I268" s="99">
        <v>1</v>
      </c>
      <c r="K268" s="72"/>
      <c r="L268" s="72"/>
    </row>
    <row r="269" spans="1:12" x14ac:dyDescent="0.25">
      <c r="A269" s="18"/>
      <c r="B269" s="18"/>
      <c r="C269" s="18"/>
      <c r="D269" s="96" t="s">
        <v>259</v>
      </c>
      <c r="E269" s="88">
        <v>1</v>
      </c>
      <c r="F269" s="83">
        <v>0</v>
      </c>
      <c r="G269" s="83">
        <v>0</v>
      </c>
      <c r="H269" s="83">
        <v>0</v>
      </c>
      <c r="I269" s="99">
        <v>1</v>
      </c>
      <c r="K269" s="72"/>
      <c r="L269" s="72"/>
    </row>
    <row r="270" spans="1:12" x14ac:dyDescent="0.25">
      <c r="A270" s="18"/>
      <c r="B270" s="18"/>
      <c r="C270" s="18"/>
      <c r="D270" s="96" t="s">
        <v>260</v>
      </c>
      <c r="E270" s="88">
        <v>2</v>
      </c>
      <c r="F270" s="83">
        <v>0</v>
      </c>
      <c r="G270" s="83">
        <v>0</v>
      </c>
      <c r="H270" s="83">
        <v>0</v>
      </c>
      <c r="I270" s="99">
        <v>2</v>
      </c>
      <c r="K270" s="72"/>
      <c r="L270" s="72"/>
    </row>
    <row r="271" spans="1:12" x14ac:dyDescent="0.25">
      <c r="A271" s="18"/>
      <c r="B271" s="18"/>
      <c r="C271" s="18"/>
      <c r="D271" s="96" t="s">
        <v>273</v>
      </c>
      <c r="E271" s="88">
        <v>1</v>
      </c>
      <c r="F271" s="83">
        <v>0</v>
      </c>
      <c r="G271" s="83">
        <v>0</v>
      </c>
      <c r="H271" s="83">
        <v>0</v>
      </c>
      <c r="I271" s="99">
        <v>1</v>
      </c>
      <c r="K271" s="72"/>
      <c r="L271" s="72"/>
    </row>
    <row r="272" spans="1:12" x14ac:dyDescent="0.25">
      <c r="A272" s="18"/>
      <c r="B272" s="18"/>
      <c r="C272" s="18"/>
      <c r="D272" s="96" t="s">
        <v>294</v>
      </c>
      <c r="E272" s="88">
        <v>1</v>
      </c>
      <c r="F272" s="83">
        <v>0</v>
      </c>
      <c r="G272" s="83">
        <v>0</v>
      </c>
      <c r="H272" s="83">
        <v>0</v>
      </c>
      <c r="I272" s="99">
        <v>1</v>
      </c>
      <c r="K272" s="72"/>
      <c r="L272" s="72"/>
    </row>
    <row r="273" spans="1:12" x14ac:dyDescent="0.25">
      <c r="A273" s="18"/>
      <c r="B273" s="18"/>
      <c r="C273" s="18"/>
      <c r="D273" s="96" t="s">
        <v>261</v>
      </c>
      <c r="E273" s="88">
        <v>1</v>
      </c>
      <c r="F273" s="83">
        <v>0</v>
      </c>
      <c r="G273" s="83">
        <v>0</v>
      </c>
      <c r="H273" s="83">
        <v>0</v>
      </c>
      <c r="I273" s="99">
        <v>1</v>
      </c>
      <c r="K273" s="72"/>
      <c r="L273" s="72"/>
    </row>
    <row r="274" spans="1:12" x14ac:dyDescent="0.25">
      <c r="A274" s="18"/>
      <c r="B274" s="18"/>
      <c r="C274" s="18"/>
      <c r="D274" s="96" t="s">
        <v>262</v>
      </c>
      <c r="E274" s="88">
        <v>1</v>
      </c>
      <c r="F274" s="83">
        <v>0</v>
      </c>
      <c r="G274" s="83">
        <v>0</v>
      </c>
      <c r="H274" s="83">
        <v>0</v>
      </c>
      <c r="I274" s="99">
        <v>1</v>
      </c>
      <c r="K274" s="72"/>
      <c r="L274" s="72"/>
    </row>
    <row r="275" spans="1:12" x14ac:dyDescent="0.25">
      <c r="A275" s="18"/>
      <c r="B275" s="18"/>
      <c r="C275" s="18"/>
      <c r="D275" s="96" t="s">
        <v>263</v>
      </c>
      <c r="E275" s="88">
        <v>1</v>
      </c>
      <c r="F275" s="83">
        <v>0</v>
      </c>
      <c r="G275" s="83">
        <v>0</v>
      </c>
      <c r="H275" s="83">
        <v>0</v>
      </c>
      <c r="I275" s="99">
        <v>1</v>
      </c>
      <c r="K275" s="72"/>
      <c r="L275" s="72"/>
    </row>
    <row r="276" spans="1:12" x14ac:dyDescent="0.25">
      <c r="A276" s="18"/>
      <c r="B276" s="18"/>
      <c r="C276" s="18"/>
      <c r="D276" s="96" t="s">
        <v>264</v>
      </c>
      <c r="E276" s="88">
        <v>1</v>
      </c>
      <c r="F276" s="83">
        <v>0</v>
      </c>
      <c r="G276" s="83">
        <v>0</v>
      </c>
      <c r="H276" s="83">
        <v>0</v>
      </c>
      <c r="I276" s="99">
        <v>1</v>
      </c>
      <c r="K276" s="72"/>
      <c r="L276" s="72"/>
    </row>
    <row r="277" spans="1:12" x14ac:dyDescent="0.25">
      <c r="A277" s="18"/>
      <c r="B277" s="18"/>
      <c r="C277" s="18"/>
      <c r="D277" s="96" t="s">
        <v>295</v>
      </c>
      <c r="E277" s="88">
        <v>1</v>
      </c>
      <c r="F277" s="83">
        <v>0</v>
      </c>
      <c r="G277" s="83">
        <v>0</v>
      </c>
      <c r="H277" s="83">
        <v>0</v>
      </c>
      <c r="I277" s="99">
        <v>1</v>
      </c>
      <c r="K277" s="72"/>
      <c r="L277" s="72"/>
    </row>
    <row r="278" spans="1:12" x14ac:dyDescent="0.25">
      <c r="A278" s="18"/>
      <c r="B278" s="18"/>
      <c r="C278" s="18"/>
      <c r="D278" s="96" t="s">
        <v>265</v>
      </c>
      <c r="E278" s="88">
        <v>1</v>
      </c>
      <c r="F278" s="83">
        <v>0</v>
      </c>
      <c r="G278" s="83">
        <v>0</v>
      </c>
      <c r="H278" s="83">
        <v>0</v>
      </c>
      <c r="I278" s="99">
        <v>1</v>
      </c>
      <c r="K278" s="72"/>
      <c r="L278" s="72"/>
    </row>
    <row r="279" spans="1:12" x14ac:dyDescent="0.25">
      <c r="A279" s="19"/>
      <c r="B279" s="19"/>
      <c r="C279" s="19"/>
      <c r="D279" s="97" t="s">
        <v>296</v>
      </c>
      <c r="E279" s="90">
        <v>1</v>
      </c>
      <c r="F279" s="91">
        <v>0</v>
      </c>
      <c r="G279" s="91">
        <v>0</v>
      </c>
      <c r="H279" s="91">
        <v>0</v>
      </c>
      <c r="I279" s="92">
        <v>1</v>
      </c>
      <c r="J279" s="65">
        <v>18</v>
      </c>
      <c r="K279" s="66"/>
      <c r="L279" s="48">
        <f>ROUND(J279*K279,2)</f>
        <v>0</v>
      </c>
    </row>
    <row r="280" spans="1:12" x14ac:dyDescent="0.25">
      <c r="A280" s="24" t="s">
        <v>297</v>
      </c>
      <c r="B280" s="12" t="s">
        <v>15</v>
      </c>
      <c r="C280" s="25" t="s">
        <v>16</v>
      </c>
      <c r="D280" s="122" t="s">
        <v>298</v>
      </c>
      <c r="E280" s="122"/>
      <c r="F280" s="122"/>
      <c r="G280" s="122"/>
      <c r="H280" s="122"/>
      <c r="I280" s="122"/>
      <c r="J280" s="26"/>
      <c r="K280" s="27"/>
      <c r="L280" s="28"/>
    </row>
    <row r="281" spans="1:12" ht="49.5" customHeight="1" x14ac:dyDescent="0.25">
      <c r="A281" s="16"/>
      <c r="B281" s="16"/>
      <c r="C281" s="16"/>
      <c r="D281" s="119" t="s">
        <v>299</v>
      </c>
      <c r="E281" s="120"/>
      <c r="F281" s="120"/>
      <c r="G281" s="120"/>
      <c r="H281" s="120"/>
      <c r="I281" s="121"/>
      <c r="J281" s="72"/>
      <c r="K281" s="72"/>
      <c r="L281" s="72"/>
    </row>
    <row r="282" spans="1:12" x14ac:dyDescent="0.25">
      <c r="A282" s="19"/>
      <c r="B282" s="19"/>
      <c r="C282" s="19"/>
      <c r="D282" s="97" t="s">
        <v>300</v>
      </c>
      <c r="E282" s="90">
        <v>1</v>
      </c>
      <c r="F282" s="91">
        <v>0</v>
      </c>
      <c r="G282" s="91">
        <v>0</v>
      </c>
      <c r="H282" s="91">
        <v>0</v>
      </c>
      <c r="I282" s="92">
        <v>1</v>
      </c>
      <c r="J282" s="65">
        <v>1</v>
      </c>
      <c r="K282" s="66"/>
      <c r="L282" s="48">
        <f>ROUND(J282*K282,2)</f>
        <v>0</v>
      </c>
    </row>
    <row r="283" spans="1:12" x14ac:dyDescent="0.25">
      <c r="A283" s="24" t="s">
        <v>301</v>
      </c>
      <c r="B283" s="12" t="s">
        <v>15</v>
      </c>
      <c r="C283" s="25" t="s">
        <v>16</v>
      </c>
      <c r="D283" s="122" t="s">
        <v>302</v>
      </c>
      <c r="E283" s="122"/>
      <c r="F283" s="122"/>
      <c r="G283" s="122"/>
      <c r="H283" s="122"/>
      <c r="I283" s="122"/>
      <c r="J283" s="26"/>
      <c r="K283" s="27"/>
      <c r="L283" s="28"/>
    </row>
    <row r="284" spans="1:12" ht="77.25" customHeight="1" x14ac:dyDescent="0.25">
      <c r="A284" s="79"/>
      <c r="B284" s="16"/>
      <c r="C284" s="16"/>
      <c r="D284" s="119" t="s">
        <v>303</v>
      </c>
      <c r="E284" s="120"/>
      <c r="F284" s="120"/>
      <c r="G284" s="120"/>
      <c r="H284" s="120"/>
      <c r="I284" s="121"/>
      <c r="J284" s="72"/>
      <c r="K284" s="72"/>
      <c r="L284" s="72"/>
    </row>
    <row r="285" spans="1:12" x14ac:dyDescent="0.25">
      <c r="A285" s="19"/>
      <c r="B285" s="19"/>
      <c r="C285" s="19"/>
      <c r="D285" s="97" t="s">
        <v>304</v>
      </c>
      <c r="E285" s="90">
        <v>1</v>
      </c>
      <c r="F285" s="91">
        <v>0</v>
      </c>
      <c r="G285" s="91">
        <v>0</v>
      </c>
      <c r="H285" s="91">
        <v>0</v>
      </c>
      <c r="I285" s="92">
        <v>1</v>
      </c>
      <c r="J285" s="65">
        <v>1</v>
      </c>
      <c r="K285" s="66"/>
      <c r="L285" s="48">
        <f>ROUND(J285*K285,2)</f>
        <v>0</v>
      </c>
    </row>
    <row r="286" spans="1:12" x14ac:dyDescent="0.25">
      <c r="A286" s="20"/>
      <c r="B286" s="21"/>
      <c r="C286" s="21"/>
      <c r="D286" s="21"/>
      <c r="E286" s="21"/>
      <c r="F286" s="21"/>
      <c r="G286" s="21"/>
      <c r="H286" s="21"/>
      <c r="I286" s="68" t="s">
        <v>28</v>
      </c>
      <c r="J286" s="21"/>
      <c r="K286" s="22"/>
      <c r="L286" s="23">
        <f>SUM(L194+L197+L200+L203+L206+L210+L215+L219+L222+L227+L241+L244+L247+L250+L253+L256+L258+L260+L279+L282+L285)</f>
        <v>0</v>
      </c>
    </row>
    <row r="287" spans="1:12" x14ac:dyDescent="0.25">
      <c r="A287" s="7" t="s">
        <v>29</v>
      </c>
      <c r="B287" s="8" t="s">
        <v>15</v>
      </c>
      <c r="C287" s="8" t="s">
        <v>77</v>
      </c>
      <c r="D287" s="123" t="s">
        <v>305</v>
      </c>
      <c r="E287" s="123"/>
      <c r="F287" s="123"/>
      <c r="G287" s="123"/>
      <c r="H287" s="123"/>
      <c r="I287" s="123"/>
      <c r="J287" s="9"/>
      <c r="K287" s="10"/>
      <c r="L287" s="11"/>
    </row>
    <row r="288" spans="1:12" x14ac:dyDescent="0.25">
      <c r="A288" s="24" t="s">
        <v>306</v>
      </c>
      <c r="B288" s="12" t="s">
        <v>15</v>
      </c>
      <c r="C288" s="25" t="s">
        <v>450</v>
      </c>
      <c r="D288" s="122" t="s">
        <v>307</v>
      </c>
      <c r="E288" s="122"/>
      <c r="F288" s="122"/>
      <c r="G288" s="122"/>
      <c r="H288" s="122"/>
      <c r="I288" s="122"/>
      <c r="J288" s="26"/>
      <c r="K288" s="27"/>
      <c r="L288" s="28"/>
    </row>
    <row r="289" spans="1:12" ht="53.25" customHeight="1" x14ac:dyDescent="0.25">
      <c r="A289" s="79"/>
      <c r="B289" s="16"/>
      <c r="C289" s="16"/>
      <c r="D289" s="119" t="s">
        <v>308</v>
      </c>
      <c r="E289" s="120"/>
      <c r="F289" s="120"/>
      <c r="G289" s="120"/>
      <c r="H289" s="120"/>
      <c r="I289" s="121"/>
      <c r="J289" s="72"/>
      <c r="K289" s="72"/>
      <c r="L289" s="72"/>
    </row>
    <row r="290" spans="1:12" x14ac:dyDescent="0.25">
      <c r="A290" s="19"/>
      <c r="B290" s="19"/>
      <c r="C290" s="19"/>
      <c r="D290" s="97" t="s">
        <v>309</v>
      </c>
      <c r="E290" s="90">
        <v>1</v>
      </c>
      <c r="F290" s="91">
        <v>80</v>
      </c>
      <c r="G290" s="91">
        <v>0</v>
      </c>
      <c r="H290" s="91">
        <v>0</v>
      </c>
      <c r="I290" s="92">
        <v>80</v>
      </c>
      <c r="J290" s="65">
        <v>80</v>
      </c>
      <c r="K290" s="66"/>
      <c r="L290" s="48">
        <f>ROUND(J290*K290,2)</f>
        <v>0</v>
      </c>
    </row>
    <row r="291" spans="1:12" x14ac:dyDescent="0.25">
      <c r="A291" s="24" t="s">
        <v>310</v>
      </c>
      <c r="B291" s="12" t="s">
        <v>15</v>
      </c>
      <c r="C291" s="25" t="s">
        <v>450</v>
      </c>
      <c r="D291" s="122" t="s">
        <v>311</v>
      </c>
      <c r="E291" s="122"/>
      <c r="F291" s="122"/>
      <c r="G291" s="122"/>
      <c r="H291" s="122"/>
      <c r="I291" s="122"/>
      <c r="J291" s="26"/>
      <c r="K291" s="27"/>
      <c r="L291" s="28"/>
    </row>
    <row r="292" spans="1:12" ht="54" customHeight="1" x14ac:dyDescent="0.25">
      <c r="A292" s="79"/>
      <c r="B292" s="16"/>
      <c r="C292" s="16"/>
      <c r="D292" s="119" t="s">
        <v>312</v>
      </c>
      <c r="E292" s="120"/>
      <c r="F292" s="120"/>
      <c r="G292" s="120"/>
      <c r="H292" s="120"/>
      <c r="I292" s="121"/>
      <c r="J292" s="72"/>
      <c r="K292" s="72"/>
      <c r="L292" s="72"/>
    </row>
    <row r="293" spans="1:12" x14ac:dyDescent="0.25">
      <c r="A293" s="19"/>
      <c r="B293" s="19"/>
      <c r="C293" s="19"/>
      <c r="D293" s="97" t="s">
        <v>309</v>
      </c>
      <c r="E293" s="90">
        <v>1</v>
      </c>
      <c r="F293" s="91">
        <v>182</v>
      </c>
      <c r="G293" s="91">
        <v>0</v>
      </c>
      <c r="H293" s="91">
        <v>0</v>
      </c>
      <c r="I293" s="92">
        <v>182</v>
      </c>
      <c r="J293" s="65">
        <v>182</v>
      </c>
      <c r="K293" s="66"/>
      <c r="L293" s="48">
        <f>ROUND(J293*K293,2)</f>
        <v>0</v>
      </c>
    </row>
    <row r="294" spans="1:12" x14ac:dyDescent="0.25">
      <c r="A294" s="24" t="s">
        <v>313</v>
      </c>
      <c r="B294" s="12" t="s">
        <v>15</v>
      </c>
      <c r="C294" s="25" t="s">
        <v>450</v>
      </c>
      <c r="D294" s="122" t="s">
        <v>314</v>
      </c>
      <c r="E294" s="122"/>
      <c r="F294" s="122"/>
      <c r="G294" s="122"/>
      <c r="H294" s="122"/>
      <c r="I294" s="122"/>
      <c r="J294" s="26"/>
      <c r="K294" s="27"/>
      <c r="L294" s="28"/>
    </row>
    <row r="295" spans="1:12" ht="45.75" customHeight="1" x14ac:dyDescent="0.25">
      <c r="A295" s="79"/>
      <c r="B295" s="16"/>
      <c r="C295" s="16"/>
      <c r="D295" s="119" t="s">
        <v>315</v>
      </c>
      <c r="E295" s="120"/>
      <c r="F295" s="120"/>
      <c r="G295" s="120"/>
      <c r="H295" s="120"/>
      <c r="I295" s="121"/>
      <c r="J295" s="72"/>
      <c r="K295" s="72"/>
      <c r="L295" s="72"/>
    </row>
    <row r="296" spans="1:12" x14ac:dyDescent="0.25">
      <c r="A296" s="18"/>
      <c r="B296" s="18"/>
      <c r="C296" s="18"/>
      <c r="D296" s="98" t="s">
        <v>309</v>
      </c>
      <c r="E296" s="88">
        <v>1</v>
      </c>
      <c r="F296" s="83">
        <v>53</v>
      </c>
      <c r="G296" s="83">
        <v>0</v>
      </c>
      <c r="H296" s="83">
        <v>0</v>
      </c>
      <c r="I296" s="99">
        <v>53</v>
      </c>
      <c r="J296" s="72"/>
      <c r="K296" s="72"/>
      <c r="L296" s="72"/>
    </row>
    <row r="297" spans="1:12" x14ac:dyDescent="0.25">
      <c r="A297" s="19"/>
      <c r="B297" s="19"/>
      <c r="C297" s="19"/>
      <c r="D297" s="95" t="s">
        <v>316</v>
      </c>
      <c r="E297" s="90">
        <v>1</v>
      </c>
      <c r="F297" s="91">
        <v>80</v>
      </c>
      <c r="G297" s="91">
        <v>0</v>
      </c>
      <c r="H297" s="91">
        <v>0</v>
      </c>
      <c r="I297" s="92">
        <v>80</v>
      </c>
      <c r="J297" s="65">
        <v>133</v>
      </c>
      <c r="K297" s="66"/>
      <c r="L297" s="48">
        <f>ROUND(J297*K297,2)</f>
        <v>0</v>
      </c>
    </row>
    <row r="298" spans="1:12" x14ac:dyDescent="0.25">
      <c r="A298" s="24" t="s">
        <v>317</v>
      </c>
      <c r="B298" s="12" t="s">
        <v>15</v>
      </c>
      <c r="C298" s="25" t="s">
        <v>450</v>
      </c>
      <c r="D298" s="122" t="s">
        <v>318</v>
      </c>
      <c r="E298" s="122"/>
      <c r="F298" s="122"/>
      <c r="G298" s="122"/>
      <c r="H298" s="122"/>
      <c r="I298" s="122"/>
      <c r="J298" s="26"/>
      <c r="K298" s="27"/>
      <c r="L298" s="28"/>
    </row>
    <row r="299" spans="1:12" ht="46.5" customHeight="1" x14ac:dyDescent="0.25">
      <c r="A299" s="79"/>
      <c r="B299" s="16"/>
      <c r="C299" s="16"/>
      <c r="D299" s="119" t="s">
        <v>319</v>
      </c>
      <c r="E299" s="120"/>
      <c r="F299" s="120"/>
      <c r="G299" s="120"/>
      <c r="H299" s="120"/>
      <c r="I299" s="121"/>
      <c r="J299" s="72"/>
      <c r="K299" s="72"/>
      <c r="L299" s="72"/>
    </row>
    <row r="300" spans="1:12" x14ac:dyDescent="0.25">
      <c r="A300" s="18"/>
      <c r="B300" s="18"/>
      <c r="C300" s="18"/>
      <c r="D300" s="98" t="s">
        <v>316</v>
      </c>
      <c r="E300" s="88">
        <v>1</v>
      </c>
      <c r="F300" s="83">
        <v>62</v>
      </c>
      <c r="G300" s="83">
        <v>0</v>
      </c>
      <c r="H300" s="83">
        <v>0</v>
      </c>
      <c r="I300" s="99">
        <v>62</v>
      </c>
      <c r="J300" s="72"/>
      <c r="K300" s="72"/>
      <c r="L300" s="72"/>
    </row>
    <row r="301" spans="1:12" x14ac:dyDescent="0.25">
      <c r="A301" s="19"/>
      <c r="B301" s="19"/>
      <c r="C301" s="19"/>
      <c r="D301" s="95" t="s">
        <v>320</v>
      </c>
      <c r="E301" s="90">
        <v>1</v>
      </c>
      <c r="F301" s="91">
        <v>71</v>
      </c>
      <c r="G301" s="91">
        <v>0</v>
      </c>
      <c r="H301" s="91">
        <v>0</v>
      </c>
      <c r="I301" s="92">
        <v>71</v>
      </c>
      <c r="J301" s="65">
        <v>133</v>
      </c>
      <c r="K301" s="66"/>
      <c r="L301" s="48">
        <f>ROUND(J301*K301,2)</f>
        <v>0</v>
      </c>
    </row>
    <row r="302" spans="1:12" x14ac:dyDescent="0.25">
      <c r="A302" s="24" t="s">
        <v>321</v>
      </c>
      <c r="B302" s="12" t="s">
        <v>15</v>
      </c>
      <c r="C302" s="25" t="s">
        <v>450</v>
      </c>
      <c r="D302" s="122" t="s">
        <v>322</v>
      </c>
      <c r="E302" s="122"/>
      <c r="F302" s="122"/>
      <c r="G302" s="122"/>
      <c r="H302" s="122"/>
      <c r="I302" s="122"/>
      <c r="J302" s="26"/>
      <c r="K302" s="27"/>
      <c r="L302" s="28"/>
    </row>
    <row r="303" spans="1:12" ht="50.25" customHeight="1" x14ac:dyDescent="0.25">
      <c r="A303" s="79"/>
      <c r="B303" s="16"/>
      <c r="C303" s="16"/>
      <c r="D303" s="119" t="s">
        <v>323</v>
      </c>
      <c r="E303" s="120"/>
      <c r="F303" s="120"/>
      <c r="G303" s="120"/>
      <c r="H303" s="120"/>
      <c r="I303" s="121"/>
      <c r="J303" s="72"/>
      <c r="K303" s="72"/>
      <c r="L303" s="72"/>
    </row>
    <row r="304" spans="1:12" x14ac:dyDescent="0.25">
      <c r="A304" s="19"/>
      <c r="B304" s="19"/>
      <c r="C304" s="19"/>
      <c r="D304" s="95" t="s">
        <v>316</v>
      </c>
      <c r="E304" s="90">
        <v>1</v>
      </c>
      <c r="F304" s="91">
        <v>120</v>
      </c>
      <c r="G304" s="91">
        <v>0</v>
      </c>
      <c r="H304" s="91">
        <v>0</v>
      </c>
      <c r="I304" s="92">
        <v>120</v>
      </c>
      <c r="J304" s="65">
        <v>120</v>
      </c>
      <c r="K304" s="66"/>
      <c r="L304" s="48">
        <f>ROUND(J304*K304,2)</f>
        <v>0</v>
      </c>
    </row>
    <row r="305" spans="1:12" x14ac:dyDescent="0.25">
      <c r="A305" s="24" t="s">
        <v>324</v>
      </c>
      <c r="B305" s="12" t="s">
        <v>15</v>
      </c>
      <c r="C305" s="25" t="s">
        <v>450</v>
      </c>
      <c r="D305" s="122" t="s">
        <v>325</v>
      </c>
      <c r="E305" s="122"/>
      <c r="F305" s="122"/>
      <c r="G305" s="122"/>
      <c r="H305" s="122"/>
      <c r="I305" s="122"/>
      <c r="J305" s="26"/>
      <c r="K305" s="27"/>
      <c r="L305" s="28"/>
    </row>
    <row r="306" spans="1:12" ht="45.75" customHeight="1" x14ac:dyDescent="0.25">
      <c r="A306" s="79"/>
      <c r="B306" s="16"/>
      <c r="C306" s="16"/>
      <c r="D306" s="119" t="s">
        <v>326</v>
      </c>
      <c r="E306" s="120"/>
      <c r="F306" s="120"/>
      <c r="G306" s="120"/>
      <c r="H306" s="120"/>
      <c r="I306" s="121"/>
      <c r="J306" s="72"/>
      <c r="K306" s="72"/>
      <c r="L306" s="72"/>
    </row>
    <row r="307" spans="1:12" x14ac:dyDescent="0.25">
      <c r="A307" s="19"/>
      <c r="B307" s="19"/>
      <c r="C307" s="19"/>
      <c r="D307" s="95" t="s">
        <v>316</v>
      </c>
      <c r="E307" s="90">
        <v>1</v>
      </c>
      <c r="F307" s="91">
        <v>20</v>
      </c>
      <c r="G307" s="91">
        <v>0</v>
      </c>
      <c r="H307" s="91">
        <v>0</v>
      </c>
      <c r="I307" s="92">
        <v>20</v>
      </c>
      <c r="J307" s="65">
        <v>20</v>
      </c>
      <c r="K307" s="66"/>
      <c r="L307" s="48">
        <f>ROUND(J307*K307,2)</f>
        <v>0</v>
      </c>
    </row>
    <row r="308" spans="1:12" x14ac:dyDescent="0.25">
      <c r="A308" s="24" t="s">
        <v>327</v>
      </c>
      <c r="B308" s="12" t="s">
        <v>15</v>
      </c>
      <c r="C308" s="25" t="s">
        <v>450</v>
      </c>
      <c r="D308" s="122" t="s">
        <v>328</v>
      </c>
      <c r="E308" s="122"/>
      <c r="F308" s="122"/>
      <c r="G308" s="122"/>
      <c r="H308" s="122"/>
      <c r="I308" s="122"/>
      <c r="J308" s="26"/>
      <c r="K308" s="27"/>
      <c r="L308" s="28"/>
    </row>
    <row r="309" spans="1:12" ht="54" customHeight="1" x14ac:dyDescent="0.25">
      <c r="A309" s="79"/>
      <c r="B309" s="16"/>
      <c r="C309" s="16"/>
      <c r="D309" s="119" t="s">
        <v>329</v>
      </c>
      <c r="E309" s="120"/>
      <c r="F309" s="120"/>
      <c r="G309" s="120"/>
      <c r="H309" s="120"/>
      <c r="I309" s="121"/>
      <c r="J309" s="72"/>
      <c r="K309" s="72"/>
      <c r="L309" s="72"/>
    </row>
    <row r="310" spans="1:12" x14ac:dyDescent="0.25">
      <c r="A310" s="18"/>
      <c r="B310" s="18"/>
      <c r="C310" s="18"/>
      <c r="D310" s="98" t="s">
        <v>316</v>
      </c>
      <c r="E310" s="88">
        <v>1</v>
      </c>
      <c r="F310" s="83">
        <v>43</v>
      </c>
      <c r="G310" s="83">
        <v>0</v>
      </c>
      <c r="H310" s="83">
        <v>0</v>
      </c>
      <c r="I310" s="99">
        <v>43</v>
      </c>
      <c r="J310" s="72"/>
      <c r="K310" s="72"/>
      <c r="L310" s="72"/>
    </row>
    <row r="311" spans="1:12" x14ac:dyDescent="0.25">
      <c r="A311" s="19"/>
      <c r="B311" s="19"/>
      <c r="C311" s="19"/>
      <c r="D311" s="95" t="s">
        <v>320</v>
      </c>
      <c r="E311" s="90">
        <v>1</v>
      </c>
      <c r="F311" s="91">
        <v>20</v>
      </c>
      <c r="G311" s="91">
        <v>0</v>
      </c>
      <c r="H311" s="91">
        <v>0</v>
      </c>
      <c r="I311" s="92">
        <v>20</v>
      </c>
      <c r="J311" s="65">
        <v>63</v>
      </c>
      <c r="K311" s="66"/>
      <c r="L311" s="48">
        <f>ROUND(J311*K311,2)</f>
        <v>0</v>
      </c>
    </row>
    <row r="312" spans="1:12" x14ac:dyDescent="0.25">
      <c r="A312" s="24" t="s">
        <v>330</v>
      </c>
      <c r="B312" s="12" t="s">
        <v>15</v>
      </c>
      <c r="C312" s="25" t="s">
        <v>450</v>
      </c>
      <c r="D312" s="122" t="s">
        <v>331</v>
      </c>
      <c r="E312" s="122"/>
      <c r="F312" s="122"/>
      <c r="G312" s="122"/>
      <c r="H312" s="122"/>
      <c r="I312" s="122"/>
      <c r="J312" s="26"/>
      <c r="K312" s="27"/>
      <c r="L312" s="28"/>
    </row>
    <row r="313" spans="1:12" ht="48" customHeight="1" x14ac:dyDescent="0.25">
      <c r="A313" s="71"/>
      <c r="B313" s="71"/>
      <c r="C313" s="71"/>
      <c r="D313" s="124" t="s">
        <v>332</v>
      </c>
      <c r="E313" s="122"/>
      <c r="F313" s="122"/>
      <c r="G313" s="122"/>
      <c r="H313" s="122"/>
      <c r="I313" s="122"/>
      <c r="J313" s="73">
        <v>80</v>
      </c>
      <c r="K313" s="74"/>
      <c r="L313" s="75">
        <f>ROUND(J313*K313,2)</f>
        <v>0</v>
      </c>
    </row>
    <row r="314" spans="1:12" x14ac:dyDescent="0.25">
      <c r="A314" s="24" t="s">
        <v>333</v>
      </c>
      <c r="B314" s="12" t="s">
        <v>15</v>
      </c>
      <c r="C314" s="25" t="s">
        <v>450</v>
      </c>
      <c r="D314" s="122" t="s">
        <v>334</v>
      </c>
      <c r="E314" s="122"/>
      <c r="F314" s="122"/>
      <c r="G314" s="122"/>
      <c r="H314" s="122"/>
      <c r="I314" s="122"/>
      <c r="J314" s="26"/>
      <c r="K314" s="27"/>
      <c r="L314" s="28"/>
    </row>
    <row r="315" spans="1:12" ht="64.5" customHeight="1" x14ac:dyDescent="0.25">
      <c r="A315" s="71"/>
      <c r="B315" s="71"/>
      <c r="C315" s="71"/>
      <c r="D315" s="124" t="s">
        <v>335</v>
      </c>
      <c r="E315" s="122"/>
      <c r="F315" s="122"/>
      <c r="G315" s="122"/>
      <c r="H315" s="122"/>
      <c r="I315" s="122"/>
      <c r="J315" s="73">
        <v>182</v>
      </c>
      <c r="K315" s="74"/>
      <c r="L315" s="75">
        <f>ROUND(J315*K315,2)</f>
        <v>0</v>
      </c>
    </row>
    <row r="316" spans="1:12" x14ac:dyDescent="0.25">
      <c r="A316" s="24" t="s">
        <v>336</v>
      </c>
      <c r="B316" s="12" t="s">
        <v>15</v>
      </c>
      <c r="C316" s="25" t="s">
        <v>450</v>
      </c>
      <c r="D316" s="122" t="s">
        <v>337</v>
      </c>
      <c r="E316" s="122"/>
      <c r="F316" s="122"/>
      <c r="G316" s="122"/>
      <c r="H316" s="122"/>
      <c r="I316" s="122"/>
      <c r="J316" s="26"/>
      <c r="K316" s="27"/>
      <c r="L316" s="28"/>
    </row>
    <row r="317" spans="1:12" ht="48.75" customHeight="1" x14ac:dyDescent="0.25">
      <c r="A317" s="71"/>
      <c r="B317" s="71"/>
      <c r="C317" s="71"/>
      <c r="D317" s="124" t="s">
        <v>338</v>
      </c>
      <c r="E317" s="122"/>
      <c r="F317" s="122"/>
      <c r="G317" s="122"/>
      <c r="H317" s="122"/>
      <c r="I317" s="122"/>
      <c r="J317" s="73">
        <v>133</v>
      </c>
      <c r="K317" s="74"/>
      <c r="L317" s="75">
        <f>ROUND(J317*K317,2)</f>
        <v>0</v>
      </c>
    </row>
    <row r="318" spans="1:12" x14ac:dyDescent="0.25">
      <c r="A318" s="24" t="s">
        <v>339</v>
      </c>
      <c r="B318" s="12" t="s">
        <v>15</v>
      </c>
      <c r="C318" s="25" t="s">
        <v>450</v>
      </c>
      <c r="D318" s="122" t="s">
        <v>340</v>
      </c>
      <c r="E318" s="122"/>
      <c r="F318" s="122"/>
      <c r="G318" s="122"/>
      <c r="H318" s="122"/>
      <c r="I318" s="122"/>
      <c r="J318" s="26"/>
      <c r="K318" s="27"/>
      <c r="L318" s="28"/>
    </row>
    <row r="319" spans="1:12" ht="57" customHeight="1" x14ac:dyDescent="0.25">
      <c r="A319" s="71"/>
      <c r="B319" s="71"/>
      <c r="C319" s="71"/>
      <c r="D319" s="124" t="s">
        <v>341</v>
      </c>
      <c r="E319" s="122"/>
      <c r="F319" s="122"/>
      <c r="G319" s="122"/>
      <c r="H319" s="122"/>
      <c r="I319" s="122"/>
      <c r="J319" s="73">
        <v>133</v>
      </c>
      <c r="K319" s="74"/>
      <c r="L319" s="75">
        <f>ROUND(J319*K319,2)</f>
        <v>0</v>
      </c>
    </row>
    <row r="320" spans="1:12" x14ac:dyDescent="0.25">
      <c r="A320" s="24" t="s">
        <v>342</v>
      </c>
      <c r="B320" s="12" t="s">
        <v>15</v>
      </c>
      <c r="C320" s="25" t="s">
        <v>450</v>
      </c>
      <c r="D320" s="122" t="s">
        <v>343</v>
      </c>
      <c r="E320" s="122"/>
      <c r="F320" s="122"/>
      <c r="G320" s="122"/>
      <c r="H320" s="122"/>
      <c r="I320" s="122"/>
      <c r="J320" s="26"/>
      <c r="K320" s="27"/>
      <c r="L320" s="28"/>
    </row>
    <row r="321" spans="1:12" ht="48.75" customHeight="1" x14ac:dyDescent="0.25">
      <c r="A321" s="71"/>
      <c r="B321" s="71"/>
      <c r="C321" s="71"/>
      <c r="D321" s="124" t="s">
        <v>344</v>
      </c>
      <c r="E321" s="122"/>
      <c r="F321" s="122"/>
      <c r="G321" s="122"/>
      <c r="H321" s="122"/>
      <c r="I321" s="122"/>
      <c r="J321" s="73">
        <v>120</v>
      </c>
      <c r="K321" s="74"/>
      <c r="L321" s="75">
        <f>ROUND(J321*K321,2)</f>
        <v>0</v>
      </c>
    </row>
    <row r="322" spans="1:12" x14ac:dyDescent="0.25">
      <c r="A322" s="24" t="s">
        <v>345</v>
      </c>
      <c r="B322" s="12" t="s">
        <v>15</v>
      </c>
      <c r="C322" s="25" t="s">
        <v>450</v>
      </c>
      <c r="D322" s="122" t="s">
        <v>346</v>
      </c>
      <c r="E322" s="122"/>
      <c r="F322" s="122"/>
      <c r="G322" s="122"/>
      <c r="H322" s="122"/>
      <c r="I322" s="122"/>
      <c r="J322" s="26"/>
      <c r="K322" s="27"/>
      <c r="L322" s="28"/>
    </row>
    <row r="323" spans="1:12" ht="60.75" customHeight="1" x14ac:dyDescent="0.25">
      <c r="A323" s="71"/>
      <c r="B323" s="71"/>
      <c r="C323" s="71"/>
      <c r="D323" s="124" t="s">
        <v>347</v>
      </c>
      <c r="E323" s="122"/>
      <c r="F323" s="122"/>
      <c r="G323" s="122"/>
      <c r="H323" s="122"/>
      <c r="I323" s="122"/>
      <c r="J323" s="73">
        <v>20</v>
      </c>
      <c r="K323" s="74"/>
      <c r="L323" s="75">
        <f>ROUND(J323*K323,2)</f>
        <v>0</v>
      </c>
    </row>
    <row r="324" spans="1:12" x14ac:dyDescent="0.25">
      <c r="A324" s="24" t="s">
        <v>348</v>
      </c>
      <c r="B324" s="12" t="s">
        <v>15</v>
      </c>
      <c r="C324" s="25" t="s">
        <v>450</v>
      </c>
      <c r="D324" s="122" t="s">
        <v>349</v>
      </c>
      <c r="E324" s="122"/>
      <c r="F324" s="122"/>
      <c r="G324" s="122"/>
      <c r="H324" s="122"/>
      <c r="I324" s="122"/>
      <c r="J324" s="26"/>
      <c r="K324" s="27"/>
      <c r="L324" s="28"/>
    </row>
    <row r="325" spans="1:12" ht="58.5" customHeight="1" x14ac:dyDescent="0.25">
      <c r="A325" s="71"/>
      <c r="B325" s="71"/>
      <c r="C325" s="71"/>
      <c r="D325" s="124" t="s">
        <v>350</v>
      </c>
      <c r="E325" s="122"/>
      <c r="F325" s="122"/>
      <c r="G325" s="122"/>
      <c r="H325" s="122"/>
      <c r="I325" s="122"/>
      <c r="J325" s="73">
        <v>63</v>
      </c>
      <c r="K325" s="74"/>
      <c r="L325" s="75">
        <f>ROUND(J325*K325,2)</f>
        <v>0</v>
      </c>
    </row>
    <row r="326" spans="1:12" x14ac:dyDescent="0.25">
      <c r="A326" s="24" t="s">
        <v>351</v>
      </c>
      <c r="B326" s="12" t="s">
        <v>15</v>
      </c>
      <c r="C326" s="25" t="s">
        <v>16</v>
      </c>
      <c r="D326" s="122" t="s">
        <v>352</v>
      </c>
      <c r="E326" s="122"/>
      <c r="F326" s="122"/>
      <c r="G326" s="122"/>
      <c r="H326" s="122"/>
      <c r="I326" s="122"/>
      <c r="J326" s="26"/>
      <c r="K326" s="27"/>
      <c r="L326" s="28"/>
    </row>
    <row r="327" spans="1:12" ht="61.5" customHeight="1" x14ac:dyDescent="0.25">
      <c r="A327" s="79"/>
      <c r="B327" s="16"/>
      <c r="C327" s="16"/>
      <c r="D327" s="119" t="s">
        <v>353</v>
      </c>
      <c r="E327" s="120"/>
      <c r="F327" s="120"/>
      <c r="G327" s="120"/>
      <c r="H327" s="120"/>
      <c r="I327" s="121"/>
      <c r="J327" s="72"/>
      <c r="K327" s="72"/>
      <c r="L327" s="72"/>
    </row>
    <row r="328" spans="1:12" x14ac:dyDescent="0.25">
      <c r="A328" s="19"/>
      <c r="B328" s="19"/>
      <c r="C328" s="19"/>
      <c r="D328" s="95" t="s">
        <v>354</v>
      </c>
      <c r="E328" s="90">
        <v>1</v>
      </c>
      <c r="F328" s="91">
        <v>0</v>
      </c>
      <c r="G328" s="91">
        <v>0</v>
      </c>
      <c r="H328" s="91">
        <v>0</v>
      </c>
      <c r="I328" s="92">
        <v>1</v>
      </c>
      <c r="J328" s="65">
        <v>1</v>
      </c>
      <c r="K328" s="66"/>
      <c r="L328" s="48">
        <f>ROUND(J328*K328,2)</f>
        <v>0</v>
      </c>
    </row>
    <row r="329" spans="1:12" x14ac:dyDescent="0.25">
      <c r="A329" s="24" t="s">
        <v>355</v>
      </c>
      <c r="B329" s="12" t="s">
        <v>15</v>
      </c>
      <c r="C329" s="25" t="s">
        <v>21</v>
      </c>
      <c r="D329" s="122" t="s">
        <v>356</v>
      </c>
      <c r="E329" s="122"/>
      <c r="F329" s="122"/>
      <c r="G329" s="122"/>
      <c r="H329" s="122"/>
      <c r="I329" s="122"/>
      <c r="J329" s="26"/>
      <c r="K329" s="27"/>
      <c r="L329" s="28"/>
    </row>
    <row r="330" spans="1:12" ht="117" customHeight="1" x14ac:dyDescent="0.25">
      <c r="A330" s="79"/>
      <c r="B330" s="16"/>
      <c r="C330" s="16"/>
      <c r="D330" s="119" t="s">
        <v>357</v>
      </c>
      <c r="E330" s="120"/>
      <c r="F330" s="120"/>
      <c r="G330" s="120"/>
      <c r="H330" s="120"/>
      <c r="I330" s="121"/>
      <c r="J330" s="72"/>
      <c r="K330" s="72"/>
      <c r="L330" s="72"/>
    </row>
    <row r="331" spans="1:12" x14ac:dyDescent="0.25">
      <c r="A331" s="19"/>
      <c r="B331" s="19"/>
      <c r="C331" s="19"/>
      <c r="D331" s="95" t="s">
        <v>161</v>
      </c>
      <c r="E331" s="90">
        <v>50</v>
      </c>
      <c r="F331" s="91">
        <v>0</v>
      </c>
      <c r="G331" s="91">
        <v>0</v>
      </c>
      <c r="H331" s="91">
        <v>0</v>
      </c>
      <c r="I331" s="92">
        <v>50</v>
      </c>
      <c r="J331" s="65">
        <v>50</v>
      </c>
      <c r="K331" s="66"/>
      <c r="L331" s="48">
        <f>ROUND(J331*K331,2)</f>
        <v>0</v>
      </c>
    </row>
    <row r="332" spans="1:12" x14ac:dyDescent="0.25">
      <c r="A332" s="24" t="s">
        <v>358</v>
      </c>
      <c r="B332" s="12" t="s">
        <v>15</v>
      </c>
      <c r="C332" s="25" t="s">
        <v>359</v>
      </c>
      <c r="D332" s="122" t="s">
        <v>360</v>
      </c>
      <c r="E332" s="122"/>
      <c r="F332" s="122"/>
      <c r="G332" s="122"/>
      <c r="H332" s="122"/>
      <c r="I332" s="122"/>
      <c r="J332" s="26"/>
      <c r="K332" s="27"/>
      <c r="L332" s="28"/>
    </row>
    <row r="333" spans="1:12" ht="78" customHeight="1" x14ac:dyDescent="0.25">
      <c r="A333" s="79"/>
      <c r="B333" s="16"/>
      <c r="C333" s="16"/>
      <c r="D333" s="119" t="s">
        <v>361</v>
      </c>
      <c r="E333" s="120"/>
      <c r="F333" s="120"/>
      <c r="G333" s="120"/>
      <c r="H333" s="120"/>
      <c r="I333" s="121"/>
      <c r="J333" s="72"/>
      <c r="K333" s="72"/>
      <c r="L333" s="72"/>
    </row>
    <row r="334" spans="1:12" x14ac:dyDescent="0.25">
      <c r="A334" s="19"/>
      <c r="B334" s="19"/>
      <c r="C334" s="19"/>
      <c r="D334" s="95" t="s">
        <v>82</v>
      </c>
      <c r="E334" s="90">
        <v>4</v>
      </c>
      <c r="F334" s="91">
        <v>0</v>
      </c>
      <c r="G334" s="91">
        <v>0</v>
      </c>
      <c r="H334" s="91">
        <v>0</v>
      </c>
      <c r="I334" s="92">
        <v>4</v>
      </c>
      <c r="J334" s="65">
        <v>4</v>
      </c>
      <c r="K334" s="66"/>
      <c r="L334" s="48">
        <f>ROUND(J334*K334,2)</f>
        <v>0</v>
      </c>
    </row>
    <row r="335" spans="1:12" x14ac:dyDescent="0.25">
      <c r="A335" s="24" t="s">
        <v>362</v>
      </c>
      <c r="B335" s="12" t="s">
        <v>15</v>
      </c>
      <c r="C335" s="25" t="s">
        <v>363</v>
      </c>
      <c r="D335" s="122" t="s">
        <v>364</v>
      </c>
      <c r="E335" s="122"/>
      <c r="F335" s="122"/>
      <c r="G335" s="122"/>
      <c r="H335" s="122"/>
      <c r="I335" s="122"/>
      <c r="J335" s="26"/>
      <c r="K335" s="27"/>
      <c r="L335" s="28"/>
    </row>
    <row r="336" spans="1:12" ht="77.25" customHeight="1" x14ac:dyDescent="0.25">
      <c r="A336" s="79"/>
      <c r="B336" s="16"/>
      <c r="C336" s="16"/>
      <c r="D336" s="119" t="s">
        <v>365</v>
      </c>
      <c r="E336" s="120"/>
      <c r="F336" s="120"/>
      <c r="G336" s="120"/>
      <c r="H336" s="120"/>
      <c r="I336" s="121"/>
      <c r="J336" s="72"/>
      <c r="K336" s="72"/>
      <c r="L336" s="72"/>
    </row>
    <row r="337" spans="1:12" x14ac:dyDescent="0.25">
      <c r="A337" s="19"/>
      <c r="B337" s="19"/>
      <c r="C337" s="19"/>
      <c r="D337" s="95" t="s">
        <v>82</v>
      </c>
      <c r="E337" s="90">
        <v>22</v>
      </c>
      <c r="F337" s="91">
        <v>1</v>
      </c>
      <c r="G337" s="91">
        <v>0</v>
      </c>
      <c r="H337" s="91">
        <v>0</v>
      </c>
      <c r="I337" s="92">
        <f>OR(E337&lt;&gt;0,F337&lt;&gt;0,G337&lt;&gt;0,H337&lt;&gt;0)*(E337 + (E337 = 0))*(F337 + (F337 = 0))*(G337 + (G337 = 0))*(H337 + (H337 = 0))</f>
        <v>22</v>
      </c>
      <c r="J337" s="65">
        <v>22</v>
      </c>
      <c r="K337" s="66"/>
      <c r="L337" s="48">
        <f>ROUND(J337*K337,2)</f>
        <v>0</v>
      </c>
    </row>
    <row r="338" spans="1:12" x14ac:dyDescent="0.25">
      <c r="A338" s="20"/>
      <c r="B338" s="21"/>
      <c r="C338" s="21"/>
      <c r="D338" s="21"/>
      <c r="E338" s="21"/>
      <c r="F338" s="21"/>
      <c r="G338" s="21"/>
      <c r="H338" s="21"/>
      <c r="I338" s="68" t="s">
        <v>30</v>
      </c>
      <c r="J338" s="21"/>
      <c r="K338" s="22"/>
      <c r="L338" s="23">
        <f>SUM(L290+L293+L297+L301+L304+L307+L311+L313+L315+L317+L319+L321+L323+L325+L328+L331+L334+L337)</f>
        <v>0</v>
      </c>
    </row>
    <row r="339" spans="1:12" x14ac:dyDescent="0.25">
      <c r="A339" s="7" t="s">
        <v>31</v>
      </c>
      <c r="B339" s="8" t="s">
        <v>15</v>
      </c>
      <c r="C339" s="8" t="s">
        <v>77</v>
      </c>
      <c r="D339" s="123" t="s">
        <v>366</v>
      </c>
      <c r="E339" s="123"/>
      <c r="F339" s="123"/>
      <c r="G339" s="123"/>
      <c r="H339" s="123"/>
      <c r="I339" s="123"/>
      <c r="J339" s="9"/>
      <c r="K339" s="10"/>
      <c r="L339" s="11"/>
    </row>
    <row r="340" spans="1:12" x14ac:dyDescent="0.25">
      <c r="A340" s="24" t="s">
        <v>367</v>
      </c>
      <c r="B340" s="12" t="s">
        <v>15</v>
      </c>
      <c r="C340" s="25" t="s">
        <v>16</v>
      </c>
      <c r="D340" s="122" t="s">
        <v>368</v>
      </c>
      <c r="E340" s="122"/>
      <c r="F340" s="122"/>
      <c r="G340" s="122"/>
      <c r="H340" s="122"/>
      <c r="I340" s="122"/>
      <c r="J340" s="26"/>
      <c r="K340" s="27"/>
      <c r="L340" s="28"/>
    </row>
    <row r="341" spans="1:12" ht="48" customHeight="1" x14ac:dyDescent="0.25">
      <c r="A341" s="71"/>
      <c r="B341" s="71"/>
      <c r="C341" s="71"/>
      <c r="D341" s="124" t="s">
        <v>369</v>
      </c>
      <c r="E341" s="122"/>
      <c r="F341" s="122"/>
      <c r="G341" s="122"/>
      <c r="H341" s="122"/>
      <c r="I341" s="122"/>
      <c r="J341" s="76">
        <v>1</v>
      </c>
      <c r="K341" s="74"/>
      <c r="L341" s="75">
        <f>ROUND(J341*K341,2)</f>
        <v>0</v>
      </c>
    </row>
    <row r="342" spans="1:12" x14ac:dyDescent="0.25">
      <c r="A342" s="24" t="s">
        <v>370</v>
      </c>
      <c r="B342" s="12" t="s">
        <v>15</v>
      </c>
      <c r="C342" s="25" t="s">
        <v>16</v>
      </c>
      <c r="D342" s="122" t="s">
        <v>371</v>
      </c>
      <c r="E342" s="122"/>
      <c r="F342" s="122"/>
      <c r="G342" s="122"/>
      <c r="H342" s="122"/>
      <c r="I342" s="122"/>
      <c r="J342" s="26"/>
      <c r="K342" s="27"/>
      <c r="L342" s="28"/>
    </row>
    <row r="343" spans="1:12" ht="105" customHeight="1" x14ac:dyDescent="0.25">
      <c r="A343" s="71"/>
      <c r="B343" s="71"/>
      <c r="C343" s="71"/>
      <c r="D343" s="124" t="s">
        <v>372</v>
      </c>
      <c r="E343" s="122"/>
      <c r="F343" s="122"/>
      <c r="G343" s="122"/>
      <c r="H343" s="122"/>
      <c r="I343" s="122"/>
      <c r="J343" s="76">
        <v>1</v>
      </c>
      <c r="K343" s="74"/>
      <c r="L343" s="75">
        <f>ROUND(J343*K343,2)</f>
        <v>0</v>
      </c>
    </row>
    <row r="344" spans="1:12" x14ac:dyDescent="0.25">
      <c r="A344" s="24" t="s">
        <v>373</v>
      </c>
      <c r="B344" s="12" t="s">
        <v>15</v>
      </c>
      <c r="C344" s="25" t="s">
        <v>16</v>
      </c>
      <c r="D344" s="122" t="s">
        <v>374</v>
      </c>
      <c r="E344" s="122"/>
      <c r="F344" s="122"/>
      <c r="G344" s="122"/>
      <c r="H344" s="122"/>
      <c r="I344" s="122"/>
      <c r="J344" s="26"/>
      <c r="K344" s="27"/>
      <c r="L344" s="28"/>
    </row>
    <row r="345" spans="1:12" ht="198" customHeight="1" x14ac:dyDescent="0.25">
      <c r="A345" s="71"/>
      <c r="B345" s="71"/>
      <c r="C345" s="71"/>
      <c r="D345" s="124" t="s">
        <v>375</v>
      </c>
      <c r="E345" s="122"/>
      <c r="F345" s="122"/>
      <c r="G345" s="122"/>
      <c r="H345" s="122"/>
      <c r="I345" s="122"/>
      <c r="J345" s="76">
        <v>1</v>
      </c>
      <c r="K345" s="74"/>
      <c r="L345" s="75">
        <f>ROUND(J345*K345,2)</f>
        <v>0</v>
      </c>
    </row>
    <row r="346" spans="1:12" x14ac:dyDescent="0.25">
      <c r="A346" s="24" t="s">
        <v>376</v>
      </c>
      <c r="B346" s="12" t="s">
        <v>15</v>
      </c>
      <c r="C346" s="25" t="s">
        <v>16</v>
      </c>
      <c r="D346" s="122" t="s">
        <v>377</v>
      </c>
      <c r="E346" s="122"/>
      <c r="F346" s="122"/>
      <c r="G346" s="122"/>
      <c r="H346" s="122"/>
      <c r="I346" s="122"/>
      <c r="J346" s="26"/>
      <c r="K346" s="27"/>
      <c r="L346" s="28"/>
    </row>
    <row r="347" spans="1:12" ht="130.5" customHeight="1" x14ac:dyDescent="0.25">
      <c r="A347" s="71"/>
      <c r="B347" s="71"/>
      <c r="C347" s="71"/>
      <c r="D347" s="124" t="s">
        <v>378</v>
      </c>
      <c r="E347" s="122"/>
      <c r="F347" s="122"/>
      <c r="G347" s="122"/>
      <c r="H347" s="122"/>
      <c r="I347" s="122"/>
      <c r="J347" s="76">
        <v>1</v>
      </c>
      <c r="K347" s="74"/>
      <c r="L347" s="75">
        <f>ROUND(J347*K347,2)</f>
        <v>0</v>
      </c>
    </row>
    <row r="348" spans="1:12" x14ac:dyDescent="0.25">
      <c r="A348" s="20"/>
      <c r="B348" s="21"/>
      <c r="C348" s="21"/>
      <c r="D348" s="21"/>
      <c r="E348" s="21"/>
      <c r="F348" s="21"/>
      <c r="G348" s="21"/>
      <c r="H348" s="21"/>
      <c r="I348" s="68" t="s">
        <v>32</v>
      </c>
      <c r="J348" s="21"/>
      <c r="K348" s="22"/>
      <c r="L348" s="23">
        <f>SUM(L341+L343+L345+L347)</f>
        <v>0</v>
      </c>
    </row>
    <row r="349" spans="1:12" x14ac:dyDescent="0.25">
      <c r="A349" s="7" t="s">
        <v>33</v>
      </c>
      <c r="B349" s="8" t="s">
        <v>15</v>
      </c>
      <c r="C349" s="8" t="s">
        <v>77</v>
      </c>
      <c r="D349" s="123" t="s">
        <v>379</v>
      </c>
      <c r="E349" s="123"/>
      <c r="F349" s="123"/>
      <c r="G349" s="123"/>
      <c r="H349" s="123"/>
      <c r="I349" s="123"/>
      <c r="J349" s="9"/>
      <c r="K349" s="10"/>
      <c r="L349" s="11"/>
    </row>
    <row r="350" spans="1:12" x14ac:dyDescent="0.25">
      <c r="A350" s="24" t="s">
        <v>380</v>
      </c>
      <c r="B350" s="12" t="s">
        <v>15</v>
      </c>
      <c r="C350" s="25" t="s">
        <v>16</v>
      </c>
      <c r="D350" s="122" t="s">
        <v>381</v>
      </c>
      <c r="E350" s="122"/>
      <c r="F350" s="122"/>
      <c r="G350" s="122"/>
      <c r="H350" s="122"/>
      <c r="I350" s="122"/>
      <c r="J350" s="26"/>
      <c r="K350" s="27"/>
      <c r="L350" s="28"/>
    </row>
    <row r="351" spans="1:12" ht="99.75" customHeight="1" x14ac:dyDescent="0.25">
      <c r="A351" s="79"/>
      <c r="B351" s="16"/>
      <c r="C351" s="16"/>
      <c r="D351" s="119" t="s">
        <v>382</v>
      </c>
      <c r="E351" s="120"/>
      <c r="F351" s="120"/>
      <c r="G351" s="120"/>
      <c r="H351" s="120"/>
      <c r="I351" s="121"/>
      <c r="J351" s="72"/>
      <c r="K351" s="72"/>
      <c r="L351" s="72"/>
    </row>
    <row r="352" spans="1:12" ht="22.5" x14ac:dyDescent="0.25">
      <c r="A352" s="19"/>
      <c r="B352" s="19"/>
      <c r="C352" s="19"/>
      <c r="D352" s="95" t="s">
        <v>383</v>
      </c>
      <c r="E352" s="90">
        <v>1</v>
      </c>
      <c r="F352" s="91">
        <v>0</v>
      </c>
      <c r="G352" s="91">
        <v>0</v>
      </c>
      <c r="H352" s="91">
        <v>0</v>
      </c>
      <c r="I352" s="92">
        <v>1</v>
      </c>
      <c r="J352" s="65">
        <v>1</v>
      </c>
      <c r="K352" s="66"/>
      <c r="L352" s="48">
        <f>ROUND(J352*K352,2)</f>
        <v>0</v>
      </c>
    </row>
    <row r="353" spans="1:12" x14ac:dyDescent="0.25">
      <c r="A353" s="24" t="s">
        <v>384</v>
      </c>
      <c r="B353" s="12" t="s">
        <v>15</v>
      </c>
      <c r="C353" s="25" t="s">
        <v>16</v>
      </c>
      <c r="D353" s="122" t="s">
        <v>385</v>
      </c>
      <c r="E353" s="122"/>
      <c r="F353" s="122"/>
      <c r="G353" s="122"/>
      <c r="H353" s="122"/>
      <c r="I353" s="122"/>
      <c r="J353" s="26"/>
      <c r="K353" s="27"/>
      <c r="L353" s="28"/>
    </row>
    <row r="354" spans="1:12" ht="89.25" customHeight="1" x14ac:dyDescent="0.25">
      <c r="A354" s="79"/>
      <c r="B354" s="16"/>
      <c r="C354" s="16"/>
      <c r="D354" s="119" t="s">
        <v>386</v>
      </c>
      <c r="E354" s="120"/>
      <c r="F354" s="120"/>
      <c r="G354" s="120"/>
      <c r="H354" s="120"/>
      <c r="I354" s="121"/>
      <c r="J354" s="72"/>
      <c r="K354" s="72"/>
      <c r="L354" s="72"/>
    </row>
    <row r="355" spans="1:12" x14ac:dyDescent="0.25">
      <c r="A355" s="19"/>
      <c r="B355" s="19"/>
      <c r="C355" s="19"/>
      <c r="D355" s="95" t="s">
        <v>387</v>
      </c>
      <c r="E355" s="90">
        <v>1</v>
      </c>
      <c r="F355" s="91">
        <v>0</v>
      </c>
      <c r="G355" s="91">
        <v>0</v>
      </c>
      <c r="H355" s="91">
        <v>0</v>
      </c>
      <c r="I355" s="92">
        <v>1</v>
      </c>
      <c r="J355" s="65">
        <v>1</v>
      </c>
      <c r="K355" s="66"/>
      <c r="L355" s="48">
        <f>ROUND(J355*K355,2)</f>
        <v>0</v>
      </c>
    </row>
    <row r="356" spans="1:12" x14ac:dyDescent="0.25">
      <c r="A356" s="20"/>
      <c r="B356" s="21"/>
      <c r="C356" s="21"/>
      <c r="D356" s="21"/>
      <c r="E356" s="21"/>
      <c r="F356" s="21"/>
      <c r="G356" s="21"/>
      <c r="H356" s="21"/>
      <c r="I356" s="68" t="s">
        <v>34</v>
      </c>
      <c r="J356" s="21"/>
      <c r="K356" s="22"/>
      <c r="L356" s="23">
        <f>SUM(L352+L355)</f>
        <v>0</v>
      </c>
    </row>
    <row r="357" spans="1:12" x14ac:dyDescent="0.25">
      <c r="A357" s="20"/>
      <c r="B357" s="21"/>
      <c r="C357" s="21"/>
      <c r="D357" s="21"/>
      <c r="E357" s="21"/>
      <c r="F357" s="21"/>
      <c r="G357" s="21"/>
      <c r="H357" s="21"/>
      <c r="I357" s="68" t="s">
        <v>35</v>
      </c>
      <c r="J357" s="21"/>
      <c r="K357" s="22"/>
      <c r="L357" s="23">
        <f>SUM(L286+L338+L348+L356)</f>
        <v>0</v>
      </c>
    </row>
    <row r="358" spans="1:12" x14ac:dyDescent="0.25">
      <c r="A358" s="7" t="s">
        <v>36</v>
      </c>
      <c r="B358" s="8" t="s">
        <v>13</v>
      </c>
      <c r="C358" s="8"/>
      <c r="D358" s="123" t="s">
        <v>388</v>
      </c>
      <c r="E358" s="123"/>
      <c r="F358" s="123"/>
      <c r="G358" s="123"/>
      <c r="H358" s="123"/>
      <c r="I358" s="123"/>
      <c r="J358" s="9"/>
      <c r="K358" s="10"/>
      <c r="L358" s="11"/>
    </row>
    <row r="359" spans="1:12" ht="15" customHeight="1" x14ac:dyDescent="0.25">
      <c r="A359" s="24" t="s">
        <v>37</v>
      </c>
      <c r="B359" s="12" t="s">
        <v>15</v>
      </c>
      <c r="C359" s="25" t="s">
        <v>16</v>
      </c>
      <c r="D359" s="122" t="s">
        <v>389</v>
      </c>
      <c r="E359" s="122"/>
      <c r="F359" s="122"/>
      <c r="G359" s="122"/>
      <c r="H359" s="122"/>
      <c r="I359" s="122"/>
      <c r="J359" s="26"/>
      <c r="K359" s="27"/>
      <c r="L359" s="28"/>
    </row>
    <row r="360" spans="1:12" ht="138.75" customHeight="1" x14ac:dyDescent="0.25">
      <c r="A360" s="79"/>
      <c r="B360" s="16"/>
      <c r="C360" s="16"/>
      <c r="D360" s="119" t="s">
        <v>456</v>
      </c>
      <c r="E360" s="120"/>
      <c r="F360" s="120"/>
      <c r="G360" s="120"/>
      <c r="H360" s="120"/>
      <c r="I360" s="121"/>
      <c r="J360" s="72"/>
      <c r="K360" s="72"/>
      <c r="L360" s="72"/>
    </row>
    <row r="361" spans="1:12" x14ac:dyDescent="0.25">
      <c r="A361" s="19"/>
      <c r="B361" s="19"/>
      <c r="C361" s="19"/>
      <c r="D361" s="100" t="s">
        <v>457</v>
      </c>
      <c r="E361" s="90">
        <v>1</v>
      </c>
      <c r="F361" s="91">
        <v>0</v>
      </c>
      <c r="G361" s="91">
        <v>0</v>
      </c>
      <c r="H361" s="91">
        <v>0</v>
      </c>
      <c r="I361" s="92">
        <v>1</v>
      </c>
      <c r="J361" s="65">
        <v>1</v>
      </c>
      <c r="K361" s="66"/>
      <c r="L361" s="48">
        <f>ROUND(J361*K361,2)</f>
        <v>0</v>
      </c>
    </row>
    <row r="362" spans="1:12" x14ac:dyDescent="0.25">
      <c r="A362" s="24" t="s">
        <v>38</v>
      </c>
      <c r="B362" s="12" t="s">
        <v>15</v>
      </c>
      <c r="C362" s="25" t="s">
        <v>18</v>
      </c>
      <c r="D362" s="122" t="s">
        <v>390</v>
      </c>
      <c r="E362" s="122"/>
      <c r="F362" s="122"/>
      <c r="G362" s="122"/>
      <c r="H362" s="122"/>
      <c r="I362" s="122"/>
      <c r="J362" s="26"/>
      <c r="K362" s="27"/>
      <c r="L362" s="28"/>
    </row>
    <row r="363" spans="1:12" ht="56.25" customHeight="1" x14ac:dyDescent="0.25">
      <c r="A363" s="79"/>
      <c r="B363" s="16"/>
      <c r="C363" s="16"/>
      <c r="D363" s="119" t="s">
        <v>391</v>
      </c>
      <c r="E363" s="120"/>
      <c r="F363" s="120"/>
      <c r="G363" s="120"/>
      <c r="H363" s="120"/>
      <c r="I363" s="121"/>
      <c r="J363" s="72"/>
      <c r="K363" s="72"/>
      <c r="L363" s="72"/>
    </row>
    <row r="364" spans="1:12" x14ac:dyDescent="0.25">
      <c r="A364" s="19"/>
      <c r="B364" s="19"/>
      <c r="C364" s="19"/>
      <c r="D364" s="95" t="s">
        <v>82</v>
      </c>
      <c r="E364" s="90">
        <v>1</v>
      </c>
      <c r="F364" s="91">
        <v>20</v>
      </c>
      <c r="G364" s="91">
        <v>0</v>
      </c>
      <c r="H364" s="91">
        <v>0</v>
      </c>
      <c r="I364" s="92">
        <v>20</v>
      </c>
      <c r="J364" s="65">
        <v>20</v>
      </c>
      <c r="K364" s="66"/>
      <c r="L364" s="48">
        <f>ROUND(J364*K364,2)</f>
        <v>0</v>
      </c>
    </row>
    <row r="365" spans="1:12" x14ac:dyDescent="0.25">
      <c r="A365" s="24" t="s">
        <v>39</v>
      </c>
      <c r="B365" s="12" t="s">
        <v>15</v>
      </c>
      <c r="C365" s="25" t="s">
        <v>18</v>
      </c>
      <c r="D365" s="122" t="s">
        <v>392</v>
      </c>
      <c r="E365" s="122"/>
      <c r="F365" s="122"/>
      <c r="G365" s="122"/>
      <c r="H365" s="122"/>
      <c r="I365" s="122"/>
      <c r="J365" s="26"/>
      <c r="K365" s="27"/>
      <c r="L365" s="28"/>
    </row>
    <row r="366" spans="1:12" ht="141" customHeight="1" x14ac:dyDescent="0.25">
      <c r="A366" s="79"/>
      <c r="B366" s="16"/>
      <c r="C366" s="16"/>
      <c r="D366" s="119" t="s">
        <v>393</v>
      </c>
      <c r="E366" s="120"/>
      <c r="F366" s="120"/>
      <c r="G366" s="120"/>
      <c r="H366" s="120"/>
      <c r="I366" s="121"/>
      <c r="J366" s="72"/>
      <c r="K366" s="72"/>
      <c r="L366" s="72"/>
    </row>
    <row r="367" spans="1:12" ht="22.5" x14ac:dyDescent="0.25">
      <c r="A367" s="19"/>
      <c r="B367" s="19"/>
      <c r="C367" s="19"/>
      <c r="D367" s="95" t="s">
        <v>394</v>
      </c>
      <c r="E367" s="90">
        <v>150</v>
      </c>
      <c r="F367" s="91">
        <v>0</v>
      </c>
      <c r="G367" s="91">
        <v>0</v>
      </c>
      <c r="H367" s="91">
        <v>0</v>
      </c>
      <c r="I367" s="92">
        <v>150</v>
      </c>
      <c r="J367" s="65">
        <v>150</v>
      </c>
      <c r="K367" s="66"/>
      <c r="L367" s="48">
        <f>ROUND(J367*K367,2)</f>
        <v>0</v>
      </c>
    </row>
    <row r="368" spans="1:12" x14ac:dyDescent="0.25">
      <c r="A368" s="24" t="s">
        <v>395</v>
      </c>
      <c r="B368" s="12" t="s">
        <v>15</v>
      </c>
      <c r="C368" s="25" t="s">
        <v>16</v>
      </c>
      <c r="D368" s="122" t="s">
        <v>396</v>
      </c>
      <c r="E368" s="122"/>
      <c r="F368" s="122"/>
      <c r="G368" s="122"/>
      <c r="H368" s="122"/>
      <c r="I368" s="122"/>
      <c r="J368" s="26"/>
      <c r="K368" s="27"/>
      <c r="L368" s="28"/>
    </row>
    <row r="369" spans="1:12" ht="161.25" customHeight="1" x14ac:dyDescent="0.25">
      <c r="A369" s="79"/>
      <c r="B369" s="16"/>
      <c r="C369" s="16"/>
      <c r="D369" s="119" t="s">
        <v>397</v>
      </c>
      <c r="E369" s="120"/>
      <c r="F369" s="120"/>
      <c r="G369" s="120"/>
      <c r="H369" s="120"/>
      <c r="I369" s="121"/>
      <c r="J369" s="72"/>
      <c r="K369" s="72"/>
      <c r="L369" s="72"/>
    </row>
    <row r="370" spans="1:12" x14ac:dyDescent="0.25">
      <c r="A370" s="19"/>
      <c r="B370" s="19"/>
      <c r="C370" s="19"/>
      <c r="D370" s="95" t="s">
        <v>398</v>
      </c>
      <c r="E370" s="90">
        <v>4</v>
      </c>
      <c r="F370" s="91">
        <v>0</v>
      </c>
      <c r="G370" s="91">
        <v>0</v>
      </c>
      <c r="H370" s="91">
        <v>0</v>
      </c>
      <c r="I370" s="92">
        <v>4</v>
      </c>
      <c r="J370" s="65">
        <v>4</v>
      </c>
      <c r="K370" s="66"/>
      <c r="L370" s="48">
        <f>ROUND(J370*K370,2)</f>
        <v>0</v>
      </c>
    </row>
    <row r="371" spans="1:12" x14ac:dyDescent="0.25">
      <c r="A371" s="24" t="s">
        <v>399</v>
      </c>
      <c r="B371" s="12" t="s">
        <v>15</v>
      </c>
      <c r="C371" s="25" t="s">
        <v>16</v>
      </c>
      <c r="D371" s="122" t="s">
        <v>400</v>
      </c>
      <c r="E371" s="122"/>
      <c r="F371" s="122"/>
      <c r="G371" s="122"/>
      <c r="H371" s="122"/>
      <c r="I371" s="122"/>
      <c r="J371" s="26"/>
      <c r="K371" s="27"/>
      <c r="L371" s="28"/>
    </row>
    <row r="372" spans="1:12" ht="154.5" customHeight="1" x14ac:dyDescent="0.25">
      <c r="A372" s="79"/>
      <c r="B372" s="16"/>
      <c r="C372" s="16"/>
      <c r="D372" s="119" t="s">
        <v>401</v>
      </c>
      <c r="E372" s="120"/>
      <c r="F372" s="120"/>
      <c r="G372" s="120"/>
      <c r="H372" s="120"/>
      <c r="I372" s="121"/>
      <c r="J372" s="72"/>
      <c r="K372" s="72"/>
      <c r="L372" s="72"/>
    </row>
    <row r="373" spans="1:12" x14ac:dyDescent="0.25">
      <c r="A373" s="19"/>
      <c r="B373" s="19"/>
      <c r="C373" s="19"/>
      <c r="D373" s="95" t="s">
        <v>402</v>
      </c>
      <c r="E373" s="90">
        <v>4</v>
      </c>
      <c r="F373" s="91">
        <v>0</v>
      </c>
      <c r="G373" s="91">
        <v>0</v>
      </c>
      <c r="H373" s="91">
        <v>0</v>
      </c>
      <c r="I373" s="92">
        <v>4</v>
      </c>
      <c r="J373" s="65">
        <v>4</v>
      </c>
      <c r="K373" s="66"/>
      <c r="L373" s="48">
        <f>ROUND(J373*K373,2)</f>
        <v>0</v>
      </c>
    </row>
    <row r="374" spans="1:12" x14ac:dyDescent="0.25">
      <c r="A374" s="24" t="s">
        <v>403</v>
      </c>
      <c r="B374" s="12" t="s">
        <v>15</v>
      </c>
      <c r="C374" s="25" t="s">
        <v>16</v>
      </c>
      <c r="D374" s="122" t="s">
        <v>404</v>
      </c>
      <c r="E374" s="122"/>
      <c r="F374" s="122"/>
      <c r="G374" s="122"/>
      <c r="H374" s="122"/>
      <c r="I374" s="122"/>
      <c r="J374" s="26"/>
      <c r="K374" s="27"/>
      <c r="L374" s="28"/>
    </row>
    <row r="375" spans="1:12" ht="75" customHeight="1" x14ac:dyDescent="0.25">
      <c r="A375" s="79"/>
      <c r="B375" s="16"/>
      <c r="C375" s="16"/>
      <c r="D375" s="119" t="s">
        <v>405</v>
      </c>
      <c r="E375" s="120"/>
      <c r="F375" s="120"/>
      <c r="G375" s="120"/>
      <c r="H375" s="120"/>
      <c r="I375" s="121"/>
      <c r="J375" s="72"/>
      <c r="K375" s="72"/>
      <c r="L375" s="72"/>
    </row>
    <row r="376" spans="1:12" x14ac:dyDescent="0.25">
      <c r="A376" s="19"/>
      <c r="B376" s="19"/>
      <c r="C376" s="19"/>
      <c r="D376" s="95" t="s">
        <v>82</v>
      </c>
      <c r="E376" s="90">
        <v>5</v>
      </c>
      <c r="F376" s="91">
        <v>0</v>
      </c>
      <c r="G376" s="91">
        <v>0</v>
      </c>
      <c r="H376" s="91">
        <v>0</v>
      </c>
      <c r="I376" s="92">
        <v>5</v>
      </c>
      <c r="J376" s="65">
        <v>5</v>
      </c>
      <c r="K376" s="66"/>
      <c r="L376" s="48">
        <f>ROUND(J376*K376,2)</f>
        <v>0</v>
      </c>
    </row>
    <row r="377" spans="1:12" x14ac:dyDescent="0.25">
      <c r="A377" s="24" t="s">
        <v>406</v>
      </c>
      <c r="B377" s="12" t="s">
        <v>15</v>
      </c>
      <c r="C377" s="25" t="s">
        <v>16</v>
      </c>
      <c r="D377" s="122" t="s">
        <v>407</v>
      </c>
      <c r="E377" s="122"/>
      <c r="F377" s="122"/>
      <c r="G377" s="122"/>
      <c r="H377" s="122"/>
      <c r="I377" s="122"/>
      <c r="J377" s="26"/>
      <c r="K377" s="27"/>
      <c r="L377" s="28"/>
    </row>
    <row r="378" spans="1:12" ht="312" customHeight="1" x14ac:dyDescent="0.25">
      <c r="A378" s="79"/>
      <c r="B378" s="16"/>
      <c r="C378" s="16"/>
      <c r="D378" s="119" t="s">
        <v>408</v>
      </c>
      <c r="E378" s="120"/>
      <c r="F378" s="120"/>
      <c r="G378" s="120"/>
      <c r="H378" s="120"/>
      <c r="I378" s="121"/>
      <c r="J378" s="72"/>
      <c r="K378" s="72"/>
      <c r="L378" s="72"/>
    </row>
    <row r="379" spans="1:12" x14ac:dyDescent="0.25">
      <c r="A379" s="19"/>
      <c r="B379" s="19"/>
      <c r="C379" s="19"/>
      <c r="D379" s="95" t="s">
        <v>409</v>
      </c>
      <c r="E379" s="90">
        <v>2</v>
      </c>
      <c r="F379" s="91">
        <v>0</v>
      </c>
      <c r="G379" s="91">
        <v>0</v>
      </c>
      <c r="H379" s="91">
        <v>0</v>
      </c>
      <c r="I379" s="92">
        <v>2</v>
      </c>
      <c r="J379" s="65">
        <v>2</v>
      </c>
      <c r="K379" s="66"/>
      <c r="L379" s="48">
        <f>ROUND(J379*K379,2)</f>
        <v>0</v>
      </c>
    </row>
    <row r="380" spans="1:12" x14ac:dyDescent="0.25">
      <c r="A380" s="24" t="s">
        <v>410</v>
      </c>
      <c r="B380" s="12" t="s">
        <v>15</v>
      </c>
      <c r="C380" s="25" t="s">
        <v>16</v>
      </c>
      <c r="D380" s="122" t="s">
        <v>411</v>
      </c>
      <c r="E380" s="122"/>
      <c r="F380" s="122"/>
      <c r="G380" s="122"/>
      <c r="H380" s="122"/>
      <c r="I380" s="122"/>
      <c r="J380" s="26"/>
      <c r="K380" s="27"/>
      <c r="L380" s="28"/>
    </row>
    <row r="381" spans="1:12" ht="264.75" customHeight="1" x14ac:dyDescent="0.25">
      <c r="A381" s="79"/>
      <c r="B381" s="16"/>
      <c r="C381" s="16"/>
      <c r="D381" s="119" t="s">
        <v>412</v>
      </c>
      <c r="E381" s="120"/>
      <c r="F381" s="120"/>
      <c r="G381" s="120"/>
      <c r="H381" s="120"/>
      <c r="I381" s="121"/>
      <c r="J381" s="72"/>
      <c r="K381" s="72"/>
      <c r="L381" s="72"/>
    </row>
    <row r="382" spans="1:12" x14ac:dyDescent="0.25">
      <c r="A382" s="18"/>
      <c r="B382" s="18"/>
      <c r="C382" s="18"/>
      <c r="D382" s="86" t="s">
        <v>413</v>
      </c>
      <c r="E382" s="81">
        <v>5</v>
      </c>
      <c r="F382" s="82">
        <v>0</v>
      </c>
      <c r="G382" s="82">
        <v>0</v>
      </c>
      <c r="H382" s="82">
        <v>0</v>
      </c>
      <c r="I382" s="99">
        <v>5</v>
      </c>
      <c r="J382" s="72"/>
      <c r="K382" s="72"/>
      <c r="L382" s="72"/>
    </row>
    <row r="383" spans="1:12" x14ac:dyDescent="0.25">
      <c r="A383" s="19"/>
      <c r="B383" s="19"/>
      <c r="C383" s="19"/>
      <c r="D383" s="95" t="s">
        <v>414</v>
      </c>
      <c r="E383" s="90">
        <v>2</v>
      </c>
      <c r="F383" s="91">
        <v>0</v>
      </c>
      <c r="G383" s="91">
        <v>0</v>
      </c>
      <c r="H383" s="91">
        <v>0</v>
      </c>
      <c r="I383" s="92">
        <v>2</v>
      </c>
      <c r="J383" s="65">
        <v>7</v>
      </c>
      <c r="K383" s="66"/>
      <c r="L383" s="48">
        <f>ROUND(J383*K383,2)</f>
        <v>0</v>
      </c>
    </row>
    <row r="384" spans="1:12" x14ac:dyDescent="0.25">
      <c r="A384" s="24" t="s">
        <v>415</v>
      </c>
      <c r="B384" s="12" t="s">
        <v>15</v>
      </c>
      <c r="C384" s="25" t="s">
        <v>16</v>
      </c>
      <c r="D384" s="122" t="s">
        <v>416</v>
      </c>
      <c r="E384" s="122"/>
      <c r="F384" s="122"/>
      <c r="G384" s="122"/>
      <c r="H384" s="122"/>
      <c r="I384" s="122"/>
      <c r="J384" s="26"/>
      <c r="K384" s="27"/>
      <c r="L384" s="28"/>
    </row>
    <row r="385" spans="1:12" ht="42.75" customHeight="1" x14ac:dyDescent="0.25">
      <c r="A385" s="79"/>
      <c r="B385" s="16"/>
      <c r="C385" s="16"/>
      <c r="D385" s="119" t="s">
        <v>417</v>
      </c>
      <c r="E385" s="120"/>
      <c r="F385" s="120"/>
      <c r="G385" s="120"/>
      <c r="H385" s="120"/>
      <c r="I385" s="121"/>
      <c r="J385" s="72"/>
      <c r="K385" s="72"/>
      <c r="L385" s="72"/>
    </row>
    <row r="386" spans="1:12" x14ac:dyDescent="0.25">
      <c r="A386" s="19"/>
      <c r="B386" s="19"/>
      <c r="C386" s="19"/>
      <c r="D386" s="95" t="s">
        <v>82</v>
      </c>
      <c r="E386" s="90">
        <v>1</v>
      </c>
      <c r="F386" s="91">
        <v>0</v>
      </c>
      <c r="G386" s="91">
        <v>0</v>
      </c>
      <c r="H386" s="91">
        <v>0</v>
      </c>
      <c r="I386" s="92">
        <v>1</v>
      </c>
      <c r="J386" s="65">
        <v>1</v>
      </c>
      <c r="K386" s="66"/>
      <c r="L386" s="48">
        <f>ROUND(J386*K386,2)</f>
        <v>0</v>
      </c>
    </row>
    <row r="387" spans="1:12" x14ac:dyDescent="0.25">
      <c r="A387" s="24" t="s">
        <v>418</v>
      </c>
      <c r="B387" s="12" t="s">
        <v>15</v>
      </c>
      <c r="C387" s="25" t="s">
        <v>18</v>
      </c>
      <c r="D387" s="122" t="s">
        <v>419</v>
      </c>
      <c r="E387" s="122"/>
      <c r="F387" s="122"/>
      <c r="G387" s="122"/>
      <c r="H387" s="122"/>
      <c r="I387" s="122"/>
      <c r="J387" s="26"/>
      <c r="K387" s="27"/>
      <c r="L387" s="28"/>
    </row>
    <row r="388" spans="1:12" ht="45" customHeight="1" x14ac:dyDescent="0.25">
      <c r="A388" s="79"/>
      <c r="B388" s="16"/>
      <c r="C388" s="16"/>
      <c r="D388" s="119" t="s">
        <v>420</v>
      </c>
      <c r="E388" s="120"/>
      <c r="F388" s="120"/>
      <c r="G388" s="120"/>
      <c r="H388" s="120"/>
      <c r="I388" s="121"/>
      <c r="J388" s="72"/>
      <c r="K388" s="72"/>
      <c r="L388" s="72"/>
    </row>
    <row r="389" spans="1:12" x14ac:dyDescent="0.25">
      <c r="A389" s="19"/>
      <c r="B389" s="19"/>
      <c r="C389" s="19"/>
      <c r="D389" s="95" t="s">
        <v>421</v>
      </c>
      <c r="E389" s="90">
        <v>1</v>
      </c>
      <c r="F389" s="91">
        <v>0</v>
      </c>
      <c r="G389" s="91">
        <v>0</v>
      </c>
      <c r="H389" s="91">
        <v>0</v>
      </c>
      <c r="I389" s="92">
        <v>1</v>
      </c>
      <c r="J389" s="65">
        <v>1</v>
      </c>
      <c r="K389" s="66"/>
      <c r="L389" s="48">
        <f>ROUND(J389*K389,2)</f>
        <v>0</v>
      </c>
    </row>
    <row r="390" spans="1:12" x14ac:dyDescent="0.25">
      <c r="A390" s="24" t="s">
        <v>422</v>
      </c>
      <c r="B390" s="12" t="s">
        <v>15</v>
      </c>
      <c r="C390" s="25" t="s">
        <v>18</v>
      </c>
      <c r="D390" s="122" t="s">
        <v>423</v>
      </c>
      <c r="E390" s="122"/>
      <c r="F390" s="122"/>
      <c r="G390" s="122"/>
      <c r="H390" s="122"/>
      <c r="I390" s="122"/>
      <c r="J390" s="26"/>
      <c r="K390" s="27"/>
      <c r="L390" s="28"/>
    </row>
    <row r="391" spans="1:12" ht="64.5" customHeight="1" x14ac:dyDescent="0.25">
      <c r="A391" s="79"/>
      <c r="B391" s="16"/>
      <c r="C391" s="16"/>
      <c r="D391" s="119" t="s">
        <v>424</v>
      </c>
      <c r="E391" s="120"/>
      <c r="F391" s="120"/>
      <c r="G391" s="120"/>
      <c r="H391" s="120"/>
      <c r="I391" s="121"/>
      <c r="J391" s="72"/>
      <c r="K391" s="72"/>
      <c r="L391" s="72"/>
    </row>
    <row r="392" spans="1:12" ht="22.5" x14ac:dyDescent="0.25">
      <c r="A392" s="19"/>
      <c r="B392" s="19"/>
      <c r="C392" s="19"/>
      <c r="D392" s="95" t="s">
        <v>425</v>
      </c>
      <c r="E392" s="90">
        <v>2</v>
      </c>
      <c r="F392" s="91">
        <v>95</v>
      </c>
      <c r="G392" s="91">
        <v>0</v>
      </c>
      <c r="H392" s="91">
        <v>0</v>
      </c>
      <c r="I392" s="92">
        <v>190</v>
      </c>
      <c r="J392" s="65">
        <v>190</v>
      </c>
      <c r="K392" s="66"/>
      <c r="L392" s="48">
        <f>ROUND(J392*K392,2)</f>
        <v>0</v>
      </c>
    </row>
    <row r="393" spans="1:12" x14ac:dyDescent="0.25">
      <c r="A393" s="24" t="s">
        <v>426</v>
      </c>
      <c r="B393" s="12" t="s">
        <v>15</v>
      </c>
      <c r="C393" s="25" t="s">
        <v>18</v>
      </c>
      <c r="D393" s="122" t="s">
        <v>427</v>
      </c>
      <c r="E393" s="122"/>
      <c r="F393" s="122"/>
      <c r="G393" s="122"/>
      <c r="H393" s="122"/>
      <c r="I393" s="122"/>
      <c r="J393" s="26"/>
      <c r="K393" s="27"/>
      <c r="L393" s="28"/>
    </row>
    <row r="394" spans="1:12" ht="36.75" customHeight="1" x14ac:dyDescent="0.25">
      <c r="A394" s="79"/>
      <c r="B394" s="16"/>
      <c r="C394" s="16"/>
      <c r="D394" s="119" t="s">
        <v>429</v>
      </c>
      <c r="E394" s="120"/>
      <c r="F394" s="120"/>
      <c r="G394" s="120"/>
      <c r="H394" s="120"/>
      <c r="I394" s="121"/>
      <c r="J394" s="72"/>
      <c r="K394" s="72"/>
      <c r="L394" s="72"/>
    </row>
    <row r="395" spans="1:12" ht="22.5" x14ac:dyDescent="0.25">
      <c r="A395" s="19"/>
      <c r="B395" s="19"/>
      <c r="C395" s="19"/>
      <c r="D395" s="95" t="s">
        <v>425</v>
      </c>
      <c r="E395" s="90">
        <v>2</v>
      </c>
      <c r="F395" s="91">
        <v>85</v>
      </c>
      <c r="G395" s="91">
        <v>0</v>
      </c>
      <c r="H395" s="91">
        <v>0</v>
      </c>
      <c r="I395" s="92">
        <v>170</v>
      </c>
      <c r="J395" s="65">
        <v>170</v>
      </c>
      <c r="K395" s="66"/>
      <c r="L395" s="48">
        <f>ROUND(J395*K395,2)</f>
        <v>0</v>
      </c>
    </row>
    <row r="396" spans="1:12" x14ac:dyDescent="0.25">
      <c r="A396" s="24" t="s">
        <v>430</v>
      </c>
      <c r="B396" s="12" t="s">
        <v>15</v>
      </c>
      <c r="C396" s="25" t="s">
        <v>18</v>
      </c>
      <c r="D396" s="122" t="s">
        <v>431</v>
      </c>
      <c r="E396" s="122"/>
      <c r="F396" s="122"/>
      <c r="G396" s="122"/>
      <c r="H396" s="122"/>
      <c r="I396" s="122"/>
      <c r="J396" s="26"/>
      <c r="K396" s="27"/>
      <c r="L396" s="28"/>
    </row>
    <row r="397" spans="1:12" ht="32.25" customHeight="1" x14ac:dyDescent="0.25">
      <c r="A397" s="79"/>
      <c r="B397" s="16"/>
      <c r="C397" s="16"/>
      <c r="D397" s="119" t="s">
        <v>428</v>
      </c>
      <c r="E397" s="120"/>
      <c r="F397" s="120"/>
      <c r="G397" s="120"/>
      <c r="H397" s="120"/>
      <c r="I397" s="121"/>
      <c r="J397" s="72"/>
      <c r="K397" s="72"/>
      <c r="L397" s="72"/>
    </row>
    <row r="398" spans="1:12" x14ac:dyDescent="0.25">
      <c r="A398" s="19"/>
      <c r="B398" s="19"/>
      <c r="C398" s="19"/>
      <c r="D398" s="95" t="s">
        <v>82</v>
      </c>
      <c r="E398" s="90">
        <v>1</v>
      </c>
      <c r="F398" s="91">
        <v>60</v>
      </c>
      <c r="G398" s="91">
        <v>0</v>
      </c>
      <c r="H398" s="91">
        <v>0</v>
      </c>
      <c r="I398" s="92">
        <v>60</v>
      </c>
      <c r="J398" s="65">
        <v>60</v>
      </c>
      <c r="K398" s="66"/>
      <c r="L398" s="48">
        <f>ROUND(J398*K398,2)</f>
        <v>0</v>
      </c>
    </row>
    <row r="399" spans="1:12" x14ac:dyDescent="0.25">
      <c r="A399" s="20"/>
      <c r="B399" s="21"/>
      <c r="C399" s="21"/>
      <c r="D399" s="21"/>
      <c r="E399" s="21"/>
      <c r="F399" s="21"/>
      <c r="G399" s="21"/>
      <c r="H399" s="21"/>
      <c r="I399" s="68" t="s">
        <v>40</v>
      </c>
      <c r="J399" s="21"/>
      <c r="K399" s="22"/>
      <c r="L399" s="23">
        <f>SUM(L361+L364+L367+L370+L373+L376+L379+L383+L386+L389+L392+L395+L398)</f>
        <v>0</v>
      </c>
    </row>
    <row r="400" spans="1:12" x14ac:dyDescent="0.25">
      <c r="A400" s="20"/>
      <c r="B400" s="21"/>
      <c r="C400" s="21"/>
      <c r="D400" s="21"/>
      <c r="E400" s="21"/>
      <c r="F400" s="21"/>
      <c r="G400" s="21"/>
      <c r="H400" s="21"/>
      <c r="I400" s="68" t="s">
        <v>447</v>
      </c>
      <c r="J400" s="21"/>
      <c r="K400" s="22"/>
      <c r="L400" s="23">
        <f>SUM(L189+L357+L399)</f>
        <v>0</v>
      </c>
    </row>
    <row r="401" spans="1:12" x14ac:dyDescent="0.25">
      <c r="A401" s="7" t="s">
        <v>41</v>
      </c>
      <c r="B401" s="8" t="s">
        <v>13</v>
      </c>
      <c r="C401" s="8"/>
      <c r="D401" s="123" t="s">
        <v>432</v>
      </c>
      <c r="E401" s="123"/>
      <c r="F401" s="123"/>
      <c r="G401" s="123"/>
      <c r="H401" s="123"/>
      <c r="I401" s="123"/>
      <c r="J401" s="9"/>
      <c r="K401" s="10"/>
      <c r="L401" s="11"/>
    </row>
    <row r="402" spans="1:12" x14ac:dyDescent="0.25">
      <c r="A402" s="24" t="s">
        <v>42</v>
      </c>
      <c r="B402" s="12" t="s">
        <v>15</v>
      </c>
      <c r="C402" s="25" t="s">
        <v>448</v>
      </c>
      <c r="D402" s="122" t="s">
        <v>433</v>
      </c>
      <c r="E402" s="122"/>
      <c r="F402" s="122"/>
      <c r="G402" s="122"/>
      <c r="H402" s="122"/>
      <c r="I402" s="122"/>
      <c r="J402" s="26"/>
      <c r="K402" s="27"/>
      <c r="L402" s="28"/>
    </row>
    <row r="403" spans="1:12" ht="129.75" customHeight="1" x14ac:dyDescent="0.25">
      <c r="A403" s="79"/>
      <c r="B403" s="16"/>
      <c r="C403" s="16"/>
      <c r="D403" s="119" t="s">
        <v>434</v>
      </c>
      <c r="E403" s="120"/>
      <c r="F403" s="120"/>
      <c r="G403" s="120"/>
      <c r="H403" s="120"/>
      <c r="I403" s="121"/>
      <c r="J403" s="72"/>
      <c r="K403" s="72"/>
      <c r="L403" s="72"/>
    </row>
    <row r="404" spans="1:12" x14ac:dyDescent="0.25">
      <c r="A404" s="19"/>
      <c r="B404" s="19"/>
      <c r="C404" s="19"/>
      <c r="D404" s="95"/>
      <c r="E404" s="90">
        <v>1</v>
      </c>
      <c r="F404" s="91">
        <v>0</v>
      </c>
      <c r="G404" s="91">
        <v>0</v>
      </c>
      <c r="H404" s="91">
        <v>0</v>
      </c>
      <c r="I404" s="92">
        <v>1</v>
      </c>
      <c r="J404" s="65">
        <v>1</v>
      </c>
      <c r="K404" s="84">
        <f>L400</f>
        <v>0</v>
      </c>
      <c r="L404" s="48">
        <f>J404*K404/100</f>
        <v>0</v>
      </c>
    </row>
    <row r="405" spans="1:12" x14ac:dyDescent="0.25">
      <c r="A405" s="20"/>
      <c r="B405" s="21"/>
      <c r="C405" s="21"/>
      <c r="D405" s="21"/>
      <c r="E405" s="21"/>
      <c r="F405" s="21"/>
      <c r="G405" s="21"/>
      <c r="H405" s="21"/>
      <c r="I405" s="68" t="s">
        <v>43</v>
      </c>
      <c r="J405" s="21"/>
      <c r="K405" s="22"/>
      <c r="L405" s="23">
        <f>L404</f>
        <v>0</v>
      </c>
    </row>
    <row r="406" spans="1:12" x14ac:dyDescent="0.25">
      <c r="A406" s="7" t="s">
        <v>44</v>
      </c>
      <c r="B406" s="8" t="s">
        <v>13</v>
      </c>
      <c r="C406" s="8"/>
      <c r="D406" s="123" t="s">
        <v>435</v>
      </c>
      <c r="E406" s="123"/>
      <c r="F406" s="123"/>
      <c r="G406" s="123"/>
      <c r="H406" s="123"/>
      <c r="I406" s="123"/>
      <c r="J406" s="9"/>
      <c r="K406" s="10"/>
      <c r="L406" s="11"/>
    </row>
    <row r="407" spans="1:12" x14ac:dyDescent="0.25">
      <c r="A407" s="24" t="s">
        <v>45</v>
      </c>
      <c r="B407" s="12" t="s">
        <v>15</v>
      </c>
      <c r="C407" s="25" t="s">
        <v>448</v>
      </c>
      <c r="D407" s="122" t="s">
        <v>436</v>
      </c>
      <c r="E407" s="122"/>
      <c r="F407" s="122"/>
      <c r="G407" s="122"/>
      <c r="H407" s="122"/>
      <c r="I407" s="122"/>
      <c r="J407" s="26"/>
      <c r="K407" s="27"/>
      <c r="L407" s="28"/>
    </row>
    <row r="408" spans="1:12" ht="115.5" customHeight="1" x14ac:dyDescent="0.25">
      <c r="A408" s="79"/>
      <c r="B408" s="16"/>
      <c r="C408" s="16"/>
      <c r="D408" s="119" t="s">
        <v>437</v>
      </c>
      <c r="E408" s="120"/>
      <c r="F408" s="120"/>
      <c r="G408" s="120"/>
      <c r="H408" s="120"/>
      <c r="I408" s="121"/>
      <c r="J408" s="72"/>
      <c r="K408" s="72"/>
      <c r="L408" s="72"/>
    </row>
    <row r="409" spans="1:12" x14ac:dyDescent="0.25">
      <c r="A409" s="19"/>
      <c r="B409" s="19"/>
      <c r="C409" s="19"/>
      <c r="D409" s="95"/>
      <c r="E409" s="90">
        <v>1</v>
      </c>
      <c r="F409" s="91">
        <v>0</v>
      </c>
      <c r="G409" s="91">
        <v>0</v>
      </c>
      <c r="H409" s="91">
        <v>0</v>
      </c>
      <c r="I409" s="92">
        <v>1</v>
      </c>
      <c r="J409" s="65">
        <v>1</v>
      </c>
      <c r="K409" s="84">
        <f>L400</f>
        <v>0</v>
      </c>
      <c r="L409" s="48">
        <f>J409*K409/100</f>
        <v>0</v>
      </c>
    </row>
    <row r="410" spans="1:12" x14ac:dyDescent="0.25">
      <c r="A410" s="20"/>
      <c r="B410" s="21"/>
      <c r="C410" s="21"/>
      <c r="D410" s="21"/>
      <c r="E410" s="21"/>
      <c r="F410" s="21"/>
      <c r="G410" s="21"/>
      <c r="H410" s="21"/>
      <c r="I410" s="68" t="s">
        <v>46</v>
      </c>
      <c r="J410" s="21"/>
      <c r="K410" s="22"/>
      <c r="L410" s="23">
        <f>L409</f>
        <v>0</v>
      </c>
    </row>
    <row r="411" spans="1:12" x14ac:dyDescent="0.25">
      <c r="A411" s="7" t="s">
        <v>445</v>
      </c>
      <c r="B411" s="8" t="s">
        <v>13</v>
      </c>
      <c r="C411" s="8"/>
      <c r="D411" s="123" t="s">
        <v>438</v>
      </c>
      <c r="E411" s="123"/>
      <c r="F411" s="123"/>
      <c r="G411" s="123"/>
      <c r="H411" s="123"/>
      <c r="I411" s="123"/>
      <c r="J411" s="9"/>
      <c r="K411" s="10"/>
      <c r="L411" s="11"/>
    </row>
    <row r="412" spans="1:12" x14ac:dyDescent="0.25">
      <c r="A412" s="24" t="s">
        <v>47</v>
      </c>
      <c r="B412" s="12" t="s">
        <v>15</v>
      </c>
      <c r="C412" s="25" t="s">
        <v>448</v>
      </c>
      <c r="D412" s="122" t="s">
        <v>436</v>
      </c>
      <c r="E412" s="122"/>
      <c r="F412" s="122"/>
      <c r="G412" s="122"/>
      <c r="H412" s="122"/>
      <c r="I412" s="122"/>
      <c r="J412" s="26"/>
      <c r="K412" s="27"/>
      <c r="L412" s="28"/>
    </row>
    <row r="413" spans="1:12" ht="108.75" customHeight="1" x14ac:dyDescent="0.25">
      <c r="A413" s="79"/>
      <c r="B413" s="16"/>
      <c r="C413" s="16"/>
      <c r="D413" s="119" t="s">
        <v>439</v>
      </c>
      <c r="E413" s="120"/>
      <c r="F413" s="120"/>
      <c r="G413" s="120"/>
      <c r="H413" s="120"/>
      <c r="I413" s="121"/>
      <c r="J413" s="72"/>
      <c r="K413" s="72"/>
      <c r="L413" s="72"/>
    </row>
    <row r="414" spans="1:12" x14ac:dyDescent="0.25">
      <c r="A414" s="19"/>
      <c r="B414" s="19"/>
      <c r="C414" s="19"/>
      <c r="D414" s="95"/>
      <c r="E414" s="90">
        <v>1</v>
      </c>
      <c r="F414" s="91">
        <v>0</v>
      </c>
      <c r="G414" s="91">
        <v>0</v>
      </c>
      <c r="H414" s="91">
        <v>0</v>
      </c>
      <c r="I414" s="92">
        <v>1</v>
      </c>
      <c r="J414" s="65">
        <v>1</v>
      </c>
      <c r="K414" s="84">
        <f>L400</f>
        <v>0</v>
      </c>
      <c r="L414" s="48">
        <f>J414*K414/100</f>
        <v>0</v>
      </c>
    </row>
    <row r="415" spans="1:12" x14ac:dyDescent="0.25">
      <c r="A415" s="20"/>
      <c r="B415" s="21"/>
      <c r="C415" s="21"/>
      <c r="D415" s="21"/>
      <c r="E415" s="21"/>
      <c r="F415" s="21"/>
      <c r="G415" s="21"/>
      <c r="H415" s="21"/>
      <c r="I415" s="68" t="s">
        <v>48</v>
      </c>
      <c r="J415" s="21"/>
      <c r="K415" s="22"/>
      <c r="L415" s="23">
        <f>L414</f>
        <v>0</v>
      </c>
    </row>
    <row r="416" spans="1:12" x14ac:dyDescent="0.25">
      <c r="A416" s="30"/>
      <c r="B416" s="31" t="s">
        <v>49</v>
      </c>
      <c r="C416" s="32"/>
      <c r="D416" s="117" t="s">
        <v>50</v>
      </c>
      <c r="E416" s="117"/>
      <c r="F416" s="117"/>
      <c r="G416" s="117"/>
      <c r="H416" s="117"/>
      <c r="I416" s="117"/>
      <c r="J416" s="33"/>
      <c r="K416" s="34"/>
      <c r="L416" s="35">
        <f>SUM(L400+L405+L410+L415)</f>
        <v>0</v>
      </c>
    </row>
    <row r="417" spans="1:12" x14ac:dyDescent="0.25">
      <c r="A417" s="36"/>
      <c r="B417" s="37" t="s">
        <v>49</v>
      </c>
      <c r="C417" s="38"/>
      <c r="D417" s="117" t="s">
        <v>440</v>
      </c>
      <c r="E417" s="117"/>
      <c r="F417" s="117"/>
      <c r="G417" s="117"/>
      <c r="H417" s="117"/>
      <c r="I417" s="118"/>
      <c r="J417" s="39" t="s">
        <v>51</v>
      </c>
      <c r="K417" s="40"/>
      <c r="L417" s="41"/>
    </row>
    <row r="418" spans="1:12" x14ac:dyDescent="0.25">
      <c r="A418" s="42"/>
      <c r="B418" s="43" t="s">
        <v>49</v>
      </c>
      <c r="C418" s="44"/>
      <c r="D418" s="117" t="s">
        <v>441</v>
      </c>
      <c r="E418" s="117"/>
      <c r="F418" s="117"/>
      <c r="G418" s="117"/>
      <c r="H418" s="117"/>
      <c r="I418" s="118"/>
      <c r="J418" s="45" t="s">
        <v>52</v>
      </c>
      <c r="K418" s="46"/>
      <c r="L418" s="47"/>
    </row>
    <row r="419" spans="1:12" x14ac:dyDescent="0.25">
      <c r="A419" s="42"/>
      <c r="B419" s="43" t="s">
        <v>49</v>
      </c>
      <c r="C419" s="44"/>
      <c r="D419" s="117" t="s">
        <v>449</v>
      </c>
      <c r="E419" s="117"/>
      <c r="F419" s="117"/>
      <c r="G419" s="117"/>
      <c r="H419" s="117"/>
      <c r="I419" s="117"/>
      <c r="J419" s="44"/>
      <c r="K419" s="46"/>
      <c r="L419" s="48">
        <f>SUM(L416:L418)</f>
        <v>0</v>
      </c>
    </row>
    <row r="422" spans="1:12" ht="15" customHeight="1" x14ac:dyDescent="0.25">
      <c r="A422" s="111" t="s">
        <v>446</v>
      </c>
      <c r="B422" s="111"/>
      <c r="C422" s="111"/>
      <c r="D422" s="111"/>
      <c r="E422" s="111"/>
      <c r="F422" s="111"/>
      <c r="G422" s="111"/>
      <c r="H422" s="111"/>
      <c r="I422" s="111"/>
      <c r="J422" s="111"/>
      <c r="K422" s="111"/>
      <c r="L422" s="111"/>
    </row>
    <row r="425" spans="1:12" ht="31.5" customHeight="1" x14ac:dyDescent="0.25">
      <c r="A425" s="115" t="s">
        <v>442</v>
      </c>
      <c r="B425" s="115"/>
      <c r="C425" s="115"/>
      <c r="D425" s="115"/>
      <c r="E425" s="115"/>
      <c r="F425" s="115"/>
      <c r="G425" s="115"/>
      <c r="H425" s="115"/>
      <c r="I425" s="115"/>
      <c r="J425" s="115"/>
      <c r="K425" s="115"/>
      <c r="L425" s="115"/>
    </row>
    <row r="426" spans="1:12" ht="15.75" customHeight="1" x14ac:dyDescent="0.25"/>
    <row r="427" spans="1:12" ht="15.75" customHeight="1" x14ac:dyDescent="0.25"/>
    <row r="428" spans="1:12" ht="15.75" customHeight="1" x14ac:dyDescent="0.25"/>
    <row r="429" spans="1:12" ht="15.75" customHeight="1" x14ac:dyDescent="0.25">
      <c r="B429" s="50" t="s">
        <v>443</v>
      </c>
      <c r="C429" s="50"/>
      <c r="D429" s="125"/>
      <c r="E429" s="125"/>
      <c r="F429" s="125"/>
    </row>
    <row r="430" spans="1:12" x14ac:dyDescent="0.25">
      <c r="A430" s="116"/>
      <c r="B430" s="116"/>
      <c r="C430" s="116"/>
      <c r="D430" s="116"/>
      <c r="E430" s="116"/>
      <c r="F430" s="116"/>
      <c r="G430" s="116"/>
      <c r="H430" s="116"/>
      <c r="I430" s="116"/>
      <c r="J430" s="116"/>
      <c r="K430" s="116"/>
      <c r="L430" s="116"/>
    </row>
    <row r="432" spans="1:12" ht="61.5" customHeight="1" x14ac:dyDescent="0.25">
      <c r="A432" s="102" t="s">
        <v>54</v>
      </c>
      <c r="B432" s="102"/>
      <c r="C432" s="102"/>
      <c r="D432" s="102"/>
      <c r="E432" s="102"/>
      <c r="F432" s="102"/>
      <c r="G432" s="102"/>
      <c r="H432" s="102"/>
      <c r="I432" s="102"/>
      <c r="J432" s="102"/>
      <c r="K432" s="102"/>
      <c r="L432" s="102"/>
    </row>
  </sheetData>
  <sheetProtection algorithmName="SHA-512" hashValue="S5AGUEaFJAti0R5y0zO86b+bZp082BQl08MlKG2BmkBh+PdIYfL88KI8TZysop7sYxyiKHtsXdpDMAhi2JyoSw==" saltValue="JMqe6z3da9tqIST0Mr9dsw==" spinCount="100000" sheet="1" selectLockedCells="1" autoFilter="0"/>
  <autoFilter ref="A7:L419" xr:uid="{F86C7D6E-854E-49F3-9C1A-08A974BBD61F}"/>
  <mergeCells count="201">
    <mergeCell ref="D380:I380"/>
    <mergeCell ref="D381:I381"/>
    <mergeCell ref="D384:I384"/>
    <mergeCell ref="D261:I261"/>
    <mergeCell ref="D262:I262"/>
    <mergeCell ref="D281:I281"/>
    <mergeCell ref="D283:I283"/>
    <mergeCell ref="D284:I284"/>
    <mergeCell ref="D288:I288"/>
    <mergeCell ref="D403:I403"/>
    <mergeCell ref="D408:I408"/>
    <mergeCell ref="D411:I411"/>
    <mergeCell ref="D385:I385"/>
    <mergeCell ref="D387:I387"/>
    <mergeCell ref="D388:I388"/>
    <mergeCell ref="D393:I393"/>
    <mergeCell ref="D394:I394"/>
    <mergeCell ref="D396:I396"/>
    <mergeCell ref="D397:I397"/>
    <mergeCell ref="D401:I401"/>
    <mergeCell ref="D402:I402"/>
    <mergeCell ref="D407:I407"/>
    <mergeCell ref="D257:I257"/>
    <mergeCell ref="D258:I258"/>
    <mergeCell ref="D259:I259"/>
    <mergeCell ref="D260:I260"/>
    <mergeCell ref="D371:I371"/>
    <mergeCell ref="D372:I372"/>
    <mergeCell ref="D374:I374"/>
    <mergeCell ref="D377:I377"/>
    <mergeCell ref="D333:I333"/>
    <mergeCell ref="D339:I339"/>
    <mergeCell ref="D340:I340"/>
    <mergeCell ref="D341:I341"/>
    <mergeCell ref="D342:I342"/>
    <mergeCell ref="D344:I344"/>
    <mergeCell ref="D343:I343"/>
    <mergeCell ref="D289:I289"/>
    <mergeCell ref="D294:I294"/>
    <mergeCell ref="D295:I295"/>
    <mergeCell ref="D280:I280"/>
    <mergeCell ref="D319:I319"/>
    <mergeCell ref="D320:I320"/>
    <mergeCell ref="D326:I326"/>
    <mergeCell ref="D317:I317"/>
    <mergeCell ref="D353:I353"/>
    <mergeCell ref="D378:I378"/>
    <mergeCell ref="D243:I243"/>
    <mergeCell ref="D245:I245"/>
    <mergeCell ref="D246:I246"/>
    <mergeCell ref="D248:I248"/>
    <mergeCell ref="D249:I249"/>
    <mergeCell ref="D251:I251"/>
    <mergeCell ref="D252:I252"/>
    <mergeCell ref="D254:I254"/>
    <mergeCell ref="D255:I255"/>
    <mergeCell ref="D315:I315"/>
    <mergeCell ref="D316:I316"/>
    <mergeCell ref="D306:I306"/>
    <mergeCell ref="D308:I308"/>
    <mergeCell ref="D309:I309"/>
    <mergeCell ref="D312:I312"/>
    <mergeCell ref="D313:I313"/>
    <mergeCell ref="D314:I314"/>
    <mergeCell ref="D345:I345"/>
    <mergeCell ref="D346:I346"/>
    <mergeCell ref="D347:I347"/>
    <mergeCell ref="D329:I329"/>
    <mergeCell ref="D330:I330"/>
    <mergeCell ref="D332:I332"/>
    <mergeCell ref="D216:I216"/>
    <mergeCell ref="D217:I217"/>
    <mergeCell ref="D220:I220"/>
    <mergeCell ref="D221:I221"/>
    <mergeCell ref="D223:I223"/>
    <mergeCell ref="D224:I224"/>
    <mergeCell ref="D228:I228"/>
    <mergeCell ref="D229:I229"/>
    <mergeCell ref="D242:I242"/>
    <mergeCell ref="D199:I199"/>
    <mergeCell ref="D201:I201"/>
    <mergeCell ref="D202:I202"/>
    <mergeCell ref="D204:I204"/>
    <mergeCell ref="D205:I205"/>
    <mergeCell ref="D207:I207"/>
    <mergeCell ref="D208:I208"/>
    <mergeCell ref="D211:I211"/>
    <mergeCell ref="D212:I212"/>
    <mergeCell ref="D186:I186"/>
    <mergeCell ref="D187:I187"/>
    <mergeCell ref="D190:I190"/>
    <mergeCell ref="D191:I191"/>
    <mergeCell ref="D192:I192"/>
    <mergeCell ref="D193:I193"/>
    <mergeCell ref="D195:I195"/>
    <mergeCell ref="D196:I196"/>
    <mergeCell ref="D198:I198"/>
    <mergeCell ref="D31:I31"/>
    <mergeCell ref="D32:I32"/>
    <mergeCell ref="D35:I35"/>
    <mergeCell ref="D142:I142"/>
    <mergeCell ref="D143:I143"/>
    <mergeCell ref="D145:I145"/>
    <mergeCell ref="D146:I146"/>
    <mergeCell ref="D149:I149"/>
    <mergeCell ref="D150:I150"/>
    <mergeCell ref="D114:I114"/>
    <mergeCell ref="D127:I127"/>
    <mergeCell ref="D128:I128"/>
    <mergeCell ref="D135:I135"/>
    <mergeCell ref="D136:I136"/>
    <mergeCell ref="D137:I137"/>
    <mergeCell ref="D139:I139"/>
    <mergeCell ref="D140:I140"/>
    <mergeCell ref="D36:I36"/>
    <mergeCell ref="D37:I37"/>
    <mergeCell ref="D63:I63"/>
    <mergeCell ref="D64:I64"/>
    <mergeCell ref="D96:I96"/>
    <mergeCell ref="D97:I97"/>
    <mergeCell ref="D113:I113"/>
    <mergeCell ref="D17:I17"/>
    <mergeCell ref="D19:I19"/>
    <mergeCell ref="D20:I20"/>
    <mergeCell ref="D22:I22"/>
    <mergeCell ref="D23:I23"/>
    <mergeCell ref="D25:I25"/>
    <mergeCell ref="D26:I26"/>
    <mergeCell ref="D28:I28"/>
    <mergeCell ref="D29:I29"/>
    <mergeCell ref="D151:I151"/>
    <mergeCell ref="D160:I160"/>
    <mergeCell ref="D161:I161"/>
    <mergeCell ref="D167:I167"/>
    <mergeCell ref="D168:I168"/>
    <mergeCell ref="D169:I169"/>
    <mergeCell ref="D171:I171"/>
    <mergeCell ref="D172:I172"/>
    <mergeCell ref="D178:I178"/>
    <mergeCell ref="D174:I174"/>
    <mergeCell ref="D175:I175"/>
    <mergeCell ref="D179:I179"/>
    <mergeCell ref="D180:I180"/>
    <mergeCell ref="D183:I183"/>
    <mergeCell ref="D182:I182"/>
    <mergeCell ref="D184:I184"/>
    <mergeCell ref="D181:I181"/>
    <mergeCell ref="D349:I349"/>
    <mergeCell ref="D350:I350"/>
    <mergeCell ref="D8:I8"/>
    <mergeCell ref="D10:I10"/>
    <mergeCell ref="D11:I11"/>
    <mergeCell ref="D13:I13"/>
    <mergeCell ref="D14:I14"/>
    <mergeCell ref="D16:I16"/>
    <mergeCell ref="D9:I9"/>
    <mergeCell ref="D305:I305"/>
    <mergeCell ref="D318:I318"/>
    <mergeCell ref="D287:I287"/>
    <mergeCell ref="D291:I291"/>
    <mergeCell ref="D292:I292"/>
    <mergeCell ref="D299:I299"/>
    <mergeCell ref="D298:I298"/>
    <mergeCell ref="D302:I302"/>
    <mergeCell ref="D303:I303"/>
    <mergeCell ref="D359:I359"/>
    <mergeCell ref="D362:I362"/>
    <mergeCell ref="D363:I363"/>
    <mergeCell ref="D365:I365"/>
    <mergeCell ref="D366:I366"/>
    <mergeCell ref="D360:I360"/>
    <mergeCell ref="D368:I368"/>
    <mergeCell ref="D369:I369"/>
    <mergeCell ref="D327:I327"/>
    <mergeCell ref="D335:I335"/>
    <mergeCell ref="D336:I336"/>
    <mergeCell ref="D354:I354"/>
    <mergeCell ref="A422:L422"/>
    <mergeCell ref="D429:F429"/>
    <mergeCell ref="A1:L1"/>
    <mergeCell ref="A3:L3"/>
    <mergeCell ref="A425:L425"/>
    <mergeCell ref="A430:L430"/>
    <mergeCell ref="A432:L432"/>
    <mergeCell ref="D416:I416"/>
    <mergeCell ref="D417:I417"/>
    <mergeCell ref="D418:I418"/>
    <mergeCell ref="D419:I419"/>
    <mergeCell ref="D413:I413"/>
    <mergeCell ref="D412:I412"/>
    <mergeCell ref="D375:I375"/>
    <mergeCell ref="D390:I390"/>
    <mergeCell ref="D391:I391"/>
    <mergeCell ref="D406:I406"/>
    <mergeCell ref="D321:I321"/>
    <mergeCell ref="D322:I322"/>
    <mergeCell ref="D323:I323"/>
    <mergeCell ref="D324:I324"/>
    <mergeCell ref="D325:I325"/>
    <mergeCell ref="D351:I351"/>
    <mergeCell ref="D358:I358"/>
  </mergeCells>
  <dataValidations count="3">
    <dataValidation type="list" allowBlank="1" showInputMessage="1" showErrorMessage="1" sqref="B13 B16 B19 B8 B10 B22 B25 B28 B31 B36 B63 B96 B113 B127 B136 B139 B142 B145 B150 B160 B168 B171 B179 B183 B181 B186 B190 B192 B195 B198 B201 B204 B207 B211 B216 B220 B223 B228 B242 B245 B248 B251 B254 B257 B259 B261 B280 B283 B288 B291 B294 B298 B302 B305 B308 B312 B314 B316 B318 B320 B322 B324 B326 B329 B332 B335 B340 B342 B344 B346 B358 B401 B406 B411 B174" xr:uid="{5D452802-9B07-446E-9ABD-6847CC17865A}">
      <formula1>"Capítulo,Partida,Mano de obra,Maquinaria,Material,Otros,Tarea,"</formula1>
      <formula2>0</formula2>
    </dataValidation>
    <dataValidation type="list" allowBlank="1" showInputMessage="1" showErrorMessage="1" sqref="B416:B419" xr:uid="{1DE1A94D-CCF4-459E-B6B9-A69B06F575EA}">
      <formula1>"Capítulo,Partida,Mano de obra,Maquinaria,Material,Otros,"</formula1>
    </dataValidation>
    <dataValidation type="list" allowBlank="1" showInputMessage="1" showErrorMessage="1" sqref="B9 B35 B135 B149 B167 B178 B191 B287 B339 B349 B359 B362 B365 B368 B371 B374 B377 B380 B384 B387 B390 B393 B396 B402 B407 B412" xr:uid="{4BCD1DB0-159F-4551-8F85-DD8FFC12EBBC}">
      <formula1>"Capítulo,Partida,Mano de obra,Maquinaria,Material,Otros,Tarea,"</formula1>
    </dataValidation>
  </dataValidations>
  <printOptions horizontalCentered="1"/>
  <pageMargins left="0.9055118110236221" right="0.9055118110236221" top="0.74803149606299213" bottom="0.74803149606299213" header="0.31496062992125984" footer="0.31496062992125984"/>
  <pageSetup paperSize="9" scale="55" orientation="portrait" r:id="rId1"/>
  <headerFooter>
    <oddFooter>&amp;R&amp;P / &amp;N</oddFooter>
  </headerFooter>
  <ignoredErrors>
    <ignoredError sqref="A8 A190 A358 A401 A406 A411" numberStoredAsText="1"/>
    <ignoredError sqref="K404 K409 K41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I06106</dc:creator>
  <cp:lastModifiedBy>I06106</cp:lastModifiedBy>
  <cp:lastPrinted>2022-11-23T16:50:49Z</cp:lastPrinted>
  <dcterms:created xsi:type="dcterms:W3CDTF">2022-07-15T14:38:52Z</dcterms:created>
  <dcterms:modified xsi:type="dcterms:W3CDTF">2022-11-25T08:09:20Z</dcterms:modified>
</cp:coreProperties>
</file>