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ub\"/>
    </mc:Choice>
  </mc:AlternateContent>
  <xr:revisionPtr revIDLastSave="0" documentId="8_{0C7FEEB9-88BF-4BAD-90BC-E344D287296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2" l="1"/>
  <c r="H41" i="2"/>
  <c r="H40" i="2"/>
  <c r="H39" i="2"/>
  <c r="H38" i="2"/>
  <c r="H35" i="2" s="1"/>
  <c r="H34" i="2"/>
  <c r="H33" i="2"/>
  <c r="H32" i="2"/>
  <c r="H31" i="2"/>
  <c r="H30" i="2"/>
  <c r="H27" i="2" l="1"/>
  <c r="H26" i="2"/>
  <c r="H25" i="2"/>
  <c r="H23" i="2"/>
  <c r="H22" i="2"/>
  <c r="H24" i="2" l="1"/>
  <c r="H21" i="2"/>
  <c r="H19" i="2" s="1"/>
</calcChain>
</file>

<file path=xl/sharedStrings.xml><?xml version="1.0" encoding="utf-8"?>
<sst xmlns="http://schemas.openxmlformats.org/spreadsheetml/2006/main" count="53" uniqueCount="42">
  <si>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</si>
  <si>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</si>
  <si>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</si>
  <si>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</si>
  <si>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</si>
  <si>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</si>
  <si>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</si>
  <si>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</si>
  <si>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</si>
  <si>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</si>
  <si>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</si>
  <si>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</si>
  <si>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</si>
  <si>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</si>
  <si>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</si>
  <si>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</si>
  <si>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</si>
  <si>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</si>
  <si>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técnicos objetivos:  (Sobre B2)</t>
  </si>
  <si>
    <t>Experiencia superior a 10 años como dirección de obra</t>
  </si>
  <si>
    <t>Más de 3 obras finalizadas en las que haya ejercido como dirección de obra con importe, para cada obra, superior a 6.000.000 € PEM.</t>
  </si>
  <si>
    <t>Experiencia superior a 5 años como dirección ejecución de Obra</t>
  </si>
  <si>
    <t>Más de 3 obras finalizadas en las que haya intervenido como dirección de ejecución de obra con importe, para cada obra, superior a 6.000.000 € PEM.</t>
  </si>
  <si>
    <t>GBCe 3 hojas / BREEAM Muy Bueno ( &gt; 55 % - 70 %)</t>
  </si>
  <si>
    <t>GBCe 4 hojas / BREEAM Excelente ( &gt; 70 % - 85 %)</t>
  </si>
  <si>
    <t>GBCe 5 hojas / BREEAM Excepcional ( &gt; 85 %)</t>
  </si>
  <si>
    <t>GBCe 1 hoja / BREEAM Bueno (30 % - 45 %)</t>
  </si>
  <si>
    <t>GBCe 2 hojas / BREEAM Bueno (&gt;45 % - 55 %)</t>
  </si>
  <si>
    <t>Nivel de certificación obtenido</t>
  </si>
  <si>
    <r>
      <rPr>
        <b/>
        <u/>
        <sz val="8"/>
        <color rgb="FF000000"/>
        <rFont val="Calibri"/>
        <family val="2"/>
        <scheme val="minor"/>
      </rPr>
      <t>Obras finalizadas</t>
    </r>
    <r>
      <rPr>
        <sz val="8"/>
        <color rgb="FF000000"/>
        <rFont val="Calibri"/>
        <family val="2"/>
        <scheme val="minor"/>
      </rPr>
      <t xml:space="preserve"> que posteriormente hayan recibido certificación de sostenibilidad de al menos 1 hoja VERDE GBCe, o nivel CORRECTO 30 % BREEAM y en las que el medio ofertado en esta licitación como “Director de Obra”,  haya ejercido como dirección de obra.
(se evaluarán máximo 3 obras)</t>
    </r>
  </si>
  <si>
    <t xml:space="preserve">(**) la suma total de obras indicadas por perfil no será superior a 3, indicar preferentemente obras de mayor nivel de certificación obtenido  </t>
  </si>
  <si>
    <t>no</t>
  </si>
  <si>
    <t>Núm.Obras (**)</t>
  </si>
  <si>
    <t>Expediente n.º S/00945/2023</t>
  </si>
  <si>
    <t>“ AT supervisión de proyecto, Dirección Facultativa y CSS nuevo Centro Territorial CASTILLA Y LEÓN”</t>
  </si>
  <si>
    <t>a) Experiencia de medios personales asignados a obra</t>
  </si>
  <si>
    <t>3.2.1 Dirección de obra (arquitecto superior)</t>
  </si>
  <si>
    <t>3.2.2 Dirección de ejecución de obra (arquitecto técnico)</t>
  </si>
  <si>
    <t>3.2.3 Experiencia del arquitecto superior en la dirección de obra de edificios que hayan obtenido posteriormente la certificación de sostenibilidad</t>
  </si>
  <si>
    <t>3.2.4 Experiencia del arquitecto técnico en la dirección de ejecución de obra de edificios que hayan obtenido posteriormente la certificación de sostenibilidad</t>
  </si>
  <si>
    <t>Cumple indicar: SI/NO</t>
  </si>
  <si>
    <r>
      <rPr>
        <b/>
        <u/>
        <sz val="8"/>
        <color rgb="FF000000"/>
        <rFont val="Calibri"/>
        <family val="2"/>
        <scheme val="minor"/>
      </rPr>
      <t>Obras finalizadas</t>
    </r>
    <r>
      <rPr>
        <sz val="8"/>
        <color rgb="FF000000"/>
        <rFont val="Calibri"/>
        <family val="2"/>
        <scheme val="minor"/>
      </rPr>
      <t xml:space="preserve"> que posteriormente hayan recibido certificación de sostenibilidad de al menos 1 hoja VERDE GBCe, o nivel CORRECTO 30 % BREEAM y en las que el medio ofertado en esta licitación como “Director de ejecución de Obra”,  haya ejercido como dirección de ejecución de obra. 
(se evaluarán máximo 3 obras)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</si>
</sst>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b/>
      <u/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8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14" fillId="0" borderId="13" xfId="0" applyFont="1" applyBorder="1" applyAlignment="1" applyProtection="1">
      <alignment horizontal="justify" vertical="center" wrapText="1"/>
    </xf>
    <xf numFmtId="0" fontId="14" fillId="0" borderId="0" xfId="0" applyFont="1" applyBorder="1" applyAlignment="1" applyProtection="1">
      <alignment horizontal="justify" vertical="center" wrapText="1"/>
    </xf>
    <xf numFmtId="0" fontId="2" fillId="4" borderId="4" xfId="0" applyFont="1" applyFill="1" applyBorder="1" applyAlignment="1" applyProtection="1">
      <alignment horizontal="right" vertical="center" indent="3"/>
    </xf>
    <xf numFmtId="0" fontId="15" fillId="0" borderId="0" xfId="0" applyFont="1" applyProtection="1"/>
    <xf numFmtId="0" fontId="13" fillId="2" borderId="11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0" borderId="11" xfId="0" applyFont="1" applyFill="1" applyBorder="1" applyAlignment="1" applyProtection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</xf>
    <xf numFmtId="0" fontId="14" fillId="4" borderId="4" xfId="0" applyFont="1" applyFill="1" applyBorder="1" applyAlignment="1" applyProtection="1">
      <alignment horizontal="center" vertical="center" wrapText="1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6" xfId="0" applyFont="1" applyBorder="1" applyProtection="1"/>
    <xf numFmtId="0" fontId="14" fillId="2" borderId="12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</xf>
    <xf numFmtId="0" fontId="17" fillId="3" borderId="4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11" xfId="0" applyFont="1" applyFill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</xf>
    <xf numFmtId="0" fontId="16" fillId="0" borderId="7" xfId="0" applyFont="1" applyBorder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left" vertical="center" wrapText="1"/>
    </xf>
    <xf numFmtId="0" fontId="16" fillId="0" borderId="8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17" fillId="0" borderId="7" xfId="0" applyFont="1" applyFill="1" applyBorder="1" applyAlignment="1" applyProtection="1">
      <alignment horizontal="left" vertical="center" wrapText="1"/>
    </xf>
    <xf numFmtId="0" fontId="17" fillId="0" borderId="11" xfId="0" applyFont="1" applyFill="1" applyBorder="1" applyAlignment="1" applyProtection="1">
      <alignment horizontal="left" vertical="center" wrapText="1"/>
    </xf>
    <xf numFmtId="0" fontId="17" fillId="0" borderId="8" xfId="0" applyFont="1" applyFill="1" applyBorder="1" applyAlignment="1" applyProtection="1">
      <alignment horizontal="left" vertical="center" wrapText="1"/>
    </xf>
    <xf numFmtId="0" fontId="13" fillId="2" borderId="8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0" borderId="6" xfId="0" applyFont="1" applyBorder="1" applyAlignment="1" applyProtection="1">
      <alignment horizontal="center" vertical="center" textRotation="90"/>
    </xf>
    <xf numFmtId="0" fontId="12" fillId="0" borderId="6" xfId="0" applyFont="1" applyBorder="1" applyAlignment="1" applyProtection="1">
      <alignment horizontal="center" vertical="top" textRotation="90"/>
    </xf>
    <xf numFmtId="0" fontId="12" fillId="0" borderId="15" xfId="0" applyFont="1" applyBorder="1" applyAlignment="1" applyProtection="1">
      <alignment horizontal="center" vertical="top" textRotation="90"/>
    </xf>
    <xf numFmtId="0" fontId="12" fillId="0" borderId="14" xfId="0" applyFont="1" applyBorder="1" applyAlignment="1" applyProtection="1">
      <alignment vertical="center" textRotation="90"/>
    </xf>
    <xf numFmtId="0" fontId="12" fillId="0" borderId="6" xfId="0" applyFont="1" applyBorder="1" applyAlignment="1" applyProtection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44"/>
  <sheetViews>
    <sheetView showGridLines="0" tabSelected="1" zoomScale="136" zoomScaleNormal="136" workbookViewId="0">
      <pane ySplit="10" topLeftCell="A11" activePane="bottomLeft" state="frozen"/>
      <selection pane="bottomLeft"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2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34</v>
      </c>
    </row>
    <row r="3" spans="1:8" x14ac:dyDescent="0.25">
      <c r="F3" s="2"/>
      <c r="H3" s="3" t="s">
        <v>33</v>
      </c>
    </row>
    <row r="4" spans="1:8" x14ac:dyDescent="0.25">
      <c r="E4" s="2"/>
    </row>
    <row r="5" spans="1:8" ht="30" customHeight="1" x14ac:dyDescent="0.25">
      <c r="A5" s="74" t="s">
        <v>17</v>
      </c>
      <c r="B5" s="74"/>
      <c r="C5" s="74"/>
      <c r="D5" s="74"/>
      <c r="E5" s="74"/>
      <c r="F5" s="74"/>
      <c r="G5" s="74"/>
      <c r="H5" s="35"/>
    </row>
    <row r="6" spans="1:8" ht="8.1" customHeight="1" x14ac:dyDescent="0.25">
      <c r="A6" s="4"/>
      <c r="B6" s="4"/>
      <c r="E6" s="2"/>
    </row>
    <row r="7" spans="1:8" ht="24.95" customHeight="1" x14ac:dyDescent="0.25">
      <c r="A7" s="7" t="s">
        <v>11</v>
      </c>
      <c r="B7" s="78"/>
      <c r="C7" s="78"/>
      <c r="D7" s="78"/>
      <c r="E7" s="75" t="s">
        <v>10</v>
      </c>
      <c r="F7" s="75"/>
      <c r="G7" s="75"/>
      <c r="H7" s="15"/>
    </row>
    <row r="8" spans="1:8" ht="24.95" customHeight="1" x14ac:dyDescent="0.25">
      <c r="A8" s="77" t="s">
        <v>12</v>
      </c>
      <c r="B8" s="77"/>
      <c r="C8" s="77"/>
      <c r="D8" s="76"/>
      <c r="E8" s="76"/>
      <c r="F8" s="76"/>
      <c r="G8" s="76"/>
      <c r="H8" s="76"/>
    </row>
    <row r="9" spans="1:8" ht="24.95" customHeight="1" x14ac:dyDescent="0.25">
      <c r="A9" s="6" t="s">
        <v>13</v>
      </c>
      <c r="B9" s="12"/>
      <c r="C9" s="6" t="s">
        <v>14</v>
      </c>
      <c r="D9" s="79"/>
      <c r="E9" s="79"/>
      <c r="F9" s="79"/>
      <c r="G9" s="79"/>
      <c r="H9" s="79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ht="8.1" customHeight="1" thickBot="1" x14ac:dyDescent="0.3">
      <c r="A16" s="14"/>
      <c r="B16" s="14"/>
    </row>
    <row r="17" spans="1:9" s="19" customFormat="1" ht="39" customHeight="1" thickBot="1" x14ac:dyDescent="0.25">
      <c r="A17" s="71" t="s">
        <v>15</v>
      </c>
      <c r="B17" s="72"/>
      <c r="C17" s="73"/>
      <c r="D17" s="71" t="s">
        <v>2</v>
      </c>
      <c r="E17" s="73"/>
      <c r="F17" s="18"/>
      <c r="G17" s="70" t="s">
        <v>3</v>
      </c>
      <c r="H17" s="70"/>
    </row>
    <row r="18" spans="1:9" s="19" customFormat="1" ht="39" thickBot="1" x14ac:dyDescent="0.25">
      <c r="D18" s="20" t="s">
        <v>0</v>
      </c>
      <c r="E18" s="21" t="s">
        <v>16</v>
      </c>
      <c r="F18" s="18"/>
      <c r="G18" s="47" t="s">
        <v>40</v>
      </c>
      <c r="H18" s="16" t="s">
        <v>1</v>
      </c>
    </row>
    <row r="19" spans="1:9" s="19" customFormat="1" ht="15.75" customHeight="1" thickBot="1" x14ac:dyDescent="0.25">
      <c r="A19" s="55" t="s">
        <v>18</v>
      </c>
      <c r="B19" s="56"/>
      <c r="C19" s="56"/>
      <c r="D19" s="22"/>
      <c r="E19" s="23">
        <v>30</v>
      </c>
      <c r="F19" s="24"/>
      <c r="G19" s="43"/>
      <c r="H19" s="48">
        <f>IF(ISNUMBER(+H21+H24+H27+H35),+H21+H24+H27+H35,"ERROR puntuaciones")</f>
        <v>0</v>
      </c>
    </row>
    <row r="20" spans="1:9" s="19" customFormat="1" ht="15.75" customHeight="1" thickBot="1" x14ac:dyDescent="0.25">
      <c r="A20" s="37" t="s">
        <v>35</v>
      </c>
      <c r="B20" s="34"/>
      <c r="C20" s="34"/>
      <c r="D20" s="22"/>
      <c r="E20" s="36"/>
      <c r="F20" s="24"/>
      <c r="G20" s="49"/>
      <c r="H20" s="50"/>
      <c r="I20" s="83"/>
    </row>
    <row r="21" spans="1:9" s="19" customFormat="1" ht="15.75" customHeight="1" thickBot="1" x14ac:dyDescent="0.25">
      <c r="A21" s="37" t="s">
        <v>36</v>
      </c>
      <c r="B21" s="34"/>
      <c r="C21" s="34"/>
      <c r="D21" s="22"/>
      <c r="E21" s="46">
        <v>5</v>
      </c>
      <c r="F21" s="24"/>
      <c r="G21" s="44"/>
      <c r="H21" s="41">
        <f>+SUM(H22:H23)</f>
        <v>0</v>
      </c>
      <c r="I21" s="84"/>
    </row>
    <row r="22" spans="1:9" s="19" customFormat="1" ht="15.75" thickBot="1" x14ac:dyDescent="0.25">
      <c r="A22" s="63" t="s">
        <v>19</v>
      </c>
      <c r="B22" s="64"/>
      <c r="C22" s="65"/>
      <c r="D22" s="27">
        <v>3</v>
      </c>
      <c r="E22" s="30"/>
      <c r="F22" s="31"/>
      <c r="G22" s="17" t="s">
        <v>31</v>
      </c>
      <c r="H22" s="32">
        <f>+IF(G22="si",D22,0)</f>
        <v>0</v>
      </c>
      <c r="I22" s="80" t="s">
        <v>4</v>
      </c>
    </row>
    <row r="23" spans="1:9" s="19" customFormat="1" ht="43.15" customHeight="1" thickBot="1" x14ac:dyDescent="0.25">
      <c r="A23" s="63" t="s">
        <v>20</v>
      </c>
      <c r="B23" s="64"/>
      <c r="C23" s="65"/>
      <c r="D23" s="27">
        <v>2</v>
      </c>
      <c r="E23" s="30"/>
      <c r="F23" s="31"/>
      <c r="G23" s="17" t="s">
        <v>31</v>
      </c>
      <c r="H23" s="32">
        <f>+IF(G23="si",D23,0)</f>
        <v>0</v>
      </c>
      <c r="I23" s="80"/>
    </row>
    <row r="24" spans="1:9" s="19" customFormat="1" ht="15.75" customHeight="1" thickBot="1" x14ac:dyDescent="0.25">
      <c r="A24" s="37" t="s">
        <v>37</v>
      </c>
      <c r="B24" s="34"/>
      <c r="C24" s="34"/>
      <c r="D24" s="22"/>
      <c r="E24" s="46">
        <v>5</v>
      </c>
      <c r="F24" s="24"/>
      <c r="G24" s="25"/>
      <c r="H24" s="41">
        <f>+SUM(H25:H26)</f>
        <v>0</v>
      </c>
      <c r="I24" s="80"/>
    </row>
    <row r="25" spans="1:9" s="19" customFormat="1" ht="24.95" customHeight="1" thickBot="1" x14ac:dyDescent="0.25">
      <c r="A25" s="63" t="s">
        <v>21</v>
      </c>
      <c r="B25" s="64"/>
      <c r="C25" s="65"/>
      <c r="D25" s="27">
        <v>3</v>
      </c>
      <c r="E25" s="30"/>
      <c r="F25" s="31"/>
      <c r="G25" s="17" t="s">
        <v>31</v>
      </c>
      <c r="H25" s="32">
        <f>+IF(G25="si",D25,0)</f>
        <v>0</v>
      </c>
      <c r="I25" s="80"/>
    </row>
    <row r="26" spans="1:9" s="19" customFormat="1" ht="43.15" customHeight="1" thickBot="1" x14ac:dyDescent="0.25">
      <c r="A26" s="63" t="s">
        <v>22</v>
      </c>
      <c r="B26" s="64"/>
      <c r="C26" s="65"/>
      <c r="D26" s="27">
        <v>2</v>
      </c>
      <c r="E26" s="30"/>
      <c r="F26" s="31"/>
      <c r="G26" s="17" t="s">
        <v>31</v>
      </c>
      <c r="H26" s="32">
        <f>+IF(G26="si",D26,0)</f>
        <v>0</v>
      </c>
      <c r="I26" s="80"/>
    </row>
    <row r="27" spans="1:9" s="19" customFormat="1" ht="33" customHeight="1" thickBot="1" x14ac:dyDescent="0.25">
      <c r="A27" s="55" t="s">
        <v>38</v>
      </c>
      <c r="B27" s="56"/>
      <c r="C27" s="56"/>
      <c r="D27" s="69"/>
      <c r="E27" s="46">
        <v>7.5</v>
      </c>
      <c r="F27" s="24"/>
      <c r="G27" s="43"/>
      <c r="H27" s="41">
        <f>+IF(SUM(G30:G34)&gt;3,"ERROR, máx.3 obras",SUM(H30:H34))</f>
        <v>0</v>
      </c>
      <c r="I27" s="45"/>
    </row>
    <row r="28" spans="1:9" s="19" customFormat="1" ht="68.25" customHeight="1" thickBot="1" x14ac:dyDescent="0.25">
      <c r="A28" s="66" t="s">
        <v>29</v>
      </c>
      <c r="B28" s="67"/>
      <c r="C28" s="67"/>
      <c r="D28" s="68"/>
      <c r="E28" s="36"/>
      <c r="F28" s="24"/>
      <c r="G28" s="51"/>
      <c r="H28" s="50"/>
      <c r="I28" s="45"/>
    </row>
    <row r="29" spans="1:9" s="19" customFormat="1" ht="15.75" customHeight="1" thickBot="1" x14ac:dyDescent="0.25">
      <c r="A29" s="38" t="s">
        <v>28</v>
      </c>
      <c r="B29" s="40"/>
      <c r="C29" s="40"/>
      <c r="D29" s="39"/>
      <c r="E29" s="36"/>
      <c r="F29" s="24"/>
      <c r="G29" s="54" t="s">
        <v>32</v>
      </c>
      <c r="H29" s="26"/>
      <c r="I29" s="45"/>
    </row>
    <row r="30" spans="1:9" s="19" customFormat="1" ht="15.75" thickBot="1" x14ac:dyDescent="0.25">
      <c r="A30" s="57" t="s">
        <v>26</v>
      </c>
      <c r="B30" s="58"/>
      <c r="C30" s="59"/>
      <c r="D30" s="52">
        <v>0.5</v>
      </c>
      <c r="E30" s="28"/>
      <c r="F30" s="29"/>
      <c r="G30" s="17">
        <v>0</v>
      </c>
      <c r="H30" s="42">
        <f>IF(SUM($G$30:$G$34)&gt;3,"máx. 3 obras",IF(ISNUMBER(G30),IF(ROUNDDOWN(G30&gt;3,0),3*D30,IF(ROUNDDOWN(G30,0)&lt;=0,0,+INT(G30)*D30)),"ERROR: indicar número de obras"))</f>
        <v>0</v>
      </c>
      <c r="I30" s="45"/>
    </row>
    <row r="31" spans="1:9" s="19" customFormat="1" ht="15.75" thickBot="1" x14ac:dyDescent="0.25">
      <c r="A31" s="60" t="s">
        <v>27</v>
      </c>
      <c r="B31" s="61"/>
      <c r="C31" s="62"/>
      <c r="D31" s="53">
        <v>1</v>
      </c>
      <c r="E31" s="28"/>
      <c r="F31" s="29"/>
      <c r="G31" s="17">
        <v>0</v>
      </c>
      <c r="H31" s="42">
        <f t="shared" ref="H31:H34" si="0">IF(SUM($G$30:$G$34)&gt;3,"máx. 3 obras",IF(ISNUMBER(G31),IF(ROUNDDOWN(G31&gt;3,0),3*D31,IF(ROUNDDOWN(G31,0)&lt;=0,0,+INT(G31)*D31)),"ERROR: indicar número de obras"))</f>
        <v>0</v>
      </c>
      <c r="I31" s="45"/>
    </row>
    <row r="32" spans="1:9" s="19" customFormat="1" ht="15.75" thickBot="1" x14ac:dyDescent="0.25">
      <c r="A32" s="60" t="s">
        <v>23</v>
      </c>
      <c r="B32" s="61"/>
      <c r="C32" s="62"/>
      <c r="D32" s="53">
        <v>1.5</v>
      </c>
      <c r="E32" s="28"/>
      <c r="F32" s="29"/>
      <c r="G32" s="17">
        <v>0</v>
      </c>
      <c r="H32" s="42">
        <f t="shared" si="0"/>
        <v>0</v>
      </c>
      <c r="I32" s="45"/>
    </row>
    <row r="33" spans="1:9" s="19" customFormat="1" ht="15.75" thickBot="1" x14ac:dyDescent="0.25">
      <c r="A33" s="60" t="s">
        <v>24</v>
      </c>
      <c r="B33" s="61"/>
      <c r="C33" s="62"/>
      <c r="D33" s="53">
        <v>2</v>
      </c>
      <c r="E33" s="28"/>
      <c r="F33" s="29"/>
      <c r="G33" s="17">
        <v>0</v>
      </c>
      <c r="H33" s="42">
        <f t="shared" si="0"/>
        <v>0</v>
      </c>
      <c r="I33" s="45"/>
    </row>
    <row r="34" spans="1:9" s="19" customFormat="1" ht="15.75" thickBot="1" x14ac:dyDescent="0.25">
      <c r="A34" s="60" t="s">
        <v>25</v>
      </c>
      <c r="B34" s="61"/>
      <c r="C34" s="62"/>
      <c r="D34" s="53">
        <v>2.5</v>
      </c>
      <c r="E34" s="28"/>
      <c r="F34" s="29"/>
      <c r="G34" s="17">
        <v>0</v>
      </c>
      <c r="H34" s="42">
        <f t="shared" si="0"/>
        <v>0</v>
      </c>
      <c r="I34" s="45"/>
    </row>
    <row r="35" spans="1:9" s="19" customFormat="1" ht="39.950000000000003" customHeight="1" thickBot="1" x14ac:dyDescent="0.25">
      <c r="A35" s="55" t="s">
        <v>39</v>
      </c>
      <c r="B35" s="56"/>
      <c r="C35" s="56"/>
      <c r="D35" s="69"/>
      <c r="E35" s="46">
        <v>7.5</v>
      </c>
      <c r="F35" s="24"/>
      <c r="G35" s="43"/>
      <c r="H35" s="41">
        <f>+IF(SUM(G38:G42)&gt;3,"ERROR, máx.3 obras",SUM(H38:H42))</f>
        <v>0</v>
      </c>
      <c r="I35" s="81" t="s">
        <v>4</v>
      </c>
    </row>
    <row r="36" spans="1:9" s="19" customFormat="1" ht="68.25" customHeight="1" thickBot="1" x14ac:dyDescent="0.25">
      <c r="A36" s="66" t="s">
        <v>41</v>
      </c>
      <c r="B36" s="67"/>
      <c r="C36" s="67"/>
      <c r="D36" s="68"/>
      <c r="E36" s="36"/>
      <c r="F36" s="24"/>
      <c r="G36" s="51"/>
      <c r="H36" s="50"/>
      <c r="I36" s="81"/>
    </row>
    <row r="37" spans="1:9" s="19" customFormat="1" ht="15.75" customHeight="1" thickBot="1" x14ac:dyDescent="0.25">
      <c r="A37" s="38" t="s">
        <v>28</v>
      </c>
      <c r="B37" s="40"/>
      <c r="C37" s="40"/>
      <c r="D37" s="39"/>
      <c r="E37" s="36"/>
      <c r="F37" s="24"/>
      <c r="G37" s="54" t="s">
        <v>32</v>
      </c>
      <c r="H37" s="26"/>
      <c r="I37" s="81"/>
    </row>
    <row r="38" spans="1:9" s="19" customFormat="1" ht="15.75" thickBot="1" x14ac:dyDescent="0.25">
      <c r="A38" s="57" t="s">
        <v>26</v>
      </c>
      <c r="B38" s="58"/>
      <c r="C38" s="59"/>
      <c r="D38" s="52">
        <v>0.5</v>
      </c>
      <c r="E38" s="28"/>
      <c r="F38" s="29"/>
      <c r="G38" s="17">
        <v>0</v>
      </c>
      <c r="H38" s="42">
        <f>IF(SUM($G$38:$G$42)&gt;3,"máx. 3 obras",IF(ISNUMBER(G38),IF(ROUNDDOWN(G38&gt;3,0),3*D38,IF(ROUNDDOWN(G38,0)&lt;=0,0,+INT(G38)*D38)),"ERROR: indicar número de obras"))</f>
        <v>0</v>
      </c>
      <c r="I38" s="81"/>
    </row>
    <row r="39" spans="1:9" s="19" customFormat="1" ht="15.75" thickBot="1" x14ac:dyDescent="0.25">
      <c r="A39" s="60" t="s">
        <v>27</v>
      </c>
      <c r="B39" s="61"/>
      <c r="C39" s="62"/>
      <c r="D39" s="53">
        <v>1</v>
      </c>
      <c r="E39" s="28"/>
      <c r="F39" s="29"/>
      <c r="G39" s="17">
        <v>0</v>
      </c>
      <c r="H39" s="42">
        <f t="shared" ref="H39:H42" si="1">IF(SUM($G$38:$G$42)&gt;3,"máx. 3 obras",IF(ISNUMBER(G39),IF(ROUNDDOWN(G39&gt;3,0),3*D39,IF(ROUNDDOWN(G39,0)&lt;=0,0,+INT(G39)*D39)),"ERROR: indicar número de obras"))</f>
        <v>0</v>
      </c>
      <c r="I39" s="81"/>
    </row>
    <row r="40" spans="1:9" s="19" customFormat="1" ht="15.75" thickBot="1" x14ac:dyDescent="0.25">
      <c r="A40" s="60" t="s">
        <v>23</v>
      </c>
      <c r="B40" s="61"/>
      <c r="C40" s="62"/>
      <c r="D40" s="53">
        <v>1.5</v>
      </c>
      <c r="E40" s="28"/>
      <c r="F40" s="29"/>
      <c r="G40" s="17">
        <v>0</v>
      </c>
      <c r="H40" s="42">
        <f t="shared" si="1"/>
        <v>0</v>
      </c>
      <c r="I40" s="81"/>
    </row>
    <row r="41" spans="1:9" s="19" customFormat="1" ht="15.75" thickBot="1" x14ac:dyDescent="0.25">
      <c r="A41" s="60" t="s">
        <v>24</v>
      </c>
      <c r="B41" s="61"/>
      <c r="C41" s="62"/>
      <c r="D41" s="53">
        <v>2</v>
      </c>
      <c r="E41" s="28"/>
      <c r="F41" s="29"/>
      <c r="G41" s="17">
        <v>0</v>
      </c>
      <c r="H41" s="42">
        <f t="shared" si="1"/>
        <v>0</v>
      </c>
      <c r="I41" s="81"/>
    </row>
    <row r="42" spans="1:9" s="19" customFormat="1" ht="15.75" thickBot="1" x14ac:dyDescent="0.25">
      <c r="A42" s="60" t="s">
        <v>25</v>
      </c>
      <c r="B42" s="61"/>
      <c r="C42" s="62"/>
      <c r="D42" s="53">
        <v>2.5</v>
      </c>
      <c r="E42" s="28"/>
      <c r="F42" s="29"/>
      <c r="G42" s="17">
        <v>0</v>
      </c>
      <c r="H42" s="42">
        <f t="shared" si="1"/>
        <v>0</v>
      </c>
      <c r="I42" s="82"/>
    </row>
    <row r="43" spans="1:9" s="19" customFormat="1" ht="12" x14ac:dyDescent="0.2"/>
    <row r="44" spans="1:9" s="19" customFormat="1" ht="12" x14ac:dyDescent="0.2">
      <c r="A44" s="33" t="s">
        <v>30</v>
      </c>
    </row>
  </sheetData>
  <sheetProtection algorithmName="SHA-512" hashValue="25wmG9lIC6zjjbHtOo+OHDAr78vkRnt4iI3O6u9wMoyhUL8kHDvfqvPnkwxwM2wkzTwoHGhwSwTDjuOLT6ZXNA==" saltValue="Fp+TzWjKW2vAPzgY4IfWPA==" spinCount="100000" sheet="1" objects="1" scenarios="1" selectLockedCells="1"/>
  <mergeCells count="30">
    <mergeCell ref="A40:C40"/>
    <mergeCell ref="A41:C41"/>
    <mergeCell ref="A42:C42"/>
    <mergeCell ref="A35:D35"/>
    <mergeCell ref="A36:D36"/>
    <mergeCell ref="A38:C38"/>
    <mergeCell ref="A39:C39"/>
    <mergeCell ref="I35:I42"/>
    <mergeCell ref="I22:I26"/>
    <mergeCell ref="G17:H17"/>
    <mergeCell ref="A17:C17"/>
    <mergeCell ref="D17:E17"/>
    <mergeCell ref="A5:G5"/>
    <mergeCell ref="E7:G7"/>
    <mergeCell ref="D8:H8"/>
    <mergeCell ref="A8:C8"/>
    <mergeCell ref="B7:D7"/>
    <mergeCell ref="D9:H9"/>
    <mergeCell ref="A19:C19"/>
    <mergeCell ref="A30:C30"/>
    <mergeCell ref="A34:C34"/>
    <mergeCell ref="A22:C22"/>
    <mergeCell ref="A23:C23"/>
    <mergeCell ref="A25:C25"/>
    <mergeCell ref="A26:C26"/>
    <mergeCell ref="A31:C31"/>
    <mergeCell ref="A32:C32"/>
    <mergeCell ref="A33:C33"/>
    <mergeCell ref="A28:D28"/>
    <mergeCell ref="A27:D27"/>
  </mergeCells>
  <printOptions horizontalCentered="1"/>
  <pageMargins left="0.59055118110236227" right="0.31496062992125984" top="0.39370078740157483" bottom="0.39370078740157483" header="0" footer="0"/>
  <pageSetup paperSize="9" scale="85" orientation="portrait" r:id="rId1"/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2023-02-10T07:21:02Z</cp:lastPrinted>
  <dcterms:created xsi:type="dcterms:W3CDTF">2022-02-14T09:45:48Z</dcterms:created>
  <dcterms:modified xsi:type="dcterms:W3CDTF">2023-02-10T07:26:19Z</dcterms:modified>
</cp:coreProperties>
</file>