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1 EN TRAMITE\S-00857-2023 - Adecuac espacios antiguos vestuarios edif A TORRESPAÑA\DOCU\"/>
    </mc:Choice>
  </mc:AlternateContent>
  <xr:revisionPtr revIDLastSave="0" documentId="13_ncr:1_{655322B6-C474-48AD-99ED-A78A7E6BDA4E}" xr6:coauthVersionLast="36" xr6:coauthVersionMax="36" xr10:uidLastSave="{00000000-0000-0000-0000-000000000000}"/>
  <bookViews>
    <workbookView xWindow="0" yWindow="0" windowWidth="21570" windowHeight="10215" xr2:uid="{32CC902F-9B9B-4AEE-9669-079FBC4E29CC}"/>
  </bookViews>
  <sheets>
    <sheet name="Anexo I pag 1 oferta" sheetId="8" r:id="rId1"/>
    <sheet name="Anexo I Tabla Desglose Precio" sheetId="7" r:id="rId2"/>
  </sheets>
  <definedNames>
    <definedName name="_xlnm._FilterDatabase" localSheetId="1" hidden="1">'Anexo I Tabla Desglose Precio'!$A$5:$G$163</definedName>
    <definedName name="_xlnm.Print_Area" localSheetId="0">'Anexo I pag 1 oferta'!$A$3:$K$50</definedName>
    <definedName name="_xlnm.Print_Area" localSheetId="1">'Anexo I Tabla Desglose Precio'!$A$3:$G$169</definedName>
    <definedName name="_xlnm.Print_Titles" localSheetId="1">'Anexo I Tabla Desglose Precio'!$3:$5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3" i="7" l="1"/>
  <c r="B31" i="8" s="1"/>
  <c r="G160" i="7"/>
  <c r="G159" i="7"/>
  <c r="G151" i="7"/>
  <c r="G9" i="7"/>
  <c r="G158" i="7" l="1"/>
  <c r="G155" i="7"/>
  <c r="G154" i="7"/>
  <c r="G153" i="7"/>
  <c r="G150" i="7"/>
  <c r="G147" i="7"/>
  <c r="G146" i="7"/>
  <c r="G145" i="7"/>
  <c r="G148" i="7" s="1"/>
  <c r="G142" i="7"/>
  <c r="G141" i="7"/>
  <c r="G140" i="7"/>
  <c r="G139" i="7"/>
  <c r="G138" i="7"/>
  <c r="G137" i="7"/>
  <c r="G136" i="7"/>
  <c r="G135" i="7"/>
  <c r="G134" i="7"/>
  <c r="G133" i="7"/>
  <c r="G132" i="7"/>
  <c r="G131" i="7"/>
  <c r="G127" i="7"/>
  <c r="G128" i="7" s="1"/>
  <c r="G124" i="7"/>
  <c r="G125" i="7" s="1"/>
  <c r="G121" i="7"/>
  <c r="G120" i="7"/>
  <c r="G119" i="7"/>
  <c r="G118" i="7"/>
  <c r="G114" i="7"/>
  <c r="G113" i="7"/>
  <c r="G112" i="7"/>
  <c r="G111" i="7"/>
  <c r="G110" i="7"/>
  <c r="G109" i="7"/>
  <c r="G108" i="7"/>
  <c r="G107" i="7"/>
  <c r="G106" i="7"/>
  <c r="G105" i="7"/>
  <c r="G104" i="7"/>
  <c r="G103" i="7"/>
  <c r="G102" i="7"/>
  <c r="G99" i="7"/>
  <c r="G98" i="7"/>
  <c r="G97" i="7"/>
  <c r="G96" i="7"/>
  <c r="G95" i="7"/>
  <c r="G92" i="7"/>
  <c r="G91" i="7"/>
  <c r="G90" i="7"/>
  <c r="G89" i="7"/>
  <c r="G88" i="7"/>
  <c r="G87" i="7"/>
  <c r="G86" i="7"/>
  <c r="G85" i="7"/>
  <c r="G84" i="7"/>
  <c r="G83" i="7"/>
  <c r="G82" i="7"/>
  <c r="G81" i="7"/>
  <c r="G78" i="7"/>
  <c r="G77" i="7"/>
  <c r="G76" i="7"/>
  <c r="G73" i="7"/>
  <c r="G72" i="7"/>
  <c r="G69" i="7"/>
  <c r="G68" i="7"/>
  <c r="G67" i="7"/>
  <c r="G66" i="7"/>
  <c r="G65" i="7"/>
  <c r="G64" i="7"/>
  <c r="G63" i="7"/>
  <c r="G60" i="7"/>
  <c r="G61" i="7" s="1"/>
  <c r="G57" i="7"/>
  <c r="G56" i="7"/>
  <c r="G55" i="7"/>
  <c r="G54" i="7"/>
  <c r="G51" i="7"/>
  <c r="G50" i="7"/>
  <c r="G49" i="7"/>
  <c r="G48" i="7"/>
  <c r="G47" i="7"/>
  <c r="G46" i="7"/>
  <c r="G45" i="7"/>
  <c r="G44" i="7"/>
  <c r="G41" i="7"/>
  <c r="G40" i="7"/>
  <c r="G39" i="7"/>
  <c r="G38" i="7"/>
  <c r="G37" i="7"/>
  <c r="G36" i="7"/>
  <c r="G35" i="7"/>
  <c r="G34" i="7"/>
  <c r="G33" i="7"/>
  <c r="G32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8" i="7"/>
  <c r="G7" i="7"/>
  <c r="G115" i="7" l="1"/>
  <c r="G70" i="7"/>
  <c r="G58" i="7"/>
  <c r="G10" i="7"/>
  <c r="G100" i="7"/>
  <c r="G79" i="7"/>
  <c r="G156" i="7"/>
  <c r="G30" i="7"/>
  <c r="G143" i="7"/>
  <c r="G122" i="7"/>
  <c r="G129" i="7" s="1"/>
  <c r="G42" i="7"/>
  <c r="G93" i="7"/>
  <c r="G52" i="7"/>
  <c r="G74" i="7"/>
</calcChain>
</file>

<file path=xl/sharedStrings.xml><?xml version="1.0" encoding="utf-8"?>
<sst xmlns="http://schemas.openxmlformats.org/spreadsheetml/2006/main" count="637" uniqueCount="347">
  <si>
    <t>Código</t>
  </si>
  <si>
    <t>Nat</t>
  </si>
  <si>
    <t>Ud</t>
  </si>
  <si>
    <t>Resumen</t>
  </si>
  <si>
    <t>CanPres</t>
  </si>
  <si>
    <t>Pres</t>
  </si>
  <si>
    <t>ImpPres</t>
  </si>
  <si>
    <t>01</t>
  </si>
  <si>
    <t>Capítulo</t>
  </si>
  <si>
    <t/>
  </si>
  <si>
    <t>ACTUACIONES PREVIAS</t>
  </si>
  <si>
    <t>Partida</t>
  </si>
  <si>
    <t>m2</t>
  </si>
  <si>
    <t>DESPEJE, DESPLAZAMIENTO Y/O RETIRADA DE MOBILIARIO</t>
  </si>
  <si>
    <t>PROTECCIÓN DE ZONAS COLINDANTES AL ÁREA DE INTERVENCIÓN</t>
  </si>
  <si>
    <t>Total 01</t>
  </si>
  <si>
    <t>02</t>
  </si>
  <si>
    <t>DEMOLICIONES Y DESMONTAJES</t>
  </si>
  <si>
    <t>M2</t>
  </si>
  <si>
    <t>DESMONTAJE S/ RECUP. FALSO REGISTRABLE</t>
  </si>
  <si>
    <t>DEMOLICIÓN DE FALSO TECHO REGISTRABLE/ESCAYOLA</t>
  </si>
  <si>
    <t>DEMOLICIÓN FÁBRICA CERÁMICA REVESTIDA A AMBAS CARAS</t>
  </si>
  <si>
    <t>DEMOLICIÓN PAVIMENTO CERÁMICO</t>
  </si>
  <si>
    <t>ML</t>
  </si>
  <si>
    <t>DESMONTAJE DE RODAPIÉ</t>
  </si>
  <si>
    <t>UD.</t>
  </si>
  <si>
    <t>DEMOLICIÓN ALICATADOS</t>
  </si>
  <si>
    <t>DESMONTAJE INSTALACION PCI</t>
  </si>
  <si>
    <t>DESMONTAJE INSTALACIONES ESPECIALES</t>
  </si>
  <si>
    <t>M2.</t>
  </si>
  <si>
    <t>APERTURA HUECO PASO INSTALACIONES</t>
  </si>
  <si>
    <t>DESMONTADO INSTALACIÓN FONTANERÍA Y SANEAMIENTO</t>
  </si>
  <si>
    <t>DESMONTAJE APARATOS SANITARIOS</t>
  </si>
  <si>
    <t>APERTURA ZANJAS PARA TUBERIAS DE DESAGÜE INODOROS</t>
  </si>
  <si>
    <t>Total 02</t>
  </si>
  <si>
    <t>03</t>
  </si>
  <si>
    <t>ALBAÑILERÍA, CERRAMIENTOS Y DIVISIONES</t>
  </si>
  <si>
    <t>GUARNECIDO MAESTREADO Y ENLUCIDO</t>
  </si>
  <si>
    <t>RECIBIDO CERCOS EN TABIQUES YESO</t>
  </si>
  <si>
    <t>UD</t>
  </si>
  <si>
    <t>AYUDAS ALBAÑ. CLIMATIZACIÓN</t>
  </si>
  <si>
    <t>AYUDAS ALBAÑ. ELECTRICIDAD</t>
  </si>
  <si>
    <t>AYUDAS ALBAÑ. INSTALACIÓN PCI</t>
  </si>
  <si>
    <t>AYUDAS ALBAÑ. INST. ESPECIALES</t>
  </si>
  <si>
    <t>Total 03</t>
  </si>
  <si>
    <t>04</t>
  </si>
  <si>
    <t>REVESTIMIENTOS, ALICATADOS, PAVIMENTOS</t>
  </si>
  <si>
    <t>PAVIMENTO VINILICO ACCZENT EXCELLENCE 80</t>
  </si>
  <si>
    <t>RODAPIÉ O  ZÓCALO DE ALUMINIO</t>
  </si>
  <si>
    <t>PULIDO Y ABRILLANTADO TERRAZO</t>
  </si>
  <si>
    <t>REPOSICIÓN TERRAZO U/NORMAL MICROGRANO</t>
  </si>
  <si>
    <t>ENCIMERA SILESTONE CON LAVABO</t>
  </si>
  <si>
    <t>ALICATADO PORCELÁNICO RECTIFICADO</t>
  </si>
  <si>
    <t>RECRECIDO 5 cm MORTERO IN SITU M-5 ARMADO P/SUELO FLOTANTE</t>
  </si>
  <si>
    <t>SOLADO DE BALDOSA DE GRES PORCELANICO</t>
  </si>
  <si>
    <t>Total 04</t>
  </si>
  <si>
    <t>05</t>
  </si>
  <si>
    <t>FALSOS TECHOS</t>
  </si>
  <si>
    <t>FAJA/FOSA/TABICA PERIMETRAL CON AISLAMIENTO</t>
  </si>
  <si>
    <t>F.T. FIBRA MINERAL 60x60x25 P.V</t>
  </si>
  <si>
    <t>FALSO TECHO CONTINUO PYL PLACA HIDRÓFUGA 18 mm</t>
  </si>
  <si>
    <t>AISLAMIENTO ACÚSTICO FALSO TECHO URSA TERRA PANEL ALUMINIO GOFRADO P2363 e=50 mm</t>
  </si>
  <si>
    <t>Total 05</t>
  </si>
  <si>
    <t>06</t>
  </si>
  <si>
    <t>PINTURA, VINILADOS Y ACABADOS</t>
  </si>
  <si>
    <t>PINTURA PLÁSTICA AL AGUA EN PARAMENTOS HORIZ. Y VERT. INTERIORES</t>
  </si>
  <si>
    <t>Total 06</t>
  </si>
  <si>
    <t>07</t>
  </si>
  <si>
    <t>CARPINTERÍA Y CERRAJERÍA</t>
  </si>
  <si>
    <t>u</t>
  </si>
  <si>
    <t>PRECERCO PINO 90x30 mm 1H</t>
  </si>
  <si>
    <t>PRECERCO PINO 90x30 mm 2H</t>
  </si>
  <si>
    <t>PUERTA PASO  CEREZO MOLDURA RECTA 825 mm HERRAJES ACERO INOXIDABLE</t>
  </si>
  <si>
    <t>PUERTA PASO 2H  CEREZO MOLDURA RECTA 725 mm HERRAJES ACERO INOXIDABLE</t>
  </si>
  <si>
    <t>TOPE METÁLICO PROTECCIÓN PUERTAS</t>
  </si>
  <si>
    <t>VENTANA ALUMINIO ANODIZADO NATURAL BASCULANTE SERIE ALTA 120x80 cm</t>
  </si>
  <si>
    <t>REMATES INTERIORES Y EXTERIORES DE CARPINTERIA METALICA</t>
  </si>
  <si>
    <t>Total 07</t>
  </si>
  <si>
    <t>08</t>
  </si>
  <si>
    <t>VIDRIERIA Y TRASLUCIDOS</t>
  </si>
  <si>
    <t>PERSIANA LAMAS METAL HORIZONTALES 25 mm</t>
  </si>
  <si>
    <t>Total 08</t>
  </si>
  <si>
    <t>09</t>
  </si>
  <si>
    <t>CABLEADO ESTRUCTURADO</t>
  </si>
  <si>
    <t>ml</t>
  </si>
  <si>
    <t>CABLE 4 PARES 6A NO APANTALLADO</t>
  </si>
  <si>
    <t>ud</t>
  </si>
  <si>
    <t>CERTIFICACIÓN FLUKE DEL CABLEADO</t>
  </si>
  <si>
    <t>TOMA RJ45 Cat.6A,10GX UTP EXT.Ref.6110G-...</t>
  </si>
  <si>
    <t>Total 09</t>
  </si>
  <si>
    <t>10</t>
  </si>
  <si>
    <t>ELECTRICIDAD</t>
  </si>
  <si>
    <t>NUEVO CUADRO CE AS1R076</t>
  </si>
  <si>
    <t>m</t>
  </si>
  <si>
    <t>LINEA ELECTRICA 3G4 mm² Cu RZ1 (AS)</t>
  </si>
  <si>
    <t>LINEA ELECTRICA 4G1,5 mm² Cu RZ1 (AS)</t>
  </si>
  <si>
    <t>LINEA ELECTRICA 3x2,5 mm² Cu H07Z1-K (AS)</t>
  </si>
  <si>
    <t>LINEA ELECTRICA 3x1,5 mm² Cu H07Z1-K (AS)</t>
  </si>
  <si>
    <t>PULSADOR SENCILLO</t>
  </si>
  <si>
    <t>TOMA FUERZA SCHUKO SENCILLO</t>
  </si>
  <si>
    <t>TOMA FUERZA SCHUKO DOBLE</t>
  </si>
  <si>
    <t>CANALIZACIÓN TUBO FLEXIBLE CORRUGADO LIBRE HALÓGENOS D=16 mm</t>
  </si>
  <si>
    <t>CANALIZACIÓN TUBO FLEXIBLE CORRUGADO LIBRE HALÓGENOS D=20 mm</t>
  </si>
  <si>
    <t>CANALIZACIÓN TUBO FLEXIBLE CORRUGADO LIBRE HALÓGENOS D=25 mm</t>
  </si>
  <si>
    <t>BANDEJA PVC 60x150 mm</t>
  </si>
  <si>
    <t>Total 10</t>
  </si>
  <si>
    <t>11</t>
  </si>
  <si>
    <t>ALUMBRADO</t>
  </si>
  <si>
    <t>LUMINARIA DE EMERGENCIA</t>
  </si>
  <si>
    <t>MONTAJE DE LUMINARIA EMERGENCIA RECUPERADA</t>
  </si>
  <si>
    <t>DOWNLIGH LED LD-90130 28 W</t>
  </si>
  <si>
    <t>LUMINARIA EMPOTRADA 60X60 LIDERLUX LD-30009-LED</t>
  </si>
  <si>
    <t>DETECTOR DE PRESENCIA</t>
  </si>
  <si>
    <t>Total 11</t>
  </si>
  <si>
    <t>12</t>
  </si>
  <si>
    <t>CLIMATIZACIÓN Y VENTILACIÓN</t>
  </si>
  <si>
    <t>EQUIPO BOMBA DE CALOR</t>
  </si>
  <si>
    <t>TUBERÍA COBRE FRIGORÍFICO 6,35 AISLADA e 15,5 mm</t>
  </si>
  <si>
    <t>TUBERÍA COBRE FRIGORÍFICO 9,4 AISLADA e 15,5 mm</t>
  </si>
  <si>
    <t>TUBERÍA COBRE FRIGORÍFICO 12,7 AISLADA e 16 mm</t>
  </si>
  <si>
    <t>RECUPERADOR VAM350 J8</t>
  </si>
  <si>
    <t>CONDUCTO ISOVER CLIMAVER A2 NETO</t>
  </si>
  <si>
    <t>REJILLA 225x125/AG/C1</t>
  </si>
  <si>
    <t>EXTRACTOR SILENT DUAL</t>
  </si>
  <si>
    <t>TUBO CIRCULAR PVC  D=100 mm</t>
  </si>
  <si>
    <t>TUBO PLÁSTICO FLEXIBLE D=100/102 mm</t>
  </si>
  <si>
    <t>TAPA BANDEJA 150 PG</t>
  </si>
  <si>
    <t>BANDEJA PEMSA REJIBAND 60x150 BYCRO</t>
  </si>
  <si>
    <t>BANDEJA PEMSA REJIBAND 60x100 BYCRO</t>
  </si>
  <si>
    <t>Total 12</t>
  </si>
  <si>
    <t>13</t>
  </si>
  <si>
    <t>PROTECCIÓN CONTRA INCENDIOS</t>
  </si>
  <si>
    <t>DETECCIÓN</t>
  </si>
  <si>
    <t>DETECTOR OPTICO ANALÓGICO NFXI-OPT</t>
  </si>
  <si>
    <t>REPROGRAMACION CENTRAL INCENDIOS</t>
  </si>
  <si>
    <t>INSTALACIÓN LAZO ANALÓGICO LHR 2X1 BAJO TUBO PVC RÍGIDO</t>
  </si>
  <si>
    <t>INTEGRACION SEÑALES DETECCION (BMS)</t>
  </si>
  <si>
    <t>Total 13.01</t>
  </si>
  <si>
    <t>EXTINCIÓN</t>
  </si>
  <si>
    <t>EXTINTOR PORTÁTIL POLVO ABC 6 kg EFICACIA 34A 233B C</t>
  </si>
  <si>
    <t>Total 13.02</t>
  </si>
  <si>
    <t>SEÑALIZACIÓN</t>
  </si>
  <si>
    <t>SEÑALIZACIÓN FOTOLUMINISCENTE</t>
  </si>
  <si>
    <t>Total 13.03</t>
  </si>
  <si>
    <t>Total 13</t>
  </si>
  <si>
    <t>14</t>
  </si>
  <si>
    <t>FONTANERÍA Y SANEAMIENTO</t>
  </si>
  <si>
    <t>TUBERÍA COBRE RECOCIDO ROLLO DN15 mm 1/2"</t>
  </si>
  <si>
    <t>TUBERÍA COBRE RECOCIDO ROLLO DN18 mm 5/8"</t>
  </si>
  <si>
    <t>AISLAMIENTO PARA TUBERÍA D=16-18 e=6 mm</t>
  </si>
  <si>
    <t>AISLAMIENTO PARA TUBERÍA D=16-18 e=25mm</t>
  </si>
  <si>
    <t>AISLAMIENTO PARA TUBERÍA D=13-15 e=6 mm</t>
  </si>
  <si>
    <t>AISLAMIENTO PARA TUBERÍA D=13-15 e=25mm</t>
  </si>
  <si>
    <t>VÁLVULA DE PASO 18 mm 1/2" MANDO REDONDO</t>
  </si>
  <si>
    <t>TERMO ELÉCTRICO ACS 30-35 l</t>
  </si>
  <si>
    <t>TUBERÍA PVC 20 mm JUNTA PEGADA</t>
  </si>
  <si>
    <t>TUBERÍA DESAGÜE CLIMATIZACIÓN PVC FLEXIBLE D=20/25 mm</t>
  </si>
  <si>
    <t>TUBERÍA PVC SERIE B JUNTA PEGADA D=40 mm</t>
  </si>
  <si>
    <t>TUBERÍA PVC SERIE B JUNTA PEGADA D=110 mm</t>
  </si>
  <si>
    <t>Total 14</t>
  </si>
  <si>
    <t>15</t>
  </si>
  <si>
    <t>APARATOS SANITARIOS</t>
  </si>
  <si>
    <t>INODORO TANQUE BAJO GAMA MEDIA BLANCO</t>
  </si>
  <si>
    <t>GRIFO TEMPORIZADO MEZCLADOR REPISA GAMA MEDIA/ALTA</t>
  </si>
  <si>
    <t>DESAGÜE PVC C/SIFÓN BOTELLA CROMADO</t>
  </si>
  <si>
    <t>Total 15</t>
  </si>
  <si>
    <t>16</t>
  </si>
  <si>
    <t>Total 16</t>
  </si>
  <si>
    <t>17</t>
  </si>
  <si>
    <t>CONTROL DE CALIDAD</t>
  </si>
  <si>
    <t>Total 17</t>
  </si>
  <si>
    <t>18</t>
  </si>
  <si>
    <t>GESTIÓN DE RESIDUOS</t>
  </si>
  <si>
    <t>M3.</t>
  </si>
  <si>
    <t>GESTIÓN RESÍDUOS PROCEDENTES DEMOLICIÓN</t>
  </si>
  <si>
    <t>GESTIÓN RESÍDUOS PROCEDENTES CONSTRUCCIÓN</t>
  </si>
  <si>
    <t>Total 18</t>
  </si>
  <si>
    <t>SEGURIDAD Y SALUD</t>
  </si>
  <si>
    <t>Total 19</t>
  </si>
  <si>
    <t>tot</t>
  </si>
  <si>
    <t>Total PRESUPUESTO EJECUCION MATERIAL</t>
  </si>
  <si>
    <r>
      <rPr>
        <b/>
        <u/>
        <sz val="11"/>
        <color theme="1"/>
        <rFont val="Calibri"/>
        <family val="2"/>
        <scheme val="minor"/>
      </rPr>
      <t>NOTA IMPORTANTE:</t>
    </r>
    <r>
      <rPr>
        <sz val="11"/>
        <color theme="1"/>
        <rFont val="Calibri"/>
        <family val="2"/>
        <scheme val="minor"/>
      </rPr>
      <t xml:space="preserve"> 
Este fichero de mediciones en Excel</t>
    </r>
    <r>
      <rPr>
        <sz val="11"/>
        <color rgb="FFFF0000"/>
        <rFont val="Calibri"/>
        <family val="2"/>
        <scheme val="minor"/>
      </rPr>
      <t xml:space="preserve"> (ÚNICO FORMATO DISPONIBLE) </t>
    </r>
    <r>
      <rPr>
        <sz val="11"/>
        <color theme="1"/>
        <rFont val="Calibri"/>
        <family val="2"/>
        <scheme val="minor"/>
      </rPr>
      <t xml:space="preserve">se facilita como ayuda para la preparación de la oferta económica. Debe considerarse que, en todo caso, el </t>
    </r>
    <r>
      <rPr>
        <sz val="11"/>
        <color rgb="FFFF0000"/>
        <rFont val="Calibri"/>
        <family val="2"/>
        <scheme val="minor"/>
      </rPr>
      <t>ÚNICO CONTENIDO TÉCNICO VINCULANTE ES EL DEFINIDO EN EL PLIEGO DE CONDICIONES TÉCNICAS</t>
    </r>
    <r>
      <rPr>
        <sz val="11"/>
        <color theme="1"/>
        <rFont val="Calibri"/>
        <family val="2"/>
        <scheme val="minor"/>
      </rPr>
      <t xml:space="preserve"> y el licitador debe verificar que los capítulos y contenidos de la oferta presentada correspondan exactamente con las mediciones incluidas como “ANEXO: Documentación técnica” en Pliego Técnico.</t>
    </r>
  </si>
  <si>
    <t xml:space="preserve">ESTA TABLA DE DESGLOSE DE MEDICIONES DE OFERTA SE PRESENTARA EN FORMATO PDF
</t>
  </si>
  <si>
    <t>S-00857-2023 - Adecuación espacios en antiguos vestuarios edificio A TORRESPAÑA</t>
  </si>
  <si>
    <t xml:space="preserve">XX % </t>
  </si>
  <si>
    <t xml:space="preserve"> XX % </t>
  </si>
  <si>
    <t>PRESUPUESTO EJECUCION CONTRATA - IMPORTE OFERTA</t>
  </si>
  <si>
    <r>
      <t>Gastos Generales</t>
    </r>
    <r>
      <rPr>
        <b/>
        <sz val="8"/>
        <color rgb="FFFF0000"/>
        <rFont val="Calibri"/>
        <family val="2"/>
        <scheme val="minor"/>
      </rPr>
      <t xml:space="preserve"> XX % </t>
    </r>
    <r>
      <rPr>
        <b/>
        <sz val="8"/>
        <color rgb="FF000000"/>
        <rFont val="Calibri"/>
        <family val="2"/>
        <scheme val="minor"/>
      </rPr>
      <t>(*)</t>
    </r>
  </si>
  <si>
    <r>
      <t>Beneficio Industrial</t>
    </r>
    <r>
      <rPr>
        <b/>
        <sz val="8"/>
        <color rgb="FFFF0000"/>
        <rFont val="Calibri"/>
        <family val="2"/>
        <scheme val="minor"/>
      </rPr>
      <t xml:space="preserve"> XX</t>
    </r>
    <r>
      <rPr>
        <b/>
        <sz val="8"/>
        <color rgb="FF000000"/>
        <rFont val="Calibri"/>
        <family val="2"/>
        <scheme val="minor"/>
      </rPr>
      <t xml:space="preserve"> </t>
    </r>
    <r>
      <rPr>
        <b/>
        <sz val="8"/>
        <color rgb="FFFF0000"/>
        <rFont val="Calibri"/>
        <family val="2"/>
        <scheme val="minor"/>
      </rPr>
      <t>%</t>
    </r>
    <r>
      <rPr>
        <b/>
        <sz val="8"/>
        <color rgb="FF000000"/>
        <rFont val="Calibri"/>
        <family val="2"/>
        <scheme val="minor"/>
      </rPr>
      <t xml:space="preserve"> (*)</t>
    </r>
  </si>
  <si>
    <t>(*) Cuando no se indiquen otros porcentajes se entenderá que, quedan incluidos en el precio de la oferta el 13% de Gastos Generales y el 6% de Beneficio Industrial.</t>
  </si>
  <si>
    <t>Fdo.:</t>
  </si>
  <si>
    <t>01_01</t>
  </si>
  <si>
    <t>01_02</t>
  </si>
  <si>
    <t>02_01</t>
  </si>
  <si>
    <t>02_02</t>
  </si>
  <si>
    <t>02_03</t>
  </si>
  <si>
    <t>02_04</t>
  </si>
  <si>
    <t>02_05</t>
  </si>
  <si>
    <t>02_06</t>
  </si>
  <si>
    <t>02_07</t>
  </si>
  <si>
    <t>02_08</t>
  </si>
  <si>
    <t>02_09</t>
  </si>
  <si>
    <t>02_10</t>
  </si>
  <si>
    <t>02_11</t>
  </si>
  <si>
    <t>02_12</t>
  </si>
  <si>
    <t>02_13</t>
  </si>
  <si>
    <t>02_14</t>
  </si>
  <si>
    <t>02_15</t>
  </si>
  <si>
    <t>02_16</t>
  </si>
  <si>
    <t>02_17</t>
  </si>
  <si>
    <t>02_18</t>
  </si>
  <si>
    <t>03_02</t>
  </si>
  <si>
    <t>03_03</t>
  </si>
  <si>
    <t>03_04</t>
  </si>
  <si>
    <t>03_05</t>
  </si>
  <si>
    <t>03_06</t>
  </si>
  <si>
    <t>03_07</t>
  </si>
  <si>
    <t>03_08</t>
  </si>
  <si>
    <t>03_09</t>
  </si>
  <si>
    <t>03_10</t>
  </si>
  <si>
    <t>04_01</t>
  </si>
  <si>
    <t>04_02</t>
  </si>
  <si>
    <t>04_03</t>
  </si>
  <si>
    <t>04_04</t>
  </si>
  <si>
    <t>04_05</t>
  </si>
  <si>
    <t>04_06</t>
  </si>
  <si>
    <t>04_07</t>
  </si>
  <si>
    <t>04_08</t>
  </si>
  <si>
    <t>05_01</t>
  </si>
  <si>
    <t>05_02</t>
  </si>
  <si>
    <t>05_03</t>
  </si>
  <si>
    <t>05_04</t>
  </si>
  <si>
    <t>06_01</t>
  </si>
  <si>
    <t>07_01</t>
  </si>
  <si>
    <t>07_02</t>
  </si>
  <si>
    <t>07_03</t>
  </si>
  <si>
    <t>07_04</t>
  </si>
  <si>
    <t>07_05</t>
  </si>
  <si>
    <t>07_06</t>
  </si>
  <si>
    <t>07_07</t>
  </si>
  <si>
    <t>08_01</t>
  </si>
  <si>
    <t>08_02</t>
  </si>
  <si>
    <t>09_01</t>
  </si>
  <si>
    <t>09_02</t>
  </si>
  <si>
    <t>09_03</t>
  </si>
  <si>
    <t>10_01</t>
  </si>
  <si>
    <t>10_02</t>
  </si>
  <si>
    <t>10_03</t>
  </si>
  <si>
    <t>10_04</t>
  </si>
  <si>
    <t>10_05</t>
  </si>
  <si>
    <t>10_06</t>
  </si>
  <si>
    <t>10_07</t>
  </si>
  <si>
    <t>10_08</t>
  </si>
  <si>
    <t>10_09</t>
  </si>
  <si>
    <t>10_10</t>
  </si>
  <si>
    <t>10_11</t>
  </si>
  <si>
    <t>10_12</t>
  </si>
  <si>
    <t>11_01</t>
  </si>
  <si>
    <t>11_02</t>
  </si>
  <si>
    <t>11_03</t>
  </si>
  <si>
    <t>11_04</t>
  </si>
  <si>
    <t>11_05</t>
  </si>
  <si>
    <t>12_01</t>
  </si>
  <si>
    <t>12_02</t>
  </si>
  <si>
    <t>12_03</t>
  </si>
  <si>
    <t>12_04</t>
  </si>
  <si>
    <t>12_05</t>
  </si>
  <si>
    <t>12_06</t>
  </si>
  <si>
    <t>12_07</t>
  </si>
  <si>
    <t>12_08</t>
  </si>
  <si>
    <t>12_09</t>
  </si>
  <si>
    <t>12_10</t>
  </si>
  <si>
    <t>12_11</t>
  </si>
  <si>
    <t>12_12</t>
  </si>
  <si>
    <t>12_13</t>
  </si>
  <si>
    <t>13_01</t>
  </si>
  <si>
    <t>13_01_01</t>
  </si>
  <si>
    <t>13_01_02</t>
  </si>
  <si>
    <t>13_01_03</t>
  </si>
  <si>
    <t>13_01_04</t>
  </si>
  <si>
    <t>13_02</t>
  </si>
  <si>
    <t>13_02_01</t>
  </si>
  <si>
    <t>13_03</t>
  </si>
  <si>
    <t>13_03_01</t>
  </si>
  <si>
    <t>14_01</t>
  </si>
  <si>
    <t>14_02</t>
  </si>
  <si>
    <t>14_03</t>
  </si>
  <si>
    <t>14_04</t>
  </si>
  <si>
    <t>14_05</t>
  </si>
  <si>
    <t>14_06</t>
  </si>
  <si>
    <t>14_07</t>
  </si>
  <si>
    <t>14_08</t>
  </si>
  <si>
    <t>14_09</t>
  </si>
  <si>
    <t>14_10</t>
  </si>
  <si>
    <t>14_11</t>
  </si>
  <si>
    <t>14_12</t>
  </si>
  <si>
    <t>15_01</t>
  </si>
  <si>
    <t>15_02</t>
  </si>
  <si>
    <t>15_03</t>
  </si>
  <si>
    <t>16_01</t>
  </si>
  <si>
    <t>17_01</t>
  </si>
  <si>
    <t>18_01</t>
  </si>
  <si>
    <t>NOTA IMPORTANTE: 
ESTE ANEXO I Y LA TABLA DE DESGLOSE DE MEDICIONES SE PRESENTARAN EN FORMATO PDF FIRMADO POR DECLARANTE (S)</t>
  </si>
  <si>
    <t>ANEXO I: MODELO DE PROPOSICIÓN ECONÓMICA</t>
  </si>
  <si>
    <t xml:space="preserve">D./Dª </t>
  </si>
  <si>
    <t xml:space="preserve">provisto de D.N.I./NIE número </t>
  </si>
  <si>
    <t xml:space="preserve">                                (Nombre y dos apellidos)</t>
  </si>
  <si>
    <t xml:space="preserve">en calidad de    </t>
  </si>
  <si>
    <t>de la empresa</t>
  </si>
  <si>
    <t>(cargo que ocupa)</t>
  </si>
  <si>
    <t>(nombre o razón social)</t>
  </si>
  <si>
    <t xml:space="preserve">con NIF </t>
  </si>
  <si>
    <t xml:space="preserve">y domicilio social en </t>
  </si>
  <si>
    <t xml:space="preserve">DP número </t>
  </si>
  <si>
    <t xml:space="preserve">calle/plaza </t>
  </si>
  <si>
    <t>número</t>
  </si>
  <si>
    <t>conforme acredita con Poder.</t>
  </si>
  <si>
    <r>
      <rPr>
        <b/>
        <sz val="9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9"/>
        <color theme="1"/>
        <rFont val="Calibri"/>
        <family val="2"/>
      </rPr>
      <t>, señalando como características de su proposición las siguientes:</t>
    </r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</si>
  <si>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</si>
  <si>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</si>
  <si>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</si>
  <si>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r>
      <t>Las proposiciones económicas no podrán superar el valor estimado indicado en el Anexo II, apartado 3</t>
    </r>
    <r>
      <rPr>
        <b/>
        <sz val="11"/>
        <color theme="1"/>
        <rFont val="Calibri"/>
        <family val="2"/>
        <scheme val="minor"/>
      </rPr>
      <t>.</t>
    </r>
  </si>
  <si>
    <t>B.  Desglose Precio:</t>
  </si>
  <si>
    <t>(tabla desglose precio se incluye en páginas siguientes)</t>
  </si>
  <si>
    <t>Expediente n.º S/00857/2023</t>
  </si>
  <si>
    <t xml:space="preserve"> edificio A TORRESPAÑA ”</t>
  </si>
  <si>
    <t>“ Adecuación espacios en antiguos vestuarios</t>
  </si>
  <si>
    <t>01_03</t>
  </si>
  <si>
    <t>VERIFICACIÓN E INFORME DEL ESTADO DE LAS INSTALACIONES</t>
  </si>
  <si>
    <t>DESMONTAJE INSTALACIÓN ELECTRICA CON RECUPERACION</t>
  </si>
  <si>
    <t>DESMONTAJE PERSIANAS SIN RECUPERACIÓN</t>
  </si>
  <si>
    <t>RETIRADA CARPINTERÍA SIN RECUPERACIÓN</t>
  </si>
  <si>
    <t>CORTE Y LEVANTADO DE PAVIMENTO Y SOLERA PARA REPARACIÓN</t>
  </si>
  <si>
    <t>DESMONTAJE TERMO ELÉCTRICO SIN RECUPERACION</t>
  </si>
  <si>
    <t>DESMONTAJE DE CALEFACCIÓN</t>
  </si>
  <si>
    <t>03_01</t>
  </si>
  <si>
    <t>TB1-TABIQUE PYL PLACA SENCILLA ESTÁNDAR AISLAM. MW 15A+70+15A c/400 mm</t>
  </si>
  <si>
    <t>TB2-TABIQUE PYL PLACA SENCILLA HIDRÓF. 1 CARA AISLAM. MW 15H1+70+15A c/400 mm</t>
  </si>
  <si>
    <t>TA1-TRASDOSADO SEMIDIRECTO PYL PLACA ESTÁNDAR 15 mm MAESTRA 30 mm c/600 mm</t>
  </si>
  <si>
    <t>TA2-TRASDOSADO SEMIDIRECTO PYL PLACA HIDRÓF. 15 mm MAESTRA 30 mm c/400 mm</t>
  </si>
  <si>
    <t>ESPEJO MARCO ALUMINIO 1400x100 mm C/LED INCORPORADO</t>
  </si>
  <si>
    <t>Total 13_1</t>
  </si>
  <si>
    <t>Total 13_2</t>
  </si>
  <si>
    <t>Total 13_3</t>
  </si>
  <si>
    <t>TotaL 14</t>
  </si>
  <si>
    <t>17_02</t>
  </si>
  <si>
    <t>17_03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</si>
</sst>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theme="1"/>
      <name val="Calibri"/>
      <family val="2"/>
    </font>
    <font>
      <b/>
      <sz val="9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theme="1"/>
      <name val="Calibri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4CBE0"/>
        <bgColor indexed="64"/>
      </patternFill>
    </fill>
    <fill>
      <patternFill patternType="solid">
        <fgColor rgb="FFC2D5E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Protection="1"/>
    <xf numFmtId="0" fontId="17" fillId="4" borderId="1" xfId="0" applyNumberFormat="1" applyFont="1" applyFill="1" applyBorder="1" applyAlignment="1" applyProtection="1">
      <alignment horizontal="center" vertical="top"/>
      <protection locked="0"/>
    </xf>
    <xf numFmtId="0" fontId="17" fillId="4" borderId="9" xfId="0" applyFont="1" applyFill="1" applyBorder="1" applyAlignment="1" applyProtection="1">
      <alignment horizontal="center" vertical="top"/>
      <protection locked="0"/>
    </xf>
    <xf numFmtId="0" fontId="0" fillId="0" borderId="5" xfId="0" applyBorder="1" applyProtection="1"/>
    <xf numFmtId="0" fontId="0" fillId="0" borderId="0" xfId="0" applyAlignment="1" applyProtection="1">
      <alignment horizontal="right"/>
    </xf>
    <xf numFmtId="0" fontId="19" fillId="0" borderId="5" xfId="0" applyFont="1" applyFill="1" applyBorder="1" applyAlignment="1" applyProtection="1">
      <alignment vertical="top" wrapText="1"/>
      <protection locked="0"/>
    </xf>
    <xf numFmtId="0" fontId="2" fillId="0" borderId="0" xfId="0" applyFont="1" applyAlignment="1" applyProtection="1">
      <alignment vertical="top"/>
    </xf>
    <xf numFmtId="0" fontId="0" fillId="0" borderId="0" xfId="0" applyAlignment="1" applyProtection="1">
      <alignment vertical="top"/>
    </xf>
    <xf numFmtId="0" fontId="3" fillId="0" borderId="1" xfId="0" applyFont="1" applyBorder="1" applyAlignment="1" applyProtection="1">
      <alignment vertical="top"/>
    </xf>
    <xf numFmtId="0" fontId="3" fillId="0" borderId="3" xfId="0" applyFont="1" applyBorder="1" applyAlignment="1" applyProtection="1">
      <alignment vertical="top" wrapText="1"/>
    </xf>
    <xf numFmtId="49" fontId="4" fillId="2" borderId="1" xfId="0" applyNumberFormat="1" applyFont="1" applyFill="1" applyBorder="1" applyAlignment="1" applyProtection="1">
      <alignment vertical="top"/>
    </xf>
    <xf numFmtId="49" fontId="4" fillId="2" borderId="3" xfId="0" applyNumberFormat="1" applyFont="1" applyFill="1" applyBorder="1" applyAlignment="1" applyProtection="1">
      <alignment vertical="top" wrapText="1"/>
    </xf>
    <xf numFmtId="3" fontId="9" fillId="2" borderId="1" xfId="0" applyNumberFormat="1" applyFont="1" applyFill="1" applyBorder="1" applyAlignment="1" applyProtection="1">
      <alignment vertical="top"/>
    </xf>
    <xf numFmtId="4" fontId="9" fillId="2" borderId="2" xfId="0" applyNumberFormat="1" applyFont="1" applyFill="1" applyBorder="1" applyAlignment="1" applyProtection="1">
      <alignment vertical="top"/>
    </xf>
    <xf numFmtId="4" fontId="9" fillId="2" borderId="1" xfId="0" applyNumberFormat="1" applyFont="1" applyFill="1" applyBorder="1" applyAlignment="1" applyProtection="1">
      <alignment vertical="top"/>
    </xf>
    <xf numFmtId="49" fontId="5" fillId="0" borderId="1" xfId="0" applyNumberFormat="1" applyFont="1" applyFill="1" applyBorder="1" applyAlignment="1" applyProtection="1">
      <alignment vertical="top"/>
    </xf>
    <xf numFmtId="49" fontId="5" fillId="0" borderId="3" xfId="0" applyNumberFormat="1" applyFont="1" applyBorder="1" applyAlignment="1" applyProtection="1">
      <alignment vertical="top" wrapText="1"/>
    </xf>
    <xf numFmtId="4" fontId="10" fillId="0" borderId="1" xfId="0" applyNumberFormat="1" applyFont="1" applyBorder="1" applyAlignment="1" applyProtection="1">
      <alignment vertical="top"/>
    </xf>
    <xf numFmtId="4" fontId="10" fillId="4" borderId="1" xfId="0" applyNumberFormat="1" applyFont="1" applyFill="1" applyBorder="1" applyAlignment="1" applyProtection="1">
      <alignment vertical="top"/>
    </xf>
    <xf numFmtId="0" fontId="11" fillId="0" borderId="1" xfId="0" applyFont="1" applyBorder="1" applyAlignment="1" applyProtection="1">
      <alignment vertical="top"/>
    </xf>
    <xf numFmtId="0" fontId="5" fillId="0" borderId="1" xfId="0" applyFont="1" applyBorder="1" applyAlignment="1" applyProtection="1">
      <alignment vertical="top"/>
    </xf>
    <xf numFmtId="3" fontId="10" fillId="0" borderId="3" xfId="0" applyNumberFormat="1" applyFont="1" applyBorder="1" applyAlignment="1" applyProtection="1">
      <alignment vertical="top"/>
    </xf>
    <xf numFmtId="4" fontId="9" fillId="0" borderId="3" xfId="0" applyNumberFormat="1" applyFont="1" applyBorder="1" applyAlignment="1" applyProtection="1">
      <alignment vertical="top"/>
    </xf>
    <xf numFmtId="4" fontId="9" fillId="4" borderId="1" xfId="0" applyNumberFormat="1" applyFont="1" applyFill="1" applyBorder="1" applyAlignment="1" applyProtection="1">
      <alignment vertical="top"/>
    </xf>
    <xf numFmtId="49" fontId="4" fillId="3" borderId="1" xfId="0" applyNumberFormat="1" applyFont="1" applyFill="1" applyBorder="1" applyAlignment="1" applyProtection="1">
      <alignment vertical="top"/>
    </xf>
    <xf numFmtId="49" fontId="4" fillId="3" borderId="3" xfId="0" applyNumberFormat="1" applyFont="1" applyFill="1" applyBorder="1" applyAlignment="1" applyProtection="1">
      <alignment vertical="top" wrapText="1"/>
    </xf>
    <xf numFmtId="4" fontId="9" fillId="3" borderId="1" xfId="0" applyNumberFormat="1" applyFont="1" applyFill="1" applyBorder="1" applyAlignment="1" applyProtection="1">
      <alignment vertical="top"/>
    </xf>
    <xf numFmtId="4" fontId="9" fillId="3" borderId="2" xfId="0" applyNumberFormat="1" applyFont="1" applyFill="1" applyBorder="1" applyAlignment="1" applyProtection="1">
      <alignment vertical="top"/>
    </xf>
    <xf numFmtId="4" fontId="10" fillId="0" borderId="3" xfId="0" applyNumberFormat="1" applyFont="1" applyBorder="1" applyAlignment="1" applyProtection="1">
      <alignment vertical="top"/>
    </xf>
    <xf numFmtId="0" fontId="0" fillId="0" borderId="1" xfId="0" applyBorder="1" applyProtection="1"/>
    <xf numFmtId="4" fontId="10" fillId="4" borderId="2" xfId="0" applyNumberFormat="1" applyFont="1" applyFill="1" applyBorder="1" applyAlignment="1" applyProtection="1">
      <alignment vertical="top"/>
      <protection locked="0"/>
    </xf>
    <xf numFmtId="4" fontId="9" fillId="4" borderId="1" xfId="0" applyNumberFormat="1" applyFont="1" applyFill="1" applyBorder="1" applyAlignment="1" applyProtection="1">
      <alignment vertical="top"/>
      <protection locked="0"/>
    </xf>
    <xf numFmtId="49" fontId="4" fillId="2" borderId="1" xfId="0" applyNumberFormat="1" applyFont="1" applyFill="1" applyBorder="1" applyAlignment="1" applyProtection="1">
      <alignment horizontal="center" vertical="top"/>
    </xf>
    <xf numFmtId="49" fontId="5" fillId="0" borderId="1" xfId="0" applyNumberFormat="1" applyFont="1" applyBorder="1" applyAlignment="1" applyProtection="1">
      <alignment horizontal="center" vertical="top"/>
    </xf>
    <xf numFmtId="49" fontId="4" fillId="3" borderId="1" xfId="0" applyNumberFormat="1" applyFont="1" applyFill="1" applyBorder="1" applyAlignment="1" applyProtection="1">
      <alignment horizontal="center" vertical="top"/>
    </xf>
    <xf numFmtId="0" fontId="8" fillId="0" borderId="1" xfId="0" applyFont="1" applyBorder="1" applyAlignment="1" applyProtection="1">
      <alignment horizontal="center" vertical="top"/>
    </xf>
    <xf numFmtId="0" fontId="8" fillId="0" borderId="2" xfId="0" applyFont="1" applyBorder="1" applyAlignment="1" applyProtection="1">
      <alignment horizontal="center" vertical="top"/>
    </xf>
    <xf numFmtId="49" fontId="9" fillId="2" borderId="1" xfId="0" applyNumberFormat="1" applyFont="1" applyFill="1" applyBorder="1" applyAlignment="1" applyProtection="1">
      <alignment horizontal="center" vertical="top"/>
    </xf>
    <xf numFmtId="49" fontId="10" fillId="0" borderId="1" xfId="0" applyNumberFormat="1" applyFont="1" applyBorder="1" applyAlignment="1" applyProtection="1">
      <alignment horizontal="center" vertical="top"/>
    </xf>
    <xf numFmtId="49" fontId="9" fillId="3" borderId="1" xfId="0" applyNumberFormat="1" applyFont="1" applyFill="1" applyBorder="1" applyAlignment="1" applyProtection="1">
      <alignment horizontal="center" vertical="top"/>
    </xf>
    <xf numFmtId="0" fontId="12" fillId="0" borderId="0" xfId="0" applyFont="1" applyProtection="1"/>
    <xf numFmtId="0" fontId="1" fillId="0" borderId="0" xfId="0" applyFont="1" applyProtection="1"/>
    <xf numFmtId="0" fontId="21" fillId="0" borderId="0" xfId="0" applyFont="1" applyAlignment="1" applyProtection="1">
      <alignment horizontal="right" vertical="center"/>
    </xf>
    <xf numFmtId="0" fontId="21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0" fillId="4" borderId="0" xfId="0" applyFill="1" applyAlignment="1" applyProtection="1">
      <alignment horizontal="right" vertical="top"/>
      <protection locked="0"/>
    </xf>
    <xf numFmtId="0" fontId="23" fillId="0" borderId="0" xfId="0" applyFont="1" applyAlignment="1" applyProtection="1">
      <alignment vertical="top"/>
    </xf>
    <xf numFmtId="0" fontId="0" fillId="0" borderId="0" xfId="0" applyFill="1" applyAlignment="1" applyProtection="1">
      <alignment shrinkToFit="1"/>
    </xf>
    <xf numFmtId="0" fontId="0" fillId="4" borderId="0" xfId="0" applyFill="1" applyAlignment="1" applyProtection="1">
      <alignment shrinkToFit="1"/>
      <protection locked="0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Fill="1" applyAlignment="1" applyProtection="1">
      <alignment vertical="top"/>
    </xf>
    <xf numFmtId="0" fontId="3" fillId="0" borderId="0" xfId="0" applyFont="1" applyAlignment="1" applyProtection="1"/>
    <xf numFmtId="0" fontId="7" fillId="0" borderId="0" xfId="0" applyFont="1" applyAlignment="1" applyProtection="1">
      <alignment vertical="top"/>
    </xf>
    <xf numFmtId="0" fontId="25" fillId="0" borderId="0" xfId="0" applyFont="1" applyProtection="1"/>
    <xf numFmtId="0" fontId="0" fillId="4" borderId="0" xfId="0" applyFill="1" applyAlignment="1" applyProtection="1">
      <alignment horizontal="left" vertical="top" shrinkToFit="1"/>
      <protection locked="0"/>
    </xf>
    <xf numFmtId="0" fontId="23" fillId="0" borderId="0" xfId="0" applyFont="1" applyAlignment="1" applyProtection="1">
      <alignment horizontal="left" vertical="top"/>
    </xf>
    <xf numFmtId="49" fontId="4" fillId="0" borderId="3" xfId="0" applyNumberFormat="1" applyFont="1" applyBorder="1" applyAlignment="1" applyProtection="1">
      <alignment horizontal="right" vertical="top" wrapText="1"/>
    </xf>
    <xf numFmtId="0" fontId="16" fillId="0" borderId="3" xfId="0" applyFont="1" applyBorder="1" applyAlignment="1" applyProtection="1">
      <alignment horizontal="right" vertical="top" wrapText="1"/>
    </xf>
    <xf numFmtId="0" fontId="18" fillId="0" borderId="5" xfId="0" applyFont="1" applyBorder="1" applyAlignment="1" applyProtection="1">
      <alignment horizontal="right"/>
    </xf>
    <xf numFmtId="0" fontId="0" fillId="0" borderId="5" xfId="0" applyBorder="1" applyAlignment="1" applyProtection="1">
      <alignment horizontal="left" shrinkToFit="1"/>
      <protection locked="0"/>
    </xf>
    <xf numFmtId="0" fontId="0" fillId="0" borderId="0" xfId="0" applyAlignment="1" applyProtection="1">
      <alignment horizontal="center" vertical="top"/>
    </xf>
    <xf numFmtId="0" fontId="0" fillId="4" borderId="0" xfId="0" applyFill="1" applyAlignment="1" applyProtection="1">
      <alignment horizontal="left" shrinkToFit="1"/>
      <protection locked="0"/>
    </xf>
    <xf numFmtId="0" fontId="0" fillId="4" borderId="0" xfId="0" applyFill="1" applyAlignment="1" applyProtection="1">
      <alignment horizontal="center" vertical="top" shrinkToFit="1"/>
      <protection locked="0"/>
    </xf>
    <xf numFmtId="0" fontId="24" fillId="0" borderId="0" xfId="0" applyFont="1" applyAlignment="1" applyProtection="1">
      <alignment horizontal="left" vertical="center" wrapText="1"/>
    </xf>
    <xf numFmtId="4" fontId="7" fillId="5" borderId="0" xfId="0" applyNumberFormat="1" applyFont="1" applyFill="1" applyAlignment="1" applyProtection="1">
      <alignment horizontal="center" vertical="top" shrinkToFit="1"/>
    </xf>
    <xf numFmtId="0" fontId="7" fillId="5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20" fillId="0" borderId="0" xfId="0" applyFont="1" applyAlignment="1" applyProtection="1">
      <alignment horizontal="center" vertical="top" wrapText="1"/>
    </xf>
    <xf numFmtId="0" fontId="22" fillId="0" borderId="0" xfId="0" applyFont="1" applyAlignment="1" applyProtection="1">
      <alignment horizontal="center"/>
    </xf>
    <xf numFmtId="0" fontId="0" fillId="4" borderId="0" xfId="0" applyFill="1" applyAlignment="1" applyProtection="1">
      <alignment horizontal="left" vertical="top" shrinkToFit="1"/>
      <protection locked="0"/>
    </xf>
    <xf numFmtId="0" fontId="23" fillId="0" borderId="0" xfId="0" applyFont="1" applyAlignment="1" applyProtection="1">
      <alignment horizontal="left" vertical="top"/>
    </xf>
    <xf numFmtId="49" fontId="4" fillId="0" borderId="2" xfId="0" applyNumberFormat="1" applyFont="1" applyBorder="1" applyAlignment="1" applyProtection="1">
      <alignment horizontal="right" vertical="top" wrapText="1"/>
    </xf>
    <xf numFmtId="49" fontId="4" fillId="0" borderId="3" xfId="0" applyNumberFormat="1" applyFont="1" applyBorder="1" applyAlignment="1" applyProtection="1">
      <alignment horizontal="right" vertical="top" wrapText="1"/>
    </xf>
    <xf numFmtId="49" fontId="4" fillId="0" borderId="10" xfId="0" applyNumberFormat="1" applyFont="1" applyBorder="1" applyAlignment="1" applyProtection="1">
      <alignment horizontal="right" vertical="top" wrapText="1"/>
    </xf>
    <xf numFmtId="0" fontId="0" fillId="0" borderId="6" xfId="0" applyBorder="1" applyAlignment="1" applyProtection="1">
      <alignment horizontal="left" vertical="top" wrapText="1"/>
    </xf>
    <xf numFmtId="0" fontId="0" fillId="0" borderId="7" xfId="0" applyBorder="1" applyAlignment="1" applyProtection="1">
      <alignment horizontal="left" vertical="top" wrapText="1"/>
    </xf>
    <xf numFmtId="0" fontId="0" fillId="0" borderId="4" xfId="0" applyBorder="1" applyAlignment="1" applyProtection="1">
      <alignment horizontal="left" vertical="top" wrapText="1"/>
    </xf>
    <xf numFmtId="0" fontId="15" fillId="0" borderId="8" xfId="0" applyFont="1" applyBorder="1" applyAlignment="1" applyProtection="1">
      <alignment horizontal="center" vertical="top" wrapText="1"/>
    </xf>
    <xf numFmtId="0" fontId="7" fillId="0" borderId="0" xfId="0" applyFont="1" applyAlignment="1" applyProtection="1">
      <alignment horizontal="center" vertical="top"/>
    </xf>
    <xf numFmtId="0" fontId="5" fillId="0" borderId="0" xfId="0" applyFont="1" applyBorder="1" applyAlignment="1" applyProtection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90D840-B326-4B7D-AFEC-29A59B7086C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295400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9EB50-7B40-4EA6-BE27-72C2E7E9EC7E}">
  <sheetPr>
    <pageSetUpPr fitToPage="1"/>
  </sheetPr>
  <dimension ref="A2:I48"/>
  <sheetViews>
    <sheetView showGridLines="0" tabSelected="1" workbookViewId="0">
      <selection activeCell="E20" sqref="E20:G20"/>
    </sheetView>
  </sheetViews>
  <sheetFormatPr baseColWidth="10" defaultRowHeight="15" x14ac:dyDescent="0.25"/>
  <cols>
    <col min="1" max="1" width="8.28515625" style="1" customWidth="1"/>
    <col min="2" max="2" width="15.28515625" style="1" customWidth="1"/>
    <col min="3" max="3" width="17.85546875" style="1" customWidth="1"/>
    <col min="4" max="9" width="11.42578125" style="1"/>
    <col min="10" max="10" width="1.7109375" style="1" customWidth="1"/>
    <col min="11" max="16384" width="11.42578125" style="1"/>
  </cols>
  <sheetData>
    <row r="2" spans="1:9" s="8" customFormat="1" ht="80.099999999999994" customHeight="1" x14ac:dyDescent="0.25">
      <c r="A2" s="71" t="s">
        <v>302</v>
      </c>
      <c r="B2" s="71"/>
      <c r="C2" s="71"/>
      <c r="D2" s="71"/>
      <c r="E2" s="71"/>
      <c r="F2" s="71"/>
      <c r="G2" s="71"/>
      <c r="H2" s="71"/>
      <c r="I2" s="71"/>
    </row>
    <row r="5" spans="1:9" x14ac:dyDescent="0.25">
      <c r="D5" s="41"/>
      <c r="E5" s="41"/>
      <c r="F5" s="42"/>
      <c r="G5" s="42"/>
      <c r="H5" s="42"/>
      <c r="I5" s="43" t="s">
        <v>326</v>
      </c>
    </row>
    <row r="6" spans="1:9" x14ac:dyDescent="0.25">
      <c r="D6" s="41"/>
      <c r="E6" s="41"/>
      <c r="F6" s="42"/>
      <c r="G6" s="42"/>
      <c r="H6" s="42"/>
      <c r="I6" s="43" t="s">
        <v>325</v>
      </c>
    </row>
    <row r="7" spans="1:9" x14ac:dyDescent="0.25">
      <c r="D7" s="41"/>
      <c r="E7" s="41"/>
      <c r="F7" s="42"/>
      <c r="G7" s="42"/>
      <c r="H7" s="42"/>
      <c r="I7" s="44" t="s">
        <v>324</v>
      </c>
    </row>
    <row r="11" spans="1:9" ht="18.75" x14ac:dyDescent="0.3">
      <c r="A11" s="72" t="s">
        <v>303</v>
      </c>
      <c r="B11" s="72"/>
      <c r="C11" s="72"/>
      <c r="D11" s="72"/>
      <c r="E11" s="72"/>
      <c r="F11" s="72"/>
      <c r="G11" s="72"/>
      <c r="H11" s="72"/>
      <c r="I11" s="72"/>
    </row>
    <row r="14" spans="1:9" x14ac:dyDescent="0.25">
      <c r="A14" s="8" t="s">
        <v>304</v>
      </c>
      <c r="B14" s="73"/>
      <c r="C14" s="73"/>
      <c r="D14" s="73"/>
      <c r="E14" s="73"/>
      <c r="F14" s="8" t="s">
        <v>305</v>
      </c>
      <c r="G14" s="8"/>
      <c r="I14" s="58"/>
    </row>
    <row r="15" spans="1:9" x14ac:dyDescent="0.25">
      <c r="A15" s="74" t="s">
        <v>306</v>
      </c>
      <c r="B15" s="74"/>
      <c r="C15" s="74"/>
      <c r="D15" s="74"/>
      <c r="E15" s="74"/>
      <c r="F15" s="74"/>
      <c r="G15" s="74"/>
      <c r="H15" s="74"/>
      <c r="I15" s="45"/>
    </row>
    <row r="16" spans="1:9" x14ac:dyDescent="0.25">
      <c r="A16" s="59"/>
      <c r="B16" s="59"/>
      <c r="C16" s="59"/>
      <c r="D16" s="59"/>
      <c r="E16" s="59"/>
      <c r="F16" s="59"/>
      <c r="G16" s="59"/>
      <c r="H16" s="59"/>
      <c r="I16" s="45"/>
    </row>
    <row r="17" spans="1:9" x14ac:dyDescent="0.25">
      <c r="A17" s="8" t="s">
        <v>307</v>
      </c>
      <c r="B17" s="8"/>
      <c r="C17" s="46"/>
      <c r="D17" s="64" t="s">
        <v>308</v>
      </c>
      <c r="E17" s="64"/>
      <c r="F17" s="66"/>
      <c r="G17" s="66"/>
      <c r="H17" s="66"/>
      <c r="I17" s="66"/>
    </row>
    <row r="18" spans="1:9" x14ac:dyDescent="0.25">
      <c r="B18" s="47"/>
      <c r="C18" s="47" t="s">
        <v>309</v>
      </c>
      <c r="D18" s="47"/>
      <c r="E18" s="47"/>
      <c r="F18" s="47" t="s">
        <v>310</v>
      </c>
      <c r="G18" s="47"/>
      <c r="H18" s="47"/>
      <c r="I18" s="8"/>
    </row>
    <row r="19" spans="1:9" x14ac:dyDescent="0.25">
      <c r="B19" s="47"/>
      <c r="C19" s="47"/>
      <c r="D19" s="47"/>
      <c r="E19" s="47"/>
      <c r="F19" s="47"/>
      <c r="G19" s="47"/>
      <c r="H19" s="47"/>
      <c r="I19" s="8"/>
    </row>
    <row r="20" spans="1:9" x14ac:dyDescent="0.25">
      <c r="A20" s="8" t="s">
        <v>311</v>
      </c>
      <c r="B20" s="58"/>
      <c r="C20" s="64" t="s">
        <v>312</v>
      </c>
      <c r="D20" s="64"/>
      <c r="E20" s="65"/>
      <c r="F20" s="65"/>
      <c r="G20" s="65"/>
      <c r="H20" s="48" t="s">
        <v>313</v>
      </c>
      <c r="I20" s="49"/>
    </row>
    <row r="21" spans="1:9" s="50" customFormat="1" x14ac:dyDescent="0.25">
      <c r="B21" s="51"/>
      <c r="C21" s="52"/>
      <c r="D21" s="52"/>
      <c r="E21" s="53"/>
      <c r="F21" s="53"/>
      <c r="G21" s="53"/>
      <c r="H21" s="53"/>
      <c r="I21" s="53"/>
    </row>
    <row r="22" spans="1:9" s="50" customFormat="1" x14ac:dyDescent="0.25">
      <c r="B22" s="51"/>
      <c r="C22" s="52"/>
      <c r="D22" s="52"/>
      <c r="E22" s="53"/>
      <c r="F22" s="53"/>
      <c r="G22" s="53"/>
      <c r="H22" s="53"/>
      <c r="I22" s="53"/>
    </row>
    <row r="23" spans="1:9" s="50" customFormat="1" x14ac:dyDescent="0.25">
      <c r="A23" s="54" t="s">
        <v>314</v>
      </c>
      <c r="B23" s="51"/>
      <c r="C23" s="66"/>
      <c r="D23" s="66"/>
      <c r="E23" s="66"/>
      <c r="F23" s="66"/>
      <c r="G23" s="66"/>
      <c r="H23" s="53" t="s">
        <v>315</v>
      </c>
      <c r="I23" s="49"/>
    </row>
    <row r="24" spans="1:9" s="50" customFormat="1" x14ac:dyDescent="0.25">
      <c r="A24" s="54"/>
      <c r="B24" s="51"/>
      <c r="C24" s="52"/>
      <c r="D24" s="52"/>
      <c r="E24" s="52"/>
      <c r="F24" s="52"/>
      <c r="G24" s="52"/>
      <c r="H24" s="53"/>
      <c r="I24" s="48"/>
    </row>
    <row r="25" spans="1:9" x14ac:dyDescent="0.25">
      <c r="A25" s="8" t="s">
        <v>316</v>
      </c>
      <c r="B25" s="8"/>
      <c r="C25" s="8"/>
      <c r="D25" s="8"/>
      <c r="E25" s="8"/>
      <c r="F25" s="8"/>
      <c r="G25" s="8"/>
      <c r="H25" s="8"/>
      <c r="I25" s="8"/>
    </row>
    <row r="26" spans="1:9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ht="50.1" customHeight="1" x14ac:dyDescent="0.25">
      <c r="A27" s="67" t="s">
        <v>317</v>
      </c>
      <c r="B27" s="67"/>
      <c r="C27" s="67"/>
      <c r="D27" s="67"/>
      <c r="E27" s="67"/>
      <c r="F27" s="67"/>
      <c r="G27" s="67"/>
      <c r="H27" s="67"/>
      <c r="I27" s="8"/>
    </row>
    <row r="28" spans="1:9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5">
      <c r="A29" s="8" t="s">
        <v>318</v>
      </c>
      <c r="B29" s="8"/>
      <c r="C29" s="8"/>
      <c r="D29" s="8"/>
      <c r="E29" s="8"/>
      <c r="F29" s="8"/>
      <c r="G29" s="8"/>
      <c r="H29" s="8"/>
    </row>
    <row r="30" spans="1:9" x14ac:dyDescent="0.25">
      <c r="A30" s="8"/>
      <c r="B30" s="8"/>
      <c r="C30" s="8"/>
      <c r="D30" s="8"/>
      <c r="E30" s="8"/>
      <c r="F30" s="8"/>
      <c r="G30" s="8"/>
      <c r="H30" s="8"/>
    </row>
    <row r="31" spans="1:9" x14ac:dyDescent="0.25">
      <c r="A31" s="8" t="s">
        <v>319</v>
      </c>
      <c r="B31" s="68" t="str">
        <f>+IF('Anexo I Tabla Desglose Precio'!G163=0,"ERROR: falta desglose precio",IF('Anexo I Tabla Desglose Precio'!G163&lt;=75116.84,'Anexo I Tabla Desglose Precio'!G163,"ERROR: no debe superar 75.116,84"))</f>
        <v>ERROR: falta desglose precio</v>
      </c>
      <c r="C31" s="69"/>
      <c r="D31" s="8" t="s">
        <v>320</v>
      </c>
      <c r="E31" s="8"/>
      <c r="F31" s="8"/>
      <c r="G31" s="8"/>
      <c r="H31" s="8"/>
    </row>
    <row r="32" spans="1:9" x14ac:dyDescent="0.25">
      <c r="A32" s="8"/>
      <c r="B32" s="8"/>
      <c r="C32" s="8"/>
      <c r="D32" s="8"/>
      <c r="E32" s="8"/>
      <c r="F32" s="8"/>
      <c r="G32" s="8"/>
      <c r="H32" s="8"/>
    </row>
    <row r="33" spans="1:9" x14ac:dyDescent="0.25">
      <c r="A33" s="55"/>
      <c r="B33" s="8"/>
      <c r="C33" s="8"/>
      <c r="D33" s="8"/>
      <c r="E33" s="8"/>
      <c r="F33" s="8"/>
      <c r="G33" s="8"/>
      <c r="H33" s="8"/>
    </row>
    <row r="34" spans="1:9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ht="24.95" customHeight="1" x14ac:dyDescent="0.25">
      <c r="A35" s="70" t="s">
        <v>321</v>
      </c>
      <c r="B35" s="70"/>
      <c r="C35" s="70"/>
      <c r="D35" s="70"/>
      <c r="E35" s="70"/>
      <c r="F35" s="70"/>
      <c r="G35" s="70"/>
      <c r="H35" s="70"/>
      <c r="I35" s="8"/>
    </row>
    <row r="36" spans="1:9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5">
      <c r="A37" s="56" t="s">
        <v>322</v>
      </c>
      <c r="B37" s="8"/>
      <c r="C37" s="8"/>
      <c r="D37" s="8"/>
      <c r="E37" s="8"/>
      <c r="F37" s="8"/>
      <c r="G37" s="8"/>
      <c r="H37" s="8"/>
      <c r="I37" s="8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43" spans="1:9" x14ac:dyDescent="0.25">
      <c r="B43" s="57" t="s">
        <v>323</v>
      </c>
    </row>
    <row r="48" spans="1:9" x14ac:dyDescent="0.25">
      <c r="A48" s="1" t="s">
        <v>190</v>
      </c>
      <c r="B48" s="63"/>
      <c r="C48" s="63"/>
      <c r="D48" s="63"/>
      <c r="E48" s="63"/>
    </row>
  </sheetData>
  <sheetProtection algorithmName="SHA-512" hashValue="2XCk8N17RJhiTjs6BHE2xvY4QJbMIHMcGSVTN1t8ElujjcB/kiHjyNqJxSROIIpFaXaguVw6C5yWunSxumbAWg==" saltValue="hJPlvsvqnPieKnP0uuYd8Q==" spinCount="100000" sheet="1" objects="1" scenarios="1" selectLockedCells="1"/>
  <mergeCells count="13">
    <mergeCell ref="A2:I2"/>
    <mergeCell ref="A11:I11"/>
    <mergeCell ref="B14:E14"/>
    <mergeCell ref="A15:H15"/>
    <mergeCell ref="D17:E17"/>
    <mergeCell ref="F17:I17"/>
    <mergeCell ref="B48:E48"/>
    <mergeCell ref="C20:D20"/>
    <mergeCell ref="E20:G20"/>
    <mergeCell ref="C23:G23"/>
    <mergeCell ref="A27:H27"/>
    <mergeCell ref="B31:C31"/>
    <mergeCell ref="A35:H3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EF83E-2889-47F6-8B94-0010E77B21FC}">
  <sheetPr>
    <pageSetUpPr fitToPage="1"/>
  </sheetPr>
  <dimension ref="A1:G168"/>
  <sheetViews>
    <sheetView showGridLines="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G162" sqref="G162"/>
    </sheetView>
  </sheetViews>
  <sheetFormatPr baseColWidth="10" defaultRowHeight="15" x14ac:dyDescent="0.25"/>
  <cols>
    <col min="1" max="2" width="8.7109375" style="1" customWidth="1"/>
    <col min="3" max="3" width="5.7109375" style="1" customWidth="1"/>
    <col min="4" max="4" width="62.7109375" style="1" customWidth="1"/>
    <col min="5" max="5" width="7.85546875" style="1" bestFit="1" customWidth="1"/>
    <col min="6" max="7" width="10.7109375" style="1" customWidth="1"/>
    <col min="8" max="16384" width="11.42578125" style="1"/>
  </cols>
  <sheetData>
    <row r="1" spans="1:7" ht="99.95" customHeight="1" thickBot="1" x14ac:dyDescent="0.3">
      <c r="A1" s="78" t="s">
        <v>181</v>
      </c>
      <c r="B1" s="79"/>
      <c r="C1" s="79"/>
      <c r="D1" s="79"/>
      <c r="E1" s="79"/>
      <c r="F1" s="79"/>
      <c r="G1" s="80"/>
    </row>
    <row r="2" spans="1:7" ht="40.5" customHeight="1" x14ac:dyDescent="0.25">
      <c r="A2" s="81" t="s">
        <v>182</v>
      </c>
      <c r="B2" s="81"/>
      <c r="C2" s="81"/>
      <c r="D2" s="81"/>
      <c r="E2" s="81"/>
      <c r="F2" s="81"/>
      <c r="G2" s="81"/>
    </row>
    <row r="3" spans="1:7" x14ac:dyDescent="0.25">
      <c r="A3" s="82" t="s">
        <v>183</v>
      </c>
      <c r="B3" s="82"/>
      <c r="C3" s="82"/>
      <c r="D3" s="82"/>
      <c r="E3" s="82"/>
      <c r="F3" s="82"/>
      <c r="G3" s="82"/>
    </row>
    <row r="4" spans="1:7" ht="9.9499999999999993" customHeight="1" x14ac:dyDescent="0.25">
      <c r="A4" s="7"/>
      <c r="B4" s="8"/>
      <c r="C4" s="8"/>
      <c r="D4" s="8"/>
      <c r="E4" s="8"/>
      <c r="F4" s="8"/>
      <c r="G4" s="8"/>
    </row>
    <row r="5" spans="1:7" x14ac:dyDescent="0.25">
      <c r="A5" s="9" t="s">
        <v>0</v>
      </c>
      <c r="B5" s="36" t="s">
        <v>1</v>
      </c>
      <c r="C5" s="9" t="s">
        <v>2</v>
      </c>
      <c r="D5" s="10" t="s">
        <v>3</v>
      </c>
      <c r="E5" s="36" t="s">
        <v>4</v>
      </c>
      <c r="F5" s="37" t="s">
        <v>5</v>
      </c>
      <c r="G5" s="36" t="s">
        <v>6</v>
      </c>
    </row>
    <row r="6" spans="1:7" x14ac:dyDescent="0.25">
      <c r="A6" s="11" t="s">
        <v>7</v>
      </c>
      <c r="B6" s="38" t="s">
        <v>8</v>
      </c>
      <c r="C6" s="33" t="s">
        <v>9</v>
      </c>
      <c r="D6" s="12" t="s">
        <v>10</v>
      </c>
      <c r="E6" s="13"/>
      <c r="F6" s="14"/>
      <c r="G6" s="15"/>
    </row>
    <row r="7" spans="1:7" x14ac:dyDescent="0.25">
      <c r="A7" s="16" t="s">
        <v>191</v>
      </c>
      <c r="B7" s="39" t="s">
        <v>11</v>
      </c>
      <c r="C7" s="34" t="s">
        <v>12</v>
      </c>
      <c r="D7" s="17" t="s">
        <v>13</v>
      </c>
      <c r="E7" s="18">
        <v>88</v>
      </c>
      <c r="F7" s="31"/>
      <c r="G7" s="19">
        <f>+ROUND(+E7*F7,2)</f>
        <v>0</v>
      </c>
    </row>
    <row r="8" spans="1:7" x14ac:dyDescent="0.25">
      <c r="A8" s="16" t="s">
        <v>192</v>
      </c>
      <c r="B8" s="39" t="s">
        <v>11</v>
      </c>
      <c r="C8" s="34" t="s">
        <v>12</v>
      </c>
      <c r="D8" s="17" t="s">
        <v>14</v>
      </c>
      <c r="E8" s="18">
        <v>40</v>
      </c>
      <c r="F8" s="31"/>
      <c r="G8" s="19">
        <f t="shared" ref="G8:G9" si="0">+ROUND(+E8*F8,2)</f>
        <v>0</v>
      </c>
    </row>
    <row r="9" spans="1:7" x14ac:dyDescent="0.25">
      <c r="A9" s="16" t="s">
        <v>327</v>
      </c>
      <c r="B9" s="39" t="s">
        <v>11</v>
      </c>
      <c r="C9" s="34" t="s">
        <v>39</v>
      </c>
      <c r="D9" s="17" t="s">
        <v>328</v>
      </c>
      <c r="E9" s="18">
        <v>1</v>
      </c>
      <c r="F9" s="31"/>
      <c r="G9" s="19">
        <f t="shared" si="0"/>
        <v>0</v>
      </c>
    </row>
    <row r="10" spans="1:7" x14ac:dyDescent="0.25">
      <c r="A10" s="75" t="s">
        <v>15</v>
      </c>
      <c r="B10" s="76"/>
      <c r="C10" s="76"/>
      <c r="D10" s="76"/>
      <c r="E10" s="76"/>
      <c r="F10" s="77"/>
      <c r="G10" s="24">
        <f>SUM(G7:G9)</f>
        <v>0</v>
      </c>
    </row>
    <row r="11" spans="1:7" x14ac:dyDescent="0.25">
      <c r="A11" s="11" t="s">
        <v>16</v>
      </c>
      <c r="B11" s="38" t="s">
        <v>8</v>
      </c>
      <c r="C11" s="33" t="s">
        <v>9</v>
      </c>
      <c r="D11" s="12" t="s">
        <v>17</v>
      </c>
      <c r="E11" s="13"/>
      <c r="F11" s="14"/>
      <c r="G11" s="15"/>
    </row>
    <row r="12" spans="1:7" x14ac:dyDescent="0.25">
      <c r="A12" s="16" t="s">
        <v>193</v>
      </c>
      <c r="B12" s="39" t="s">
        <v>11</v>
      </c>
      <c r="C12" s="34" t="s">
        <v>18</v>
      </c>
      <c r="D12" s="17" t="s">
        <v>19</v>
      </c>
      <c r="E12" s="18">
        <v>32</v>
      </c>
      <c r="F12" s="31"/>
      <c r="G12" s="19">
        <f t="shared" ref="G12:G29" si="1">+ROUND(+E12*F12,2)</f>
        <v>0</v>
      </c>
    </row>
    <row r="13" spans="1:7" x14ac:dyDescent="0.25">
      <c r="A13" s="16" t="s">
        <v>194</v>
      </c>
      <c r="B13" s="39" t="s">
        <v>11</v>
      </c>
      <c r="C13" s="34" t="s">
        <v>18</v>
      </c>
      <c r="D13" s="17" t="s">
        <v>20</v>
      </c>
      <c r="E13" s="18">
        <v>120</v>
      </c>
      <c r="F13" s="31"/>
      <c r="G13" s="19">
        <f t="shared" si="1"/>
        <v>0</v>
      </c>
    </row>
    <row r="14" spans="1:7" x14ac:dyDescent="0.25">
      <c r="A14" s="16" t="s">
        <v>195</v>
      </c>
      <c r="B14" s="39" t="s">
        <v>11</v>
      </c>
      <c r="C14" s="34" t="s">
        <v>18</v>
      </c>
      <c r="D14" s="17" t="s">
        <v>21</v>
      </c>
      <c r="E14" s="18">
        <v>56</v>
      </c>
      <c r="F14" s="31"/>
      <c r="G14" s="19">
        <f t="shared" si="1"/>
        <v>0</v>
      </c>
    </row>
    <row r="15" spans="1:7" x14ac:dyDescent="0.25">
      <c r="A15" s="16" t="s">
        <v>196</v>
      </c>
      <c r="B15" s="39" t="s">
        <v>11</v>
      </c>
      <c r="C15" s="34" t="s">
        <v>18</v>
      </c>
      <c r="D15" s="17" t="s">
        <v>22</v>
      </c>
      <c r="E15" s="18">
        <v>83</v>
      </c>
      <c r="F15" s="31"/>
      <c r="G15" s="19">
        <f t="shared" si="1"/>
        <v>0</v>
      </c>
    </row>
    <row r="16" spans="1:7" x14ac:dyDescent="0.25">
      <c r="A16" s="16" t="s">
        <v>197</v>
      </c>
      <c r="B16" s="39" t="s">
        <v>11</v>
      </c>
      <c r="C16" s="34" t="s">
        <v>23</v>
      </c>
      <c r="D16" s="17" t="s">
        <v>24</v>
      </c>
      <c r="E16" s="18">
        <v>6</v>
      </c>
      <c r="F16" s="31"/>
      <c r="G16" s="19">
        <f t="shared" si="1"/>
        <v>0</v>
      </c>
    </row>
    <row r="17" spans="1:7" x14ac:dyDescent="0.25">
      <c r="A17" s="16" t="s">
        <v>198</v>
      </c>
      <c r="B17" s="39" t="s">
        <v>11</v>
      </c>
      <c r="C17" s="34" t="s">
        <v>25</v>
      </c>
      <c r="D17" s="17" t="s">
        <v>329</v>
      </c>
      <c r="E17" s="18">
        <v>1</v>
      </c>
      <c r="F17" s="31"/>
      <c r="G17" s="19">
        <f t="shared" si="1"/>
        <v>0</v>
      </c>
    </row>
    <row r="18" spans="1:7" x14ac:dyDescent="0.25">
      <c r="A18" s="16" t="s">
        <v>199</v>
      </c>
      <c r="B18" s="39" t="s">
        <v>11</v>
      </c>
      <c r="C18" s="34" t="s">
        <v>18</v>
      </c>
      <c r="D18" s="17" t="s">
        <v>26</v>
      </c>
      <c r="E18" s="18">
        <v>99</v>
      </c>
      <c r="F18" s="31"/>
      <c r="G18" s="19">
        <f t="shared" si="1"/>
        <v>0</v>
      </c>
    </row>
    <row r="19" spans="1:7" x14ac:dyDescent="0.25">
      <c r="A19" s="16" t="s">
        <v>200</v>
      </c>
      <c r="B19" s="39" t="s">
        <v>11</v>
      </c>
      <c r="C19" s="34" t="s">
        <v>25</v>
      </c>
      <c r="D19" s="17" t="s">
        <v>27</v>
      </c>
      <c r="E19" s="18">
        <v>1</v>
      </c>
      <c r="F19" s="31"/>
      <c r="G19" s="19">
        <f t="shared" si="1"/>
        <v>0</v>
      </c>
    </row>
    <row r="20" spans="1:7" x14ac:dyDescent="0.25">
      <c r="A20" s="16" t="s">
        <v>201</v>
      </c>
      <c r="B20" s="39" t="s">
        <v>11</v>
      </c>
      <c r="C20" s="34" t="s">
        <v>25</v>
      </c>
      <c r="D20" s="17" t="s">
        <v>28</v>
      </c>
      <c r="E20" s="18">
        <v>1</v>
      </c>
      <c r="F20" s="31"/>
      <c r="G20" s="19">
        <f t="shared" si="1"/>
        <v>0</v>
      </c>
    </row>
    <row r="21" spans="1:7" x14ac:dyDescent="0.25">
      <c r="A21" s="16" t="s">
        <v>202</v>
      </c>
      <c r="B21" s="39" t="s">
        <v>11</v>
      </c>
      <c r="C21" s="34" t="s">
        <v>29</v>
      </c>
      <c r="D21" s="17" t="s">
        <v>30</v>
      </c>
      <c r="E21" s="18">
        <v>1</v>
      </c>
      <c r="F21" s="31"/>
      <c r="G21" s="19">
        <f t="shared" si="1"/>
        <v>0</v>
      </c>
    </row>
    <row r="22" spans="1:7" x14ac:dyDescent="0.25">
      <c r="A22" s="16" t="s">
        <v>203</v>
      </c>
      <c r="B22" s="39" t="s">
        <v>11</v>
      </c>
      <c r="C22" s="34" t="s">
        <v>25</v>
      </c>
      <c r="D22" s="17" t="s">
        <v>330</v>
      </c>
      <c r="E22" s="18">
        <v>5</v>
      </c>
      <c r="F22" s="31"/>
      <c r="G22" s="19">
        <f t="shared" si="1"/>
        <v>0</v>
      </c>
    </row>
    <row r="23" spans="1:7" x14ac:dyDescent="0.25">
      <c r="A23" s="16" t="s">
        <v>204</v>
      </c>
      <c r="B23" s="39" t="s">
        <v>11</v>
      </c>
      <c r="C23" s="34" t="s">
        <v>25</v>
      </c>
      <c r="D23" s="17" t="s">
        <v>331</v>
      </c>
      <c r="E23" s="18">
        <v>12</v>
      </c>
      <c r="F23" s="31"/>
      <c r="G23" s="19">
        <f t="shared" si="1"/>
        <v>0</v>
      </c>
    </row>
    <row r="24" spans="1:7" x14ac:dyDescent="0.25">
      <c r="A24" s="16" t="s">
        <v>205</v>
      </c>
      <c r="B24" s="39" t="s">
        <v>11</v>
      </c>
      <c r="C24" s="34" t="s">
        <v>18</v>
      </c>
      <c r="D24" s="17" t="s">
        <v>332</v>
      </c>
      <c r="E24" s="18">
        <v>24</v>
      </c>
      <c r="F24" s="31"/>
      <c r="G24" s="19">
        <f t="shared" si="1"/>
        <v>0</v>
      </c>
    </row>
    <row r="25" spans="1:7" x14ac:dyDescent="0.25">
      <c r="A25" s="16" t="s">
        <v>206</v>
      </c>
      <c r="B25" s="39" t="s">
        <v>11</v>
      </c>
      <c r="C25" s="34" t="s">
        <v>25</v>
      </c>
      <c r="D25" s="17" t="s">
        <v>31</v>
      </c>
      <c r="E25" s="18">
        <v>3</v>
      </c>
      <c r="F25" s="31"/>
      <c r="G25" s="19">
        <f t="shared" si="1"/>
        <v>0</v>
      </c>
    </row>
    <row r="26" spans="1:7" x14ac:dyDescent="0.25">
      <c r="A26" s="16" t="s">
        <v>207</v>
      </c>
      <c r="B26" s="39" t="s">
        <v>11</v>
      </c>
      <c r="C26" s="34" t="s">
        <v>25</v>
      </c>
      <c r="D26" s="17" t="s">
        <v>32</v>
      </c>
      <c r="E26" s="18">
        <v>12</v>
      </c>
      <c r="F26" s="31"/>
      <c r="G26" s="19">
        <f t="shared" si="1"/>
        <v>0</v>
      </c>
    </row>
    <row r="27" spans="1:7" x14ac:dyDescent="0.25">
      <c r="A27" s="16" t="s">
        <v>208</v>
      </c>
      <c r="B27" s="39" t="s">
        <v>11</v>
      </c>
      <c r="C27" s="34" t="s">
        <v>25</v>
      </c>
      <c r="D27" s="17" t="s">
        <v>333</v>
      </c>
      <c r="E27" s="18">
        <v>1</v>
      </c>
      <c r="F27" s="31"/>
      <c r="G27" s="19">
        <f t="shared" si="1"/>
        <v>0</v>
      </c>
    </row>
    <row r="28" spans="1:7" x14ac:dyDescent="0.25">
      <c r="A28" s="16" t="s">
        <v>209</v>
      </c>
      <c r="B28" s="39" t="s">
        <v>11</v>
      </c>
      <c r="C28" s="34" t="s">
        <v>39</v>
      </c>
      <c r="D28" s="17" t="s">
        <v>33</v>
      </c>
      <c r="E28" s="18">
        <v>1</v>
      </c>
      <c r="F28" s="31"/>
      <c r="G28" s="19">
        <f t="shared" si="1"/>
        <v>0</v>
      </c>
    </row>
    <row r="29" spans="1:7" x14ac:dyDescent="0.25">
      <c r="A29" s="16" t="s">
        <v>210</v>
      </c>
      <c r="B29" s="39" t="s">
        <v>11</v>
      </c>
      <c r="C29" s="34" t="s">
        <v>39</v>
      </c>
      <c r="D29" s="17" t="s">
        <v>334</v>
      </c>
      <c r="E29" s="18">
        <v>1</v>
      </c>
      <c r="F29" s="31"/>
      <c r="G29" s="19">
        <f t="shared" si="1"/>
        <v>0</v>
      </c>
    </row>
    <row r="30" spans="1:7" x14ac:dyDescent="0.25">
      <c r="A30" s="75" t="s">
        <v>34</v>
      </c>
      <c r="B30" s="76"/>
      <c r="C30" s="76"/>
      <c r="D30" s="76"/>
      <c r="E30" s="76"/>
      <c r="F30" s="77"/>
      <c r="G30" s="24">
        <f>SUM(G12:G29)</f>
        <v>0</v>
      </c>
    </row>
    <row r="31" spans="1:7" x14ac:dyDescent="0.25">
      <c r="A31" s="11" t="s">
        <v>35</v>
      </c>
      <c r="B31" s="38" t="s">
        <v>8</v>
      </c>
      <c r="C31" s="33" t="s">
        <v>9</v>
      </c>
      <c r="D31" s="12" t="s">
        <v>36</v>
      </c>
      <c r="E31" s="13"/>
      <c r="F31" s="14"/>
      <c r="G31" s="15"/>
    </row>
    <row r="32" spans="1:7" x14ac:dyDescent="0.25">
      <c r="A32" s="16" t="s">
        <v>335</v>
      </c>
      <c r="B32" s="39" t="s">
        <v>11</v>
      </c>
      <c r="C32" s="34" t="s">
        <v>18</v>
      </c>
      <c r="D32" s="17" t="s">
        <v>336</v>
      </c>
      <c r="E32" s="18">
        <v>34.5</v>
      </c>
      <c r="F32" s="31"/>
      <c r="G32" s="19">
        <f t="shared" ref="G32:G41" si="2">+ROUND(+E32*F32,2)</f>
        <v>0</v>
      </c>
    </row>
    <row r="33" spans="1:7" x14ac:dyDescent="0.25">
      <c r="A33" s="16" t="s">
        <v>211</v>
      </c>
      <c r="B33" s="39" t="s">
        <v>11</v>
      </c>
      <c r="C33" s="34" t="s">
        <v>12</v>
      </c>
      <c r="D33" s="17" t="s">
        <v>337</v>
      </c>
      <c r="E33" s="18">
        <v>33</v>
      </c>
      <c r="F33" s="31"/>
      <c r="G33" s="19">
        <f t="shared" si="2"/>
        <v>0</v>
      </c>
    </row>
    <row r="34" spans="1:7" x14ac:dyDescent="0.25">
      <c r="A34" s="16" t="s">
        <v>212</v>
      </c>
      <c r="B34" s="39" t="s">
        <v>11</v>
      </c>
      <c r="C34" s="34" t="s">
        <v>12</v>
      </c>
      <c r="D34" s="17" t="s">
        <v>338</v>
      </c>
      <c r="E34" s="18">
        <v>54</v>
      </c>
      <c r="F34" s="31"/>
      <c r="G34" s="19">
        <f t="shared" si="2"/>
        <v>0</v>
      </c>
    </row>
    <row r="35" spans="1:7" x14ac:dyDescent="0.25">
      <c r="A35" s="16" t="s">
        <v>213</v>
      </c>
      <c r="B35" s="39" t="s">
        <v>11</v>
      </c>
      <c r="C35" s="34" t="s">
        <v>12</v>
      </c>
      <c r="D35" s="17" t="s">
        <v>339</v>
      </c>
      <c r="E35" s="18">
        <v>21</v>
      </c>
      <c r="F35" s="31"/>
      <c r="G35" s="19">
        <f t="shared" si="2"/>
        <v>0</v>
      </c>
    </row>
    <row r="36" spans="1:7" x14ac:dyDescent="0.25">
      <c r="A36" s="16" t="s">
        <v>214</v>
      </c>
      <c r="B36" s="39" t="s">
        <v>11</v>
      </c>
      <c r="C36" s="34" t="s">
        <v>12</v>
      </c>
      <c r="D36" s="17" t="s">
        <v>37</v>
      </c>
      <c r="E36" s="18">
        <v>136</v>
      </c>
      <c r="F36" s="31"/>
      <c r="G36" s="19">
        <f t="shared" si="2"/>
        <v>0</v>
      </c>
    </row>
    <row r="37" spans="1:7" x14ac:dyDescent="0.25">
      <c r="A37" s="16" t="s">
        <v>215</v>
      </c>
      <c r="B37" s="39" t="s">
        <v>11</v>
      </c>
      <c r="C37" s="34" t="s">
        <v>18</v>
      </c>
      <c r="D37" s="17" t="s">
        <v>38</v>
      </c>
      <c r="E37" s="18">
        <v>15</v>
      </c>
      <c r="F37" s="31"/>
      <c r="G37" s="19">
        <f t="shared" si="2"/>
        <v>0</v>
      </c>
    </row>
    <row r="38" spans="1:7" x14ac:dyDescent="0.25">
      <c r="A38" s="16" t="s">
        <v>216</v>
      </c>
      <c r="B38" s="39" t="s">
        <v>11</v>
      </c>
      <c r="C38" s="34" t="s">
        <v>39</v>
      </c>
      <c r="D38" s="17" t="s">
        <v>40</v>
      </c>
      <c r="E38" s="18">
        <v>1</v>
      </c>
      <c r="F38" s="31"/>
      <c r="G38" s="19">
        <f t="shared" si="2"/>
        <v>0</v>
      </c>
    </row>
    <row r="39" spans="1:7" x14ac:dyDescent="0.25">
      <c r="A39" s="16" t="s">
        <v>217</v>
      </c>
      <c r="B39" s="39" t="s">
        <v>11</v>
      </c>
      <c r="C39" s="34" t="s">
        <v>39</v>
      </c>
      <c r="D39" s="17" t="s">
        <v>41</v>
      </c>
      <c r="E39" s="18">
        <v>1</v>
      </c>
      <c r="F39" s="31"/>
      <c r="G39" s="19">
        <f t="shared" si="2"/>
        <v>0</v>
      </c>
    </row>
    <row r="40" spans="1:7" x14ac:dyDescent="0.25">
      <c r="A40" s="16" t="s">
        <v>218</v>
      </c>
      <c r="B40" s="39" t="s">
        <v>11</v>
      </c>
      <c r="C40" s="34" t="s">
        <v>39</v>
      </c>
      <c r="D40" s="17" t="s">
        <v>42</v>
      </c>
      <c r="E40" s="18">
        <v>1</v>
      </c>
      <c r="F40" s="31"/>
      <c r="G40" s="19">
        <f t="shared" si="2"/>
        <v>0</v>
      </c>
    </row>
    <row r="41" spans="1:7" x14ac:dyDescent="0.25">
      <c r="A41" s="16" t="s">
        <v>219</v>
      </c>
      <c r="B41" s="39" t="s">
        <v>11</v>
      </c>
      <c r="C41" s="34" t="s">
        <v>39</v>
      </c>
      <c r="D41" s="17" t="s">
        <v>43</v>
      </c>
      <c r="E41" s="18">
        <v>1</v>
      </c>
      <c r="F41" s="31"/>
      <c r="G41" s="19">
        <f t="shared" si="2"/>
        <v>0</v>
      </c>
    </row>
    <row r="42" spans="1:7" x14ac:dyDescent="0.25">
      <c r="A42" s="75" t="s">
        <v>44</v>
      </c>
      <c r="B42" s="76" t="s">
        <v>179</v>
      </c>
      <c r="C42" s="76"/>
      <c r="D42" s="76" t="s">
        <v>44</v>
      </c>
      <c r="E42" s="76"/>
      <c r="F42" s="77"/>
      <c r="G42" s="24">
        <f>SUM(G32:G41)</f>
        <v>0</v>
      </c>
    </row>
    <row r="43" spans="1:7" x14ac:dyDescent="0.25">
      <c r="A43" s="11" t="s">
        <v>45</v>
      </c>
      <c r="B43" s="38" t="s">
        <v>8</v>
      </c>
      <c r="C43" s="33" t="s">
        <v>9</v>
      </c>
      <c r="D43" s="12" t="s">
        <v>46</v>
      </c>
      <c r="E43" s="13"/>
      <c r="F43" s="14"/>
      <c r="G43" s="15"/>
    </row>
    <row r="44" spans="1:7" x14ac:dyDescent="0.25">
      <c r="A44" s="16" t="s">
        <v>220</v>
      </c>
      <c r="B44" s="39" t="s">
        <v>11</v>
      </c>
      <c r="C44" s="34" t="s">
        <v>18</v>
      </c>
      <c r="D44" s="17" t="s">
        <v>47</v>
      </c>
      <c r="E44" s="18">
        <v>62</v>
      </c>
      <c r="F44" s="31"/>
      <c r="G44" s="19">
        <f t="shared" ref="G44:G51" si="3">+ROUND(+E44*F44,2)</f>
        <v>0</v>
      </c>
    </row>
    <row r="45" spans="1:7" x14ac:dyDescent="0.25">
      <c r="A45" s="16" t="s">
        <v>221</v>
      </c>
      <c r="B45" s="39" t="s">
        <v>11</v>
      </c>
      <c r="C45" s="34" t="s">
        <v>23</v>
      </c>
      <c r="D45" s="17" t="s">
        <v>48</v>
      </c>
      <c r="E45" s="18">
        <v>55</v>
      </c>
      <c r="F45" s="31"/>
      <c r="G45" s="19">
        <f t="shared" si="3"/>
        <v>0</v>
      </c>
    </row>
    <row r="46" spans="1:7" x14ac:dyDescent="0.25">
      <c r="A46" s="16" t="s">
        <v>222</v>
      </c>
      <c r="B46" s="39" t="s">
        <v>11</v>
      </c>
      <c r="C46" s="34" t="s">
        <v>18</v>
      </c>
      <c r="D46" s="17" t="s">
        <v>49</v>
      </c>
      <c r="E46" s="18">
        <v>25</v>
      </c>
      <c r="F46" s="31"/>
      <c r="G46" s="19">
        <f t="shared" si="3"/>
        <v>0</v>
      </c>
    </row>
    <row r="47" spans="1:7" x14ac:dyDescent="0.25">
      <c r="A47" s="16" t="s">
        <v>223</v>
      </c>
      <c r="B47" s="39" t="s">
        <v>11</v>
      </c>
      <c r="C47" s="34" t="s">
        <v>18</v>
      </c>
      <c r="D47" s="17" t="s">
        <v>50</v>
      </c>
      <c r="E47" s="18">
        <v>4</v>
      </c>
      <c r="F47" s="31"/>
      <c r="G47" s="19">
        <f t="shared" si="3"/>
        <v>0</v>
      </c>
    </row>
    <row r="48" spans="1:7" x14ac:dyDescent="0.25">
      <c r="A48" s="16" t="s">
        <v>224</v>
      </c>
      <c r="B48" s="39" t="s">
        <v>11</v>
      </c>
      <c r="C48" s="34" t="s">
        <v>23</v>
      </c>
      <c r="D48" s="17" t="s">
        <v>51</v>
      </c>
      <c r="E48" s="18">
        <v>3.2</v>
      </c>
      <c r="F48" s="31"/>
      <c r="G48" s="19">
        <f t="shared" si="3"/>
        <v>0</v>
      </c>
    </row>
    <row r="49" spans="1:7" x14ac:dyDescent="0.25">
      <c r="A49" s="16" t="s">
        <v>225</v>
      </c>
      <c r="B49" s="39" t="s">
        <v>11</v>
      </c>
      <c r="C49" s="34" t="s">
        <v>18</v>
      </c>
      <c r="D49" s="17" t="s">
        <v>52</v>
      </c>
      <c r="E49" s="18">
        <v>78</v>
      </c>
      <c r="F49" s="31"/>
      <c r="G49" s="19">
        <f t="shared" si="3"/>
        <v>0</v>
      </c>
    </row>
    <row r="50" spans="1:7" x14ac:dyDescent="0.25">
      <c r="A50" s="16" t="s">
        <v>226</v>
      </c>
      <c r="B50" s="39" t="s">
        <v>11</v>
      </c>
      <c r="C50" s="34" t="s">
        <v>18</v>
      </c>
      <c r="D50" s="17" t="s">
        <v>53</v>
      </c>
      <c r="E50" s="18">
        <v>8</v>
      </c>
      <c r="F50" s="31"/>
      <c r="G50" s="19">
        <f t="shared" si="3"/>
        <v>0</v>
      </c>
    </row>
    <row r="51" spans="1:7" x14ac:dyDescent="0.25">
      <c r="A51" s="16" t="s">
        <v>227</v>
      </c>
      <c r="B51" s="39" t="s">
        <v>11</v>
      </c>
      <c r="C51" s="34" t="s">
        <v>18</v>
      </c>
      <c r="D51" s="17" t="s">
        <v>54</v>
      </c>
      <c r="E51" s="18">
        <v>12</v>
      </c>
      <c r="F51" s="31"/>
      <c r="G51" s="19">
        <f t="shared" si="3"/>
        <v>0</v>
      </c>
    </row>
    <row r="52" spans="1:7" x14ac:dyDescent="0.25">
      <c r="A52" s="75" t="s">
        <v>55</v>
      </c>
      <c r="B52" s="76" t="s">
        <v>179</v>
      </c>
      <c r="C52" s="76"/>
      <c r="D52" s="76" t="s">
        <v>55</v>
      </c>
      <c r="E52" s="76"/>
      <c r="F52" s="77"/>
      <c r="G52" s="24">
        <f>SUM(G44:G51)</f>
        <v>0</v>
      </c>
    </row>
    <row r="53" spans="1:7" x14ac:dyDescent="0.25">
      <c r="A53" s="11" t="s">
        <v>56</v>
      </c>
      <c r="B53" s="38" t="s">
        <v>8</v>
      </c>
      <c r="C53" s="33" t="s">
        <v>9</v>
      </c>
      <c r="D53" s="12" t="s">
        <v>57</v>
      </c>
      <c r="E53" s="13"/>
      <c r="F53" s="14"/>
      <c r="G53" s="15"/>
    </row>
    <row r="54" spans="1:7" x14ac:dyDescent="0.25">
      <c r="A54" s="16" t="s">
        <v>228</v>
      </c>
      <c r="B54" s="39" t="s">
        <v>11</v>
      </c>
      <c r="C54" s="34" t="s">
        <v>23</v>
      </c>
      <c r="D54" s="17" t="s">
        <v>58</v>
      </c>
      <c r="E54" s="18">
        <v>88.6</v>
      </c>
      <c r="F54" s="31"/>
      <c r="G54" s="19">
        <f t="shared" ref="G54:G57" si="4">+ROUND(+E54*F54,2)</f>
        <v>0</v>
      </c>
    </row>
    <row r="55" spans="1:7" x14ac:dyDescent="0.25">
      <c r="A55" s="16" t="s">
        <v>229</v>
      </c>
      <c r="B55" s="39" t="s">
        <v>11</v>
      </c>
      <c r="C55" s="34" t="s">
        <v>18</v>
      </c>
      <c r="D55" s="17" t="s">
        <v>59</v>
      </c>
      <c r="E55" s="18">
        <v>67.02</v>
      </c>
      <c r="F55" s="31"/>
      <c r="G55" s="19">
        <f t="shared" si="4"/>
        <v>0</v>
      </c>
    </row>
    <row r="56" spans="1:7" x14ac:dyDescent="0.25">
      <c r="A56" s="16" t="s">
        <v>230</v>
      </c>
      <c r="B56" s="39" t="s">
        <v>11</v>
      </c>
      <c r="C56" s="34" t="s">
        <v>12</v>
      </c>
      <c r="D56" s="17" t="s">
        <v>60</v>
      </c>
      <c r="E56" s="18">
        <v>8.64</v>
      </c>
      <c r="F56" s="31"/>
      <c r="G56" s="19">
        <f t="shared" si="4"/>
        <v>0</v>
      </c>
    </row>
    <row r="57" spans="1:7" ht="22.5" x14ac:dyDescent="0.25">
      <c r="A57" s="16" t="s">
        <v>231</v>
      </c>
      <c r="B57" s="39" t="s">
        <v>11</v>
      </c>
      <c r="C57" s="34" t="s">
        <v>18</v>
      </c>
      <c r="D57" s="17" t="s">
        <v>61</v>
      </c>
      <c r="E57" s="18">
        <v>20</v>
      </c>
      <c r="F57" s="31"/>
      <c r="G57" s="19">
        <f t="shared" si="4"/>
        <v>0</v>
      </c>
    </row>
    <row r="58" spans="1:7" x14ac:dyDescent="0.25">
      <c r="A58" s="75" t="s">
        <v>62</v>
      </c>
      <c r="B58" s="76" t="s">
        <v>179</v>
      </c>
      <c r="C58" s="76"/>
      <c r="D58" s="76" t="s">
        <v>62</v>
      </c>
      <c r="E58" s="76"/>
      <c r="F58" s="77"/>
      <c r="G58" s="24">
        <f>SUM(G54:G57)</f>
        <v>0</v>
      </c>
    </row>
    <row r="59" spans="1:7" x14ac:dyDescent="0.25">
      <c r="A59" s="11" t="s">
        <v>63</v>
      </c>
      <c r="B59" s="38" t="s">
        <v>8</v>
      </c>
      <c r="C59" s="33" t="s">
        <v>9</v>
      </c>
      <c r="D59" s="12" t="s">
        <v>64</v>
      </c>
      <c r="E59" s="13"/>
      <c r="F59" s="14"/>
      <c r="G59" s="15"/>
    </row>
    <row r="60" spans="1:7" x14ac:dyDescent="0.25">
      <c r="A60" s="16" t="s">
        <v>232</v>
      </c>
      <c r="B60" s="39" t="s">
        <v>11</v>
      </c>
      <c r="C60" s="34" t="s">
        <v>18</v>
      </c>
      <c r="D60" s="17" t="s">
        <v>65</v>
      </c>
      <c r="E60" s="18">
        <v>179.3</v>
      </c>
      <c r="F60" s="31"/>
      <c r="G60" s="19">
        <f t="shared" ref="G60" si="5">+ROUND(+E60*F60,2)</f>
        <v>0</v>
      </c>
    </row>
    <row r="61" spans="1:7" x14ac:dyDescent="0.25">
      <c r="A61" s="75" t="s">
        <v>66</v>
      </c>
      <c r="B61" s="76" t="s">
        <v>179</v>
      </c>
      <c r="C61" s="76"/>
      <c r="D61" s="76" t="s">
        <v>66</v>
      </c>
      <c r="E61" s="76"/>
      <c r="F61" s="77"/>
      <c r="G61" s="24">
        <f>G60</f>
        <v>0</v>
      </c>
    </row>
    <row r="62" spans="1:7" x14ac:dyDescent="0.25">
      <c r="A62" s="11" t="s">
        <v>67</v>
      </c>
      <c r="B62" s="38" t="s">
        <v>8</v>
      </c>
      <c r="C62" s="33" t="s">
        <v>9</v>
      </c>
      <c r="D62" s="12" t="s">
        <v>68</v>
      </c>
      <c r="E62" s="13"/>
      <c r="F62" s="14"/>
      <c r="G62" s="15"/>
    </row>
    <row r="63" spans="1:7" x14ac:dyDescent="0.25">
      <c r="A63" s="16" t="s">
        <v>233</v>
      </c>
      <c r="B63" s="39" t="s">
        <v>11</v>
      </c>
      <c r="C63" s="34" t="s">
        <v>69</v>
      </c>
      <c r="D63" s="17" t="s">
        <v>70</v>
      </c>
      <c r="E63" s="18">
        <v>3</v>
      </c>
      <c r="F63" s="31"/>
      <c r="G63" s="19">
        <f t="shared" ref="G63:G69" si="6">+ROUND(+E63*F63,2)</f>
        <v>0</v>
      </c>
    </row>
    <row r="64" spans="1:7" x14ac:dyDescent="0.25">
      <c r="A64" s="16" t="s">
        <v>234</v>
      </c>
      <c r="B64" s="39" t="s">
        <v>11</v>
      </c>
      <c r="C64" s="34" t="s">
        <v>69</v>
      </c>
      <c r="D64" s="17" t="s">
        <v>71</v>
      </c>
      <c r="E64" s="18">
        <v>1</v>
      </c>
      <c r="F64" s="31"/>
      <c r="G64" s="19">
        <f t="shared" si="6"/>
        <v>0</v>
      </c>
    </row>
    <row r="65" spans="1:7" x14ac:dyDescent="0.25">
      <c r="A65" s="16" t="s">
        <v>235</v>
      </c>
      <c r="B65" s="39" t="s">
        <v>11</v>
      </c>
      <c r="C65" s="34" t="s">
        <v>69</v>
      </c>
      <c r="D65" s="17" t="s">
        <v>72</v>
      </c>
      <c r="E65" s="18">
        <v>3</v>
      </c>
      <c r="F65" s="31"/>
      <c r="G65" s="19">
        <f t="shared" si="6"/>
        <v>0</v>
      </c>
    </row>
    <row r="66" spans="1:7" x14ac:dyDescent="0.25">
      <c r="A66" s="16" t="s">
        <v>236</v>
      </c>
      <c r="B66" s="39" t="s">
        <v>11</v>
      </c>
      <c r="C66" s="34" t="s">
        <v>69</v>
      </c>
      <c r="D66" s="17" t="s">
        <v>73</v>
      </c>
      <c r="E66" s="18">
        <v>1</v>
      </c>
      <c r="F66" s="31"/>
      <c r="G66" s="19">
        <f t="shared" si="6"/>
        <v>0</v>
      </c>
    </row>
    <row r="67" spans="1:7" x14ac:dyDescent="0.25">
      <c r="A67" s="16" t="s">
        <v>237</v>
      </c>
      <c r="B67" s="39" t="s">
        <v>11</v>
      </c>
      <c r="C67" s="34" t="s">
        <v>39</v>
      </c>
      <c r="D67" s="17" t="s">
        <v>74</v>
      </c>
      <c r="E67" s="18">
        <v>4</v>
      </c>
      <c r="F67" s="31"/>
      <c r="G67" s="19">
        <f t="shared" si="6"/>
        <v>0</v>
      </c>
    </row>
    <row r="68" spans="1:7" x14ac:dyDescent="0.25">
      <c r="A68" s="16" t="s">
        <v>238</v>
      </c>
      <c r="B68" s="39" t="s">
        <v>11</v>
      </c>
      <c r="C68" s="34" t="s">
        <v>12</v>
      </c>
      <c r="D68" s="17" t="s">
        <v>75</v>
      </c>
      <c r="E68" s="18">
        <v>13</v>
      </c>
      <c r="F68" s="31"/>
      <c r="G68" s="19">
        <f t="shared" si="6"/>
        <v>0</v>
      </c>
    </row>
    <row r="69" spans="1:7" x14ac:dyDescent="0.25">
      <c r="A69" s="16" t="s">
        <v>239</v>
      </c>
      <c r="B69" s="39" t="s">
        <v>11</v>
      </c>
      <c r="C69" s="34" t="s">
        <v>39</v>
      </c>
      <c r="D69" s="17" t="s">
        <v>76</v>
      </c>
      <c r="E69" s="18">
        <v>5</v>
      </c>
      <c r="F69" s="31"/>
      <c r="G69" s="19">
        <f t="shared" si="6"/>
        <v>0</v>
      </c>
    </row>
    <row r="70" spans="1:7" x14ac:dyDescent="0.25">
      <c r="A70" s="75" t="s">
        <v>77</v>
      </c>
      <c r="B70" s="76" t="s">
        <v>179</v>
      </c>
      <c r="C70" s="76"/>
      <c r="D70" s="76" t="s">
        <v>77</v>
      </c>
      <c r="E70" s="76"/>
      <c r="F70" s="77"/>
      <c r="G70" s="24">
        <f>SUM(G63:G69)</f>
        <v>0</v>
      </c>
    </row>
    <row r="71" spans="1:7" x14ac:dyDescent="0.25">
      <c r="A71" s="11" t="s">
        <v>78</v>
      </c>
      <c r="B71" s="38" t="s">
        <v>8</v>
      </c>
      <c r="C71" s="33" t="s">
        <v>9</v>
      </c>
      <c r="D71" s="12" t="s">
        <v>79</v>
      </c>
      <c r="E71" s="13"/>
      <c r="F71" s="14"/>
      <c r="G71" s="15"/>
    </row>
    <row r="72" spans="1:7" x14ac:dyDescent="0.25">
      <c r="A72" s="16" t="s">
        <v>240</v>
      </c>
      <c r="B72" s="39" t="s">
        <v>11</v>
      </c>
      <c r="C72" s="34" t="s">
        <v>39</v>
      </c>
      <c r="D72" s="17" t="s">
        <v>340</v>
      </c>
      <c r="E72" s="18">
        <v>2.8</v>
      </c>
      <c r="F72" s="31"/>
      <c r="G72" s="19">
        <f t="shared" ref="G72:G73" si="7">+ROUND(+E72*F72,2)</f>
        <v>0</v>
      </c>
    </row>
    <row r="73" spans="1:7" x14ac:dyDescent="0.25">
      <c r="A73" s="16" t="s">
        <v>241</v>
      </c>
      <c r="B73" s="39" t="s">
        <v>11</v>
      </c>
      <c r="C73" s="34" t="s">
        <v>12</v>
      </c>
      <c r="D73" s="17" t="s">
        <v>80</v>
      </c>
      <c r="E73" s="18">
        <v>5.82</v>
      </c>
      <c r="F73" s="31"/>
      <c r="G73" s="19">
        <f t="shared" si="7"/>
        <v>0</v>
      </c>
    </row>
    <row r="74" spans="1:7" x14ac:dyDescent="0.25">
      <c r="A74" s="75" t="s">
        <v>81</v>
      </c>
      <c r="B74" s="76" t="s">
        <v>179</v>
      </c>
      <c r="C74" s="76"/>
      <c r="D74" s="76" t="s">
        <v>81</v>
      </c>
      <c r="E74" s="76"/>
      <c r="F74" s="77"/>
      <c r="G74" s="24">
        <f>SUM(G72:G73)</f>
        <v>0</v>
      </c>
    </row>
    <row r="75" spans="1:7" x14ac:dyDescent="0.25">
      <c r="A75" s="11" t="s">
        <v>82</v>
      </c>
      <c r="B75" s="38" t="s">
        <v>8</v>
      </c>
      <c r="C75" s="33" t="s">
        <v>9</v>
      </c>
      <c r="D75" s="12" t="s">
        <v>83</v>
      </c>
      <c r="E75" s="13"/>
      <c r="F75" s="14"/>
      <c r="G75" s="15"/>
    </row>
    <row r="76" spans="1:7" x14ac:dyDescent="0.25">
      <c r="A76" s="16" t="s">
        <v>242</v>
      </c>
      <c r="B76" s="39" t="s">
        <v>11</v>
      </c>
      <c r="C76" s="34" t="s">
        <v>84</v>
      </c>
      <c r="D76" s="17" t="s">
        <v>85</v>
      </c>
      <c r="E76" s="18">
        <v>180</v>
      </c>
      <c r="F76" s="31"/>
      <c r="G76" s="19">
        <f t="shared" ref="G76:G78" si="8">+ROUND(+E76*F76,2)</f>
        <v>0</v>
      </c>
    </row>
    <row r="77" spans="1:7" x14ac:dyDescent="0.25">
      <c r="A77" s="16" t="s">
        <v>243</v>
      </c>
      <c r="B77" s="39" t="s">
        <v>11</v>
      </c>
      <c r="C77" s="34" t="s">
        <v>86</v>
      </c>
      <c r="D77" s="17" t="s">
        <v>87</v>
      </c>
      <c r="E77" s="18">
        <v>1</v>
      </c>
      <c r="F77" s="31"/>
      <c r="G77" s="19">
        <f t="shared" si="8"/>
        <v>0</v>
      </c>
    </row>
    <row r="78" spans="1:7" x14ac:dyDescent="0.25">
      <c r="A78" s="16" t="s">
        <v>244</v>
      </c>
      <c r="B78" s="39" t="s">
        <v>11</v>
      </c>
      <c r="C78" s="34" t="s">
        <v>86</v>
      </c>
      <c r="D78" s="17" t="s">
        <v>88</v>
      </c>
      <c r="E78" s="18">
        <v>6</v>
      </c>
      <c r="F78" s="31"/>
      <c r="G78" s="19">
        <f t="shared" si="8"/>
        <v>0</v>
      </c>
    </row>
    <row r="79" spans="1:7" x14ac:dyDescent="0.25">
      <c r="A79" s="75" t="s">
        <v>89</v>
      </c>
      <c r="B79" s="76" t="s">
        <v>179</v>
      </c>
      <c r="C79" s="76"/>
      <c r="D79" s="76" t="s">
        <v>89</v>
      </c>
      <c r="E79" s="76"/>
      <c r="F79" s="77"/>
      <c r="G79" s="24">
        <f>SUM(G76:G78)</f>
        <v>0</v>
      </c>
    </row>
    <row r="80" spans="1:7" x14ac:dyDescent="0.25">
      <c r="A80" s="11" t="s">
        <v>90</v>
      </c>
      <c r="B80" s="38" t="s">
        <v>8</v>
      </c>
      <c r="C80" s="33" t="s">
        <v>9</v>
      </c>
      <c r="D80" s="12" t="s">
        <v>91</v>
      </c>
      <c r="E80" s="13"/>
      <c r="F80" s="14"/>
      <c r="G80" s="15"/>
    </row>
    <row r="81" spans="1:7" x14ac:dyDescent="0.25">
      <c r="A81" s="16" t="s">
        <v>245</v>
      </c>
      <c r="B81" s="39" t="s">
        <v>11</v>
      </c>
      <c r="C81" s="34" t="s">
        <v>69</v>
      </c>
      <c r="D81" s="17" t="s">
        <v>92</v>
      </c>
      <c r="E81" s="18">
        <v>1</v>
      </c>
      <c r="F81" s="31"/>
      <c r="G81" s="19">
        <f t="shared" ref="G81:G92" si="9">+ROUND(+E81*F81,2)</f>
        <v>0</v>
      </c>
    </row>
    <row r="82" spans="1:7" x14ac:dyDescent="0.25">
      <c r="A82" s="16" t="s">
        <v>246</v>
      </c>
      <c r="B82" s="39" t="s">
        <v>11</v>
      </c>
      <c r="C82" s="34" t="s">
        <v>93</v>
      </c>
      <c r="D82" s="17" t="s">
        <v>94</v>
      </c>
      <c r="E82" s="18">
        <v>25</v>
      </c>
      <c r="F82" s="31"/>
      <c r="G82" s="19">
        <f t="shared" si="9"/>
        <v>0</v>
      </c>
    </row>
    <row r="83" spans="1:7" x14ac:dyDescent="0.25">
      <c r="A83" s="16" t="s">
        <v>247</v>
      </c>
      <c r="B83" s="39" t="s">
        <v>11</v>
      </c>
      <c r="C83" s="34" t="s">
        <v>93</v>
      </c>
      <c r="D83" s="17" t="s">
        <v>95</v>
      </c>
      <c r="E83" s="18">
        <v>41</v>
      </c>
      <c r="F83" s="31"/>
      <c r="G83" s="19">
        <f t="shared" si="9"/>
        <v>0</v>
      </c>
    </row>
    <row r="84" spans="1:7" x14ac:dyDescent="0.25">
      <c r="A84" s="16" t="s">
        <v>248</v>
      </c>
      <c r="B84" s="39" t="s">
        <v>11</v>
      </c>
      <c r="C84" s="34" t="s">
        <v>93</v>
      </c>
      <c r="D84" s="17" t="s">
        <v>96</v>
      </c>
      <c r="E84" s="18">
        <v>153</v>
      </c>
      <c r="F84" s="31"/>
      <c r="G84" s="19">
        <f t="shared" si="9"/>
        <v>0</v>
      </c>
    </row>
    <row r="85" spans="1:7" x14ac:dyDescent="0.25">
      <c r="A85" s="16" t="s">
        <v>249</v>
      </c>
      <c r="B85" s="39" t="s">
        <v>11</v>
      </c>
      <c r="C85" s="34" t="s">
        <v>93</v>
      </c>
      <c r="D85" s="17" t="s">
        <v>97</v>
      </c>
      <c r="E85" s="18">
        <v>35</v>
      </c>
      <c r="F85" s="31"/>
      <c r="G85" s="19">
        <f t="shared" si="9"/>
        <v>0</v>
      </c>
    </row>
    <row r="86" spans="1:7" x14ac:dyDescent="0.25">
      <c r="A86" s="16" t="s">
        <v>250</v>
      </c>
      <c r="B86" s="39" t="s">
        <v>11</v>
      </c>
      <c r="C86" s="34" t="s">
        <v>69</v>
      </c>
      <c r="D86" s="17" t="s">
        <v>98</v>
      </c>
      <c r="E86" s="18">
        <v>2</v>
      </c>
      <c r="F86" s="31"/>
      <c r="G86" s="19">
        <f t="shared" si="9"/>
        <v>0</v>
      </c>
    </row>
    <row r="87" spans="1:7" x14ac:dyDescent="0.25">
      <c r="A87" s="16" t="s">
        <v>251</v>
      </c>
      <c r="B87" s="39" t="s">
        <v>11</v>
      </c>
      <c r="C87" s="34" t="s">
        <v>69</v>
      </c>
      <c r="D87" s="17" t="s">
        <v>99</v>
      </c>
      <c r="E87" s="18">
        <v>3</v>
      </c>
      <c r="F87" s="31"/>
      <c r="G87" s="19">
        <f t="shared" si="9"/>
        <v>0</v>
      </c>
    </row>
    <row r="88" spans="1:7" x14ac:dyDescent="0.25">
      <c r="A88" s="16" t="s">
        <v>252</v>
      </c>
      <c r="B88" s="39" t="s">
        <v>11</v>
      </c>
      <c r="C88" s="34" t="s">
        <v>69</v>
      </c>
      <c r="D88" s="17" t="s">
        <v>100</v>
      </c>
      <c r="E88" s="18">
        <v>4</v>
      </c>
      <c r="F88" s="31"/>
      <c r="G88" s="19">
        <f t="shared" si="9"/>
        <v>0</v>
      </c>
    </row>
    <row r="89" spans="1:7" x14ac:dyDescent="0.25">
      <c r="A89" s="16" t="s">
        <v>253</v>
      </c>
      <c r="B89" s="39" t="s">
        <v>11</v>
      </c>
      <c r="C89" s="34" t="s">
        <v>93</v>
      </c>
      <c r="D89" s="17" t="s">
        <v>101</v>
      </c>
      <c r="E89" s="18">
        <v>35</v>
      </c>
      <c r="F89" s="31"/>
      <c r="G89" s="19">
        <f t="shared" si="9"/>
        <v>0</v>
      </c>
    </row>
    <row r="90" spans="1:7" x14ac:dyDescent="0.25">
      <c r="A90" s="16" t="s">
        <v>254</v>
      </c>
      <c r="B90" s="39" t="s">
        <v>11</v>
      </c>
      <c r="C90" s="34" t="s">
        <v>93</v>
      </c>
      <c r="D90" s="17" t="s">
        <v>102</v>
      </c>
      <c r="E90" s="18">
        <v>47</v>
      </c>
      <c r="F90" s="31"/>
      <c r="G90" s="19">
        <f t="shared" si="9"/>
        <v>0</v>
      </c>
    </row>
    <row r="91" spans="1:7" x14ac:dyDescent="0.25">
      <c r="A91" s="16" t="s">
        <v>255</v>
      </c>
      <c r="B91" s="39" t="s">
        <v>11</v>
      </c>
      <c r="C91" s="34" t="s">
        <v>93</v>
      </c>
      <c r="D91" s="17" t="s">
        <v>103</v>
      </c>
      <c r="E91" s="18">
        <v>40</v>
      </c>
      <c r="F91" s="31"/>
      <c r="G91" s="19">
        <f t="shared" si="9"/>
        <v>0</v>
      </c>
    </row>
    <row r="92" spans="1:7" x14ac:dyDescent="0.25">
      <c r="A92" s="16" t="s">
        <v>256</v>
      </c>
      <c r="B92" s="39" t="s">
        <v>11</v>
      </c>
      <c r="C92" s="34" t="s">
        <v>86</v>
      </c>
      <c r="D92" s="17" t="s">
        <v>104</v>
      </c>
      <c r="E92" s="18">
        <v>2</v>
      </c>
      <c r="F92" s="31"/>
      <c r="G92" s="19">
        <f t="shared" si="9"/>
        <v>0</v>
      </c>
    </row>
    <row r="93" spans="1:7" x14ac:dyDescent="0.25">
      <c r="A93" s="75" t="s">
        <v>105</v>
      </c>
      <c r="B93" s="76" t="s">
        <v>179</v>
      </c>
      <c r="C93" s="76"/>
      <c r="D93" s="76" t="s">
        <v>105</v>
      </c>
      <c r="E93" s="76"/>
      <c r="F93" s="77"/>
      <c r="G93" s="24">
        <f>SUM(G81:G92)</f>
        <v>0</v>
      </c>
    </row>
    <row r="94" spans="1:7" x14ac:dyDescent="0.25">
      <c r="A94" s="11" t="s">
        <v>106</v>
      </c>
      <c r="B94" s="38" t="s">
        <v>8</v>
      </c>
      <c r="C94" s="33" t="s">
        <v>9</v>
      </c>
      <c r="D94" s="12" t="s">
        <v>107</v>
      </c>
      <c r="E94" s="13"/>
      <c r="F94" s="14"/>
      <c r="G94" s="15"/>
    </row>
    <row r="95" spans="1:7" x14ac:dyDescent="0.25">
      <c r="A95" s="16" t="s">
        <v>257</v>
      </c>
      <c r="B95" s="39" t="s">
        <v>11</v>
      </c>
      <c r="C95" s="34" t="s">
        <v>69</v>
      </c>
      <c r="D95" s="17" t="s">
        <v>108</v>
      </c>
      <c r="E95" s="18">
        <v>1</v>
      </c>
      <c r="F95" s="31"/>
      <c r="G95" s="19">
        <f t="shared" ref="G95:G99" si="10">+ROUND(+E95*F95,2)</f>
        <v>0</v>
      </c>
    </row>
    <row r="96" spans="1:7" x14ac:dyDescent="0.25">
      <c r="A96" s="16" t="s">
        <v>258</v>
      </c>
      <c r="B96" s="39" t="s">
        <v>11</v>
      </c>
      <c r="C96" s="34" t="s">
        <v>69</v>
      </c>
      <c r="D96" s="17" t="s">
        <v>109</v>
      </c>
      <c r="E96" s="18">
        <v>6</v>
      </c>
      <c r="F96" s="31"/>
      <c r="G96" s="19">
        <f t="shared" si="10"/>
        <v>0</v>
      </c>
    </row>
    <row r="97" spans="1:7" x14ac:dyDescent="0.25">
      <c r="A97" s="16" t="s">
        <v>259</v>
      </c>
      <c r="B97" s="39" t="s">
        <v>11</v>
      </c>
      <c r="C97" s="34" t="s">
        <v>69</v>
      </c>
      <c r="D97" s="17" t="s">
        <v>110</v>
      </c>
      <c r="E97" s="18">
        <v>8</v>
      </c>
      <c r="F97" s="31"/>
      <c r="G97" s="19">
        <f t="shared" si="10"/>
        <v>0</v>
      </c>
    </row>
    <row r="98" spans="1:7" x14ac:dyDescent="0.25">
      <c r="A98" s="16" t="s">
        <v>260</v>
      </c>
      <c r="B98" s="39" t="s">
        <v>11</v>
      </c>
      <c r="C98" s="34" t="s">
        <v>69</v>
      </c>
      <c r="D98" s="17" t="s">
        <v>111</v>
      </c>
      <c r="E98" s="18">
        <v>10</v>
      </c>
      <c r="F98" s="31"/>
      <c r="G98" s="19">
        <f t="shared" si="10"/>
        <v>0</v>
      </c>
    </row>
    <row r="99" spans="1:7" x14ac:dyDescent="0.25">
      <c r="A99" s="16" t="s">
        <v>261</v>
      </c>
      <c r="B99" s="39" t="s">
        <v>11</v>
      </c>
      <c r="C99" s="34" t="s">
        <v>69</v>
      </c>
      <c r="D99" s="17" t="s">
        <v>112</v>
      </c>
      <c r="E99" s="18">
        <v>3</v>
      </c>
      <c r="F99" s="31"/>
      <c r="G99" s="19">
        <f t="shared" si="10"/>
        <v>0</v>
      </c>
    </row>
    <row r="100" spans="1:7" x14ac:dyDescent="0.25">
      <c r="A100" s="75" t="s">
        <v>113</v>
      </c>
      <c r="B100" s="76" t="s">
        <v>179</v>
      </c>
      <c r="C100" s="76"/>
      <c r="D100" s="76" t="s">
        <v>113</v>
      </c>
      <c r="E100" s="76"/>
      <c r="F100" s="77"/>
      <c r="G100" s="24">
        <f>SUM(G95:G99)</f>
        <v>0</v>
      </c>
    </row>
    <row r="101" spans="1:7" x14ac:dyDescent="0.25">
      <c r="A101" s="11" t="s">
        <v>114</v>
      </c>
      <c r="B101" s="38" t="s">
        <v>8</v>
      </c>
      <c r="C101" s="33" t="s">
        <v>9</v>
      </c>
      <c r="D101" s="12" t="s">
        <v>115</v>
      </c>
      <c r="E101" s="13"/>
      <c r="F101" s="14"/>
      <c r="G101" s="15"/>
    </row>
    <row r="102" spans="1:7" x14ac:dyDescent="0.25">
      <c r="A102" s="16" t="s">
        <v>262</v>
      </c>
      <c r="B102" s="39" t="s">
        <v>11</v>
      </c>
      <c r="C102" s="34" t="s">
        <v>69</v>
      </c>
      <c r="D102" s="17" t="s">
        <v>116</v>
      </c>
      <c r="E102" s="18">
        <v>1</v>
      </c>
      <c r="F102" s="31"/>
      <c r="G102" s="19">
        <f t="shared" ref="G102:G114" si="11">+ROUND(+E102*F102,2)</f>
        <v>0</v>
      </c>
    </row>
    <row r="103" spans="1:7" x14ac:dyDescent="0.25">
      <c r="A103" s="16" t="s">
        <v>263</v>
      </c>
      <c r="B103" s="39" t="s">
        <v>11</v>
      </c>
      <c r="C103" s="34" t="s">
        <v>93</v>
      </c>
      <c r="D103" s="17" t="s">
        <v>117</v>
      </c>
      <c r="E103" s="18">
        <v>37</v>
      </c>
      <c r="F103" s="31"/>
      <c r="G103" s="19">
        <f t="shared" si="11"/>
        <v>0</v>
      </c>
    </row>
    <row r="104" spans="1:7" x14ac:dyDescent="0.25">
      <c r="A104" s="16" t="s">
        <v>264</v>
      </c>
      <c r="B104" s="39" t="s">
        <v>11</v>
      </c>
      <c r="C104" s="34" t="s">
        <v>93</v>
      </c>
      <c r="D104" s="17" t="s">
        <v>118</v>
      </c>
      <c r="E104" s="18">
        <v>21</v>
      </c>
      <c r="F104" s="31"/>
      <c r="G104" s="19">
        <f t="shared" si="11"/>
        <v>0</v>
      </c>
    </row>
    <row r="105" spans="1:7" x14ac:dyDescent="0.25">
      <c r="A105" s="16" t="s">
        <v>265</v>
      </c>
      <c r="B105" s="39" t="s">
        <v>11</v>
      </c>
      <c r="C105" s="34" t="s">
        <v>93</v>
      </c>
      <c r="D105" s="17" t="s">
        <v>119</v>
      </c>
      <c r="E105" s="18">
        <v>16</v>
      </c>
      <c r="F105" s="31"/>
      <c r="G105" s="19">
        <f t="shared" si="11"/>
        <v>0</v>
      </c>
    </row>
    <row r="106" spans="1:7" x14ac:dyDescent="0.25">
      <c r="A106" s="16" t="s">
        <v>266</v>
      </c>
      <c r="B106" s="39" t="s">
        <v>11</v>
      </c>
      <c r="C106" s="34" t="s">
        <v>69</v>
      </c>
      <c r="D106" s="17" t="s">
        <v>120</v>
      </c>
      <c r="E106" s="18">
        <v>1</v>
      </c>
      <c r="F106" s="31"/>
      <c r="G106" s="19">
        <f t="shared" si="11"/>
        <v>0</v>
      </c>
    </row>
    <row r="107" spans="1:7" x14ac:dyDescent="0.25">
      <c r="A107" s="16" t="s">
        <v>267</v>
      </c>
      <c r="B107" s="39" t="s">
        <v>11</v>
      </c>
      <c r="C107" s="34" t="s">
        <v>12</v>
      </c>
      <c r="D107" s="17" t="s">
        <v>121</v>
      </c>
      <c r="E107" s="18">
        <v>19</v>
      </c>
      <c r="F107" s="31"/>
      <c r="G107" s="19">
        <f t="shared" si="11"/>
        <v>0</v>
      </c>
    </row>
    <row r="108" spans="1:7" x14ac:dyDescent="0.25">
      <c r="A108" s="16" t="s">
        <v>268</v>
      </c>
      <c r="B108" s="39" t="s">
        <v>11</v>
      </c>
      <c r="C108" s="34" t="s">
        <v>86</v>
      </c>
      <c r="D108" s="17" t="s">
        <v>122</v>
      </c>
      <c r="E108" s="18">
        <v>4</v>
      </c>
      <c r="F108" s="31"/>
      <c r="G108" s="19">
        <f t="shared" si="11"/>
        <v>0</v>
      </c>
    </row>
    <row r="109" spans="1:7" x14ac:dyDescent="0.25">
      <c r="A109" s="16" t="s">
        <v>269</v>
      </c>
      <c r="B109" s="39" t="s">
        <v>11</v>
      </c>
      <c r="C109" s="34" t="s">
        <v>69</v>
      </c>
      <c r="D109" s="17" t="s">
        <v>123</v>
      </c>
      <c r="E109" s="18">
        <v>2</v>
      </c>
      <c r="F109" s="31"/>
      <c r="G109" s="19">
        <f t="shared" si="11"/>
        <v>0</v>
      </c>
    </row>
    <row r="110" spans="1:7" x14ac:dyDescent="0.25">
      <c r="A110" s="16" t="s">
        <v>270</v>
      </c>
      <c r="B110" s="39" t="s">
        <v>11</v>
      </c>
      <c r="C110" s="34" t="s">
        <v>93</v>
      </c>
      <c r="D110" s="17" t="s">
        <v>124</v>
      </c>
      <c r="E110" s="18">
        <v>3</v>
      </c>
      <c r="F110" s="31"/>
      <c r="G110" s="19">
        <f t="shared" si="11"/>
        <v>0</v>
      </c>
    </row>
    <row r="111" spans="1:7" x14ac:dyDescent="0.25">
      <c r="A111" s="16" t="s">
        <v>271</v>
      </c>
      <c r="B111" s="39" t="s">
        <v>11</v>
      </c>
      <c r="C111" s="34" t="s">
        <v>93</v>
      </c>
      <c r="D111" s="17" t="s">
        <v>125</v>
      </c>
      <c r="E111" s="18">
        <v>3</v>
      </c>
      <c r="F111" s="31"/>
      <c r="G111" s="19">
        <f t="shared" si="11"/>
        <v>0</v>
      </c>
    </row>
    <row r="112" spans="1:7" x14ac:dyDescent="0.25">
      <c r="A112" s="16" t="s">
        <v>272</v>
      </c>
      <c r="B112" s="39" t="s">
        <v>11</v>
      </c>
      <c r="C112" s="34" t="s">
        <v>93</v>
      </c>
      <c r="D112" s="17" t="s">
        <v>126</v>
      </c>
      <c r="E112" s="18">
        <v>12</v>
      </c>
      <c r="F112" s="31"/>
      <c r="G112" s="19">
        <f t="shared" si="11"/>
        <v>0</v>
      </c>
    </row>
    <row r="113" spans="1:7" x14ac:dyDescent="0.25">
      <c r="A113" s="16" t="s">
        <v>273</v>
      </c>
      <c r="B113" s="39" t="s">
        <v>11</v>
      </c>
      <c r="C113" s="34" t="s">
        <v>93</v>
      </c>
      <c r="D113" s="17" t="s">
        <v>127</v>
      </c>
      <c r="E113" s="18">
        <v>18</v>
      </c>
      <c r="F113" s="31"/>
      <c r="G113" s="19">
        <f t="shared" si="11"/>
        <v>0</v>
      </c>
    </row>
    <row r="114" spans="1:7" x14ac:dyDescent="0.25">
      <c r="A114" s="16" t="s">
        <v>274</v>
      </c>
      <c r="B114" s="39" t="s">
        <v>11</v>
      </c>
      <c r="C114" s="34" t="s">
        <v>93</v>
      </c>
      <c r="D114" s="17" t="s">
        <v>128</v>
      </c>
      <c r="E114" s="18">
        <v>9</v>
      </c>
      <c r="F114" s="31"/>
      <c r="G114" s="19">
        <f t="shared" si="11"/>
        <v>0</v>
      </c>
    </row>
    <row r="115" spans="1:7" x14ac:dyDescent="0.25">
      <c r="A115" s="75" t="s">
        <v>129</v>
      </c>
      <c r="B115" s="76" t="s">
        <v>179</v>
      </c>
      <c r="C115" s="76"/>
      <c r="D115" s="76" t="s">
        <v>129</v>
      </c>
      <c r="E115" s="76"/>
      <c r="F115" s="77"/>
      <c r="G115" s="24">
        <f>SUM(G102:G114)</f>
        <v>0</v>
      </c>
    </row>
    <row r="116" spans="1:7" x14ac:dyDescent="0.25">
      <c r="A116" s="11" t="s">
        <v>130</v>
      </c>
      <c r="B116" s="38" t="s">
        <v>8</v>
      </c>
      <c r="C116" s="33" t="s">
        <v>9</v>
      </c>
      <c r="D116" s="12" t="s">
        <v>131</v>
      </c>
      <c r="E116" s="13"/>
      <c r="F116" s="14"/>
      <c r="G116" s="15"/>
    </row>
    <row r="117" spans="1:7" x14ac:dyDescent="0.25">
      <c r="A117" s="25" t="s">
        <v>275</v>
      </c>
      <c r="B117" s="40" t="s">
        <v>8</v>
      </c>
      <c r="C117" s="35" t="s">
        <v>9</v>
      </c>
      <c r="D117" s="26" t="s">
        <v>132</v>
      </c>
      <c r="E117" s="27"/>
      <c r="F117" s="28"/>
      <c r="G117" s="27"/>
    </row>
    <row r="118" spans="1:7" x14ac:dyDescent="0.25">
      <c r="A118" s="16" t="s">
        <v>276</v>
      </c>
      <c r="B118" s="39" t="s">
        <v>11</v>
      </c>
      <c r="C118" s="34" t="s">
        <v>69</v>
      </c>
      <c r="D118" s="17" t="s">
        <v>133</v>
      </c>
      <c r="E118" s="18">
        <v>5</v>
      </c>
      <c r="F118" s="31"/>
      <c r="G118" s="19">
        <f t="shared" ref="G118:G121" si="12">+ROUND(+E118*F118,2)</f>
        <v>0</v>
      </c>
    </row>
    <row r="119" spans="1:7" x14ac:dyDescent="0.25">
      <c r="A119" s="16" t="s">
        <v>277</v>
      </c>
      <c r="B119" s="39" t="s">
        <v>11</v>
      </c>
      <c r="C119" s="34" t="s">
        <v>69</v>
      </c>
      <c r="D119" s="17" t="s">
        <v>134</v>
      </c>
      <c r="E119" s="18">
        <v>1</v>
      </c>
      <c r="F119" s="31"/>
      <c r="G119" s="19">
        <f t="shared" si="12"/>
        <v>0</v>
      </c>
    </row>
    <row r="120" spans="1:7" x14ac:dyDescent="0.25">
      <c r="A120" s="16" t="s">
        <v>278</v>
      </c>
      <c r="B120" s="39" t="s">
        <v>11</v>
      </c>
      <c r="C120" s="34" t="s">
        <v>69</v>
      </c>
      <c r="D120" s="17" t="s">
        <v>135</v>
      </c>
      <c r="E120" s="18">
        <v>60</v>
      </c>
      <c r="F120" s="31"/>
      <c r="G120" s="19">
        <f t="shared" si="12"/>
        <v>0</v>
      </c>
    </row>
    <row r="121" spans="1:7" x14ac:dyDescent="0.25">
      <c r="A121" s="16" t="s">
        <v>279</v>
      </c>
      <c r="B121" s="39" t="s">
        <v>11</v>
      </c>
      <c r="C121" s="34" t="s">
        <v>69</v>
      </c>
      <c r="D121" s="17" t="s">
        <v>136</v>
      </c>
      <c r="E121" s="18">
        <v>1</v>
      </c>
      <c r="F121" s="31"/>
      <c r="G121" s="19">
        <f t="shared" si="12"/>
        <v>0</v>
      </c>
    </row>
    <row r="122" spans="1:7" x14ac:dyDescent="0.25">
      <c r="A122" s="75" t="s">
        <v>341</v>
      </c>
      <c r="B122" s="76" t="s">
        <v>179</v>
      </c>
      <c r="C122" s="76"/>
      <c r="D122" s="76" t="s">
        <v>137</v>
      </c>
      <c r="E122" s="76"/>
      <c r="F122" s="77"/>
      <c r="G122" s="24">
        <f>SUM(G118:G121)</f>
        <v>0</v>
      </c>
    </row>
    <row r="123" spans="1:7" x14ac:dyDescent="0.25">
      <c r="A123" s="25" t="s">
        <v>280</v>
      </c>
      <c r="B123" s="40" t="s">
        <v>8</v>
      </c>
      <c r="C123" s="35" t="s">
        <v>9</v>
      </c>
      <c r="D123" s="26" t="s">
        <v>138</v>
      </c>
      <c r="E123" s="27"/>
      <c r="F123" s="28"/>
      <c r="G123" s="27"/>
    </row>
    <row r="124" spans="1:7" x14ac:dyDescent="0.25">
      <c r="A124" s="16" t="s">
        <v>281</v>
      </c>
      <c r="B124" s="39" t="s">
        <v>11</v>
      </c>
      <c r="C124" s="34" t="s">
        <v>69</v>
      </c>
      <c r="D124" s="17" t="s">
        <v>139</v>
      </c>
      <c r="E124" s="18">
        <v>1</v>
      </c>
      <c r="F124" s="31"/>
      <c r="G124" s="19">
        <f>+ROUND(+E124*F124,2)</f>
        <v>0</v>
      </c>
    </row>
    <row r="125" spans="1:7" x14ac:dyDescent="0.25">
      <c r="A125" s="75" t="s">
        <v>342</v>
      </c>
      <c r="B125" s="76" t="s">
        <v>179</v>
      </c>
      <c r="C125" s="76"/>
      <c r="D125" s="76" t="s">
        <v>140</v>
      </c>
      <c r="E125" s="76"/>
      <c r="F125" s="77"/>
      <c r="G125" s="24">
        <f>SUM(G124)</f>
        <v>0</v>
      </c>
    </row>
    <row r="126" spans="1:7" x14ac:dyDescent="0.25">
      <c r="A126" s="25" t="s">
        <v>282</v>
      </c>
      <c r="B126" s="40" t="s">
        <v>8</v>
      </c>
      <c r="C126" s="35" t="s">
        <v>9</v>
      </c>
      <c r="D126" s="26" t="s">
        <v>141</v>
      </c>
      <c r="E126" s="27"/>
      <c r="F126" s="28"/>
      <c r="G126" s="27"/>
    </row>
    <row r="127" spans="1:7" x14ac:dyDescent="0.25">
      <c r="A127" s="16" t="s">
        <v>283</v>
      </c>
      <c r="B127" s="39" t="s">
        <v>11</v>
      </c>
      <c r="C127" s="34" t="s">
        <v>69</v>
      </c>
      <c r="D127" s="17" t="s">
        <v>142</v>
      </c>
      <c r="E127" s="18">
        <v>2</v>
      </c>
      <c r="F127" s="31"/>
      <c r="G127" s="19">
        <f>+ROUND(+E127*F127,2)</f>
        <v>0</v>
      </c>
    </row>
    <row r="128" spans="1:7" x14ac:dyDescent="0.25">
      <c r="A128" s="75" t="s">
        <v>343</v>
      </c>
      <c r="B128" s="76" t="s">
        <v>179</v>
      </c>
      <c r="C128" s="76"/>
      <c r="D128" s="76" t="s">
        <v>143</v>
      </c>
      <c r="E128" s="76"/>
      <c r="F128" s="77"/>
      <c r="G128" s="24">
        <f>SUM(G127)</f>
        <v>0</v>
      </c>
    </row>
    <row r="129" spans="1:7" x14ac:dyDescent="0.25">
      <c r="A129" s="75" t="s">
        <v>144</v>
      </c>
      <c r="B129" s="76" t="s">
        <v>179</v>
      </c>
      <c r="C129" s="76"/>
      <c r="D129" s="76" t="s">
        <v>144</v>
      </c>
      <c r="E129" s="76"/>
      <c r="F129" s="77"/>
      <c r="G129" s="24">
        <f>+G128+G125+G122</f>
        <v>0</v>
      </c>
    </row>
    <row r="130" spans="1:7" x14ac:dyDescent="0.25">
      <c r="A130" s="11" t="s">
        <v>145</v>
      </c>
      <c r="B130" s="38" t="s">
        <v>8</v>
      </c>
      <c r="C130" s="33" t="s">
        <v>9</v>
      </c>
      <c r="D130" s="12" t="s">
        <v>146</v>
      </c>
      <c r="E130" s="13"/>
      <c r="F130" s="14"/>
      <c r="G130" s="15"/>
    </row>
    <row r="131" spans="1:7" x14ac:dyDescent="0.25">
      <c r="A131" s="16" t="s">
        <v>284</v>
      </c>
      <c r="B131" s="39" t="s">
        <v>11</v>
      </c>
      <c r="C131" s="34" t="s">
        <v>93</v>
      </c>
      <c r="D131" s="17" t="s">
        <v>147</v>
      </c>
      <c r="E131" s="18">
        <v>50</v>
      </c>
      <c r="F131" s="31"/>
      <c r="G131" s="19">
        <f t="shared" ref="G131:G142" si="13">+ROUND(+E131*F131,2)</f>
        <v>0</v>
      </c>
    </row>
    <row r="132" spans="1:7" x14ac:dyDescent="0.25">
      <c r="A132" s="16" t="s">
        <v>285</v>
      </c>
      <c r="B132" s="39" t="s">
        <v>11</v>
      </c>
      <c r="C132" s="34" t="s">
        <v>93</v>
      </c>
      <c r="D132" s="17" t="s">
        <v>148</v>
      </c>
      <c r="E132" s="18">
        <v>50</v>
      </c>
      <c r="F132" s="31"/>
      <c r="G132" s="19">
        <f t="shared" si="13"/>
        <v>0</v>
      </c>
    </row>
    <row r="133" spans="1:7" x14ac:dyDescent="0.25">
      <c r="A133" s="16" t="s">
        <v>286</v>
      </c>
      <c r="B133" s="39" t="s">
        <v>11</v>
      </c>
      <c r="C133" s="34" t="s">
        <v>93</v>
      </c>
      <c r="D133" s="17" t="s">
        <v>149</v>
      </c>
      <c r="E133" s="18">
        <v>1</v>
      </c>
      <c r="F133" s="31"/>
      <c r="G133" s="19">
        <f t="shared" si="13"/>
        <v>0</v>
      </c>
    </row>
    <row r="134" spans="1:7" x14ac:dyDescent="0.25">
      <c r="A134" s="16" t="s">
        <v>287</v>
      </c>
      <c r="B134" s="39" t="s">
        <v>11</v>
      </c>
      <c r="C134" s="34" t="s">
        <v>93</v>
      </c>
      <c r="D134" s="17" t="s">
        <v>150</v>
      </c>
      <c r="E134" s="18">
        <v>1</v>
      </c>
      <c r="F134" s="31"/>
      <c r="G134" s="19">
        <f t="shared" si="13"/>
        <v>0</v>
      </c>
    </row>
    <row r="135" spans="1:7" x14ac:dyDescent="0.25">
      <c r="A135" s="16" t="s">
        <v>288</v>
      </c>
      <c r="B135" s="39" t="s">
        <v>11</v>
      </c>
      <c r="C135" s="34" t="s">
        <v>93</v>
      </c>
      <c r="D135" s="17" t="s">
        <v>151</v>
      </c>
      <c r="E135" s="18">
        <v>1</v>
      </c>
      <c r="F135" s="31"/>
      <c r="G135" s="19">
        <f t="shared" si="13"/>
        <v>0</v>
      </c>
    </row>
    <row r="136" spans="1:7" x14ac:dyDescent="0.25">
      <c r="A136" s="16" t="s">
        <v>289</v>
      </c>
      <c r="B136" s="39" t="s">
        <v>11</v>
      </c>
      <c r="C136" s="34" t="s">
        <v>93</v>
      </c>
      <c r="D136" s="17" t="s">
        <v>152</v>
      </c>
      <c r="E136" s="18">
        <v>1</v>
      </c>
      <c r="F136" s="31"/>
      <c r="G136" s="19">
        <f t="shared" si="13"/>
        <v>0</v>
      </c>
    </row>
    <row r="137" spans="1:7" x14ac:dyDescent="0.25">
      <c r="A137" s="16" t="s">
        <v>290</v>
      </c>
      <c r="B137" s="39" t="s">
        <v>11</v>
      </c>
      <c r="C137" s="34" t="s">
        <v>69</v>
      </c>
      <c r="D137" s="17" t="s">
        <v>153</v>
      </c>
      <c r="E137" s="18">
        <v>4</v>
      </c>
      <c r="F137" s="31"/>
      <c r="G137" s="19">
        <f t="shared" si="13"/>
        <v>0</v>
      </c>
    </row>
    <row r="138" spans="1:7" x14ac:dyDescent="0.25">
      <c r="A138" s="16" t="s">
        <v>291</v>
      </c>
      <c r="B138" s="39" t="s">
        <v>11</v>
      </c>
      <c r="C138" s="34" t="s">
        <v>69</v>
      </c>
      <c r="D138" s="17" t="s">
        <v>154</v>
      </c>
      <c r="E138" s="18">
        <v>1</v>
      </c>
      <c r="F138" s="31"/>
      <c r="G138" s="19">
        <f t="shared" si="13"/>
        <v>0</v>
      </c>
    </row>
    <row r="139" spans="1:7" x14ac:dyDescent="0.25">
      <c r="A139" s="16" t="s">
        <v>292</v>
      </c>
      <c r="B139" s="39" t="s">
        <v>11</v>
      </c>
      <c r="C139" s="34" t="s">
        <v>93</v>
      </c>
      <c r="D139" s="17" t="s">
        <v>155</v>
      </c>
      <c r="E139" s="18">
        <v>5</v>
      </c>
      <c r="F139" s="31"/>
      <c r="G139" s="19">
        <f t="shared" si="13"/>
        <v>0</v>
      </c>
    </row>
    <row r="140" spans="1:7" x14ac:dyDescent="0.25">
      <c r="A140" s="16" t="s">
        <v>293</v>
      </c>
      <c r="B140" s="39" t="s">
        <v>11</v>
      </c>
      <c r="C140" s="34" t="s">
        <v>93</v>
      </c>
      <c r="D140" s="17" t="s">
        <v>156</v>
      </c>
      <c r="E140" s="18">
        <v>15</v>
      </c>
      <c r="F140" s="31"/>
      <c r="G140" s="19">
        <f t="shared" si="13"/>
        <v>0</v>
      </c>
    </row>
    <row r="141" spans="1:7" x14ac:dyDescent="0.25">
      <c r="A141" s="16" t="s">
        <v>294</v>
      </c>
      <c r="B141" s="39" t="s">
        <v>11</v>
      </c>
      <c r="C141" s="34" t="s">
        <v>93</v>
      </c>
      <c r="D141" s="17" t="s">
        <v>157</v>
      </c>
      <c r="E141" s="18">
        <v>48</v>
      </c>
      <c r="F141" s="31"/>
      <c r="G141" s="19">
        <f t="shared" si="13"/>
        <v>0</v>
      </c>
    </row>
    <row r="142" spans="1:7" x14ac:dyDescent="0.25">
      <c r="A142" s="16" t="s">
        <v>295</v>
      </c>
      <c r="B142" s="39" t="s">
        <v>11</v>
      </c>
      <c r="C142" s="34" t="s">
        <v>93</v>
      </c>
      <c r="D142" s="17" t="s">
        <v>158</v>
      </c>
      <c r="E142" s="18">
        <v>48</v>
      </c>
      <c r="F142" s="31"/>
      <c r="G142" s="19">
        <f t="shared" si="13"/>
        <v>0</v>
      </c>
    </row>
    <row r="143" spans="1:7" x14ac:dyDescent="0.25">
      <c r="A143" s="75" t="s">
        <v>344</v>
      </c>
      <c r="B143" s="76" t="s">
        <v>179</v>
      </c>
      <c r="C143" s="76"/>
      <c r="D143" s="76" t="s">
        <v>159</v>
      </c>
      <c r="E143" s="76"/>
      <c r="F143" s="77"/>
      <c r="G143" s="24">
        <f>SUM(G131:G142)</f>
        <v>0</v>
      </c>
    </row>
    <row r="144" spans="1:7" x14ac:dyDescent="0.25">
      <c r="A144" s="11" t="s">
        <v>160</v>
      </c>
      <c r="B144" s="38" t="s">
        <v>8</v>
      </c>
      <c r="C144" s="33" t="s">
        <v>9</v>
      </c>
      <c r="D144" s="12" t="s">
        <v>161</v>
      </c>
      <c r="E144" s="13"/>
      <c r="F144" s="14"/>
      <c r="G144" s="15"/>
    </row>
    <row r="145" spans="1:7" x14ac:dyDescent="0.25">
      <c r="A145" s="16" t="s">
        <v>296</v>
      </c>
      <c r="B145" s="39" t="s">
        <v>11</v>
      </c>
      <c r="C145" s="34" t="s">
        <v>69</v>
      </c>
      <c r="D145" s="17" t="s">
        <v>162</v>
      </c>
      <c r="E145" s="18">
        <v>2</v>
      </c>
      <c r="F145" s="31"/>
      <c r="G145" s="19">
        <f t="shared" ref="G145:G147" si="14">+ROUND(+E145*F145,2)</f>
        <v>0</v>
      </c>
    </row>
    <row r="146" spans="1:7" x14ac:dyDescent="0.25">
      <c r="A146" s="16" t="s">
        <v>297</v>
      </c>
      <c r="B146" s="39" t="s">
        <v>11</v>
      </c>
      <c r="C146" s="34" t="s">
        <v>69</v>
      </c>
      <c r="D146" s="17" t="s">
        <v>163</v>
      </c>
      <c r="E146" s="18">
        <v>2</v>
      </c>
      <c r="F146" s="31"/>
      <c r="G146" s="19">
        <f t="shared" si="14"/>
        <v>0</v>
      </c>
    </row>
    <row r="147" spans="1:7" x14ac:dyDescent="0.25">
      <c r="A147" s="16" t="s">
        <v>298</v>
      </c>
      <c r="B147" s="39" t="s">
        <v>11</v>
      </c>
      <c r="C147" s="34" t="s">
        <v>69</v>
      </c>
      <c r="D147" s="17" t="s">
        <v>164</v>
      </c>
      <c r="E147" s="18">
        <v>2</v>
      </c>
      <c r="F147" s="31"/>
      <c r="G147" s="19">
        <f t="shared" si="14"/>
        <v>0</v>
      </c>
    </row>
    <row r="148" spans="1:7" x14ac:dyDescent="0.25">
      <c r="A148" s="75" t="s">
        <v>165</v>
      </c>
      <c r="B148" s="76" t="s">
        <v>179</v>
      </c>
      <c r="C148" s="76"/>
      <c r="D148" s="76" t="s">
        <v>165</v>
      </c>
      <c r="E148" s="76"/>
      <c r="F148" s="77"/>
      <c r="G148" s="24">
        <f>SUM(G145:G147)</f>
        <v>0</v>
      </c>
    </row>
    <row r="149" spans="1:7" x14ac:dyDescent="0.25">
      <c r="A149" s="11" t="s">
        <v>166</v>
      </c>
      <c r="B149" s="38" t="s">
        <v>8</v>
      </c>
      <c r="C149" s="33" t="s">
        <v>9</v>
      </c>
      <c r="D149" s="12" t="s">
        <v>169</v>
      </c>
      <c r="E149" s="13"/>
      <c r="F149" s="14"/>
      <c r="G149" s="15"/>
    </row>
    <row r="150" spans="1:7" x14ac:dyDescent="0.25">
      <c r="A150" s="16" t="s">
        <v>299</v>
      </c>
      <c r="B150" s="39" t="s">
        <v>11</v>
      </c>
      <c r="C150" s="34" t="s">
        <v>9</v>
      </c>
      <c r="D150" s="17" t="s">
        <v>169</v>
      </c>
      <c r="E150" s="18">
        <v>1</v>
      </c>
      <c r="F150" s="31"/>
      <c r="G150" s="19">
        <f>+ROUND(+E150*F150,2)</f>
        <v>0</v>
      </c>
    </row>
    <row r="151" spans="1:7" x14ac:dyDescent="0.25">
      <c r="A151" s="75" t="s">
        <v>167</v>
      </c>
      <c r="B151" s="76" t="s">
        <v>179</v>
      </c>
      <c r="C151" s="76"/>
      <c r="D151" s="76" t="s">
        <v>170</v>
      </c>
      <c r="E151" s="76"/>
      <c r="F151" s="77"/>
      <c r="G151" s="24">
        <f>SUM(G150)</f>
        <v>0</v>
      </c>
    </row>
    <row r="152" spans="1:7" x14ac:dyDescent="0.25">
      <c r="A152" s="11" t="s">
        <v>168</v>
      </c>
      <c r="B152" s="38" t="s">
        <v>8</v>
      </c>
      <c r="C152" s="33" t="s">
        <v>9</v>
      </c>
      <c r="D152" s="12" t="s">
        <v>172</v>
      </c>
      <c r="E152" s="13"/>
      <c r="F152" s="14"/>
      <c r="G152" s="15"/>
    </row>
    <row r="153" spans="1:7" x14ac:dyDescent="0.25">
      <c r="A153" s="16" t="s">
        <v>300</v>
      </c>
      <c r="B153" s="39" t="s">
        <v>11</v>
      </c>
      <c r="C153" s="34" t="s">
        <v>25</v>
      </c>
      <c r="D153" s="17" t="s">
        <v>172</v>
      </c>
      <c r="E153" s="18">
        <v>1</v>
      </c>
      <c r="F153" s="31"/>
      <c r="G153" s="19">
        <f t="shared" ref="G153:G155" si="15">+ROUND(+E153*F153,2)</f>
        <v>0</v>
      </c>
    </row>
    <row r="154" spans="1:7" x14ac:dyDescent="0.25">
      <c r="A154" s="16" t="s">
        <v>345</v>
      </c>
      <c r="B154" s="39" t="s">
        <v>11</v>
      </c>
      <c r="C154" s="34" t="s">
        <v>173</v>
      </c>
      <c r="D154" s="17" t="s">
        <v>174</v>
      </c>
      <c r="E154" s="18">
        <v>35</v>
      </c>
      <c r="F154" s="31"/>
      <c r="G154" s="19">
        <f t="shared" si="15"/>
        <v>0</v>
      </c>
    </row>
    <row r="155" spans="1:7" x14ac:dyDescent="0.25">
      <c r="A155" s="16" t="s">
        <v>346</v>
      </c>
      <c r="B155" s="39" t="s">
        <v>11</v>
      </c>
      <c r="C155" s="34" t="s">
        <v>173</v>
      </c>
      <c r="D155" s="17" t="s">
        <v>175</v>
      </c>
      <c r="E155" s="18">
        <v>10</v>
      </c>
      <c r="F155" s="31"/>
      <c r="G155" s="19">
        <f t="shared" si="15"/>
        <v>0</v>
      </c>
    </row>
    <row r="156" spans="1:7" x14ac:dyDescent="0.25">
      <c r="A156" s="75" t="s">
        <v>170</v>
      </c>
      <c r="B156" s="76" t="s">
        <v>179</v>
      </c>
      <c r="C156" s="76"/>
      <c r="D156" s="76" t="s">
        <v>176</v>
      </c>
      <c r="E156" s="76"/>
      <c r="F156" s="77"/>
      <c r="G156" s="24">
        <f>SUM(G153:G155)</f>
        <v>0</v>
      </c>
    </row>
    <row r="157" spans="1:7" x14ac:dyDescent="0.25">
      <c r="A157" s="11" t="s">
        <v>171</v>
      </c>
      <c r="B157" s="38" t="s">
        <v>8</v>
      </c>
      <c r="C157" s="33" t="s">
        <v>9</v>
      </c>
      <c r="D157" s="12" t="s">
        <v>177</v>
      </c>
      <c r="E157" s="13"/>
      <c r="F157" s="14"/>
      <c r="G157" s="15"/>
    </row>
    <row r="158" spans="1:7" x14ac:dyDescent="0.25">
      <c r="A158" s="16" t="s">
        <v>301</v>
      </c>
      <c r="B158" s="39" t="s">
        <v>11</v>
      </c>
      <c r="C158" s="34" t="s">
        <v>69</v>
      </c>
      <c r="D158" s="17" t="s">
        <v>177</v>
      </c>
      <c r="E158" s="18">
        <v>1</v>
      </c>
      <c r="F158" s="31"/>
      <c r="G158" s="19">
        <f>+ROUND(+E158*F158,2)</f>
        <v>0</v>
      </c>
    </row>
    <row r="159" spans="1:7" x14ac:dyDescent="0.25">
      <c r="A159" s="75" t="s">
        <v>176</v>
      </c>
      <c r="B159" s="76" t="s">
        <v>179</v>
      </c>
      <c r="C159" s="76"/>
      <c r="D159" s="76" t="s">
        <v>178</v>
      </c>
      <c r="E159" s="76"/>
      <c r="F159" s="77"/>
      <c r="G159" s="24">
        <f>G158</f>
        <v>0</v>
      </c>
    </row>
    <row r="160" spans="1:7" x14ac:dyDescent="0.25">
      <c r="A160" s="21"/>
      <c r="B160" s="20" t="s">
        <v>179</v>
      </c>
      <c r="C160" s="21"/>
      <c r="D160" s="60" t="s">
        <v>180</v>
      </c>
      <c r="E160" s="22"/>
      <c r="F160" s="23"/>
      <c r="G160" s="24">
        <f>SUM(G10+G30+G42+G52+G58+G61+G70+G74+G79+G93+G100+G115+G129+G143+G148+G151+G156+G159)</f>
        <v>0</v>
      </c>
    </row>
    <row r="161" spans="1:7" x14ac:dyDescent="0.25">
      <c r="A161" s="30"/>
      <c r="B161" s="30"/>
      <c r="C161" s="30"/>
      <c r="D161" s="61" t="s">
        <v>187</v>
      </c>
      <c r="E161" s="2" t="s">
        <v>184</v>
      </c>
      <c r="F161" s="29"/>
      <c r="G161" s="32"/>
    </row>
    <row r="162" spans="1:7" x14ac:dyDescent="0.25">
      <c r="A162" s="30"/>
      <c r="B162" s="30"/>
      <c r="C162" s="30"/>
      <c r="D162" s="61" t="s">
        <v>188</v>
      </c>
      <c r="E162" s="3" t="s">
        <v>185</v>
      </c>
      <c r="F162" s="29"/>
      <c r="G162" s="32"/>
    </row>
    <row r="163" spans="1:7" x14ac:dyDescent="0.25">
      <c r="A163" s="30"/>
      <c r="B163" s="20" t="s">
        <v>179</v>
      </c>
      <c r="C163" s="30"/>
      <c r="D163" s="62" t="s">
        <v>186</v>
      </c>
      <c r="E163" s="4"/>
      <c r="F163" s="23"/>
      <c r="G163" s="24">
        <f>SUM(G160:G162)</f>
        <v>0</v>
      </c>
    </row>
    <row r="164" spans="1:7" ht="9.9499999999999993" customHeight="1" x14ac:dyDescent="0.25"/>
    <row r="165" spans="1:7" x14ac:dyDescent="0.25">
      <c r="A165" s="83" t="s">
        <v>189</v>
      </c>
      <c r="B165" s="83"/>
      <c r="C165" s="83"/>
      <c r="D165" s="83"/>
      <c r="E165" s="83"/>
      <c r="F165" s="83"/>
      <c r="G165" s="83"/>
    </row>
    <row r="168" spans="1:7" x14ac:dyDescent="0.25">
      <c r="B168" s="5" t="s">
        <v>190</v>
      </c>
      <c r="D168" s="6"/>
    </row>
  </sheetData>
  <sheetProtection algorithmName="SHA-512" hashValue="rDEqOF3j2N0G1h3kD0Dc7NG+2/uxYCfciFu2FeBL2gNC4GeYOeKft92TQlwRDhXfrpQsjmKeGRcOD9dTzjhCLg==" saltValue="Ewh/rq2f4g6Vh4Hii1Bl3g==" spinCount="100000" sheet="1" objects="1" scenarios="1" selectLockedCells="1" autoFilter="0"/>
  <autoFilter ref="A5:G163" xr:uid="{CEEEA259-BF2F-49C1-A267-919991E00B75}"/>
  <mergeCells count="25">
    <mergeCell ref="A159:F159"/>
    <mergeCell ref="A1:G1"/>
    <mergeCell ref="A2:G2"/>
    <mergeCell ref="A3:G3"/>
    <mergeCell ref="A165:G165"/>
    <mergeCell ref="A10:F10"/>
    <mergeCell ref="A30:F30"/>
    <mergeCell ref="A42:F42"/>
    <mergeCell ref="A52:F52"/>
    <mergeCell ref="A58:F58"/>
    <mergeCell ref="A61:F61"/>
    <mergeCell ref="A70:F70"/>
    <mergeCell ref="A74:F74"/>
    <mergeCell ref="A79:F79"/>
    <mergeCell ref="A93:F93"/>
    <mergeCell ref="A100:F100"/>
    <mergeCell ref="A115:F115"/>
    <mergeCell ref="A148:F148"/>
    <mergeCell ref="A151:F151"/>
    <mergeCell ref="A156:F156"/>
    <mergeCell ref="A122:F122"/>
    <mergeCell ref="A125:F125"/>
    <mergeCell ref="A128:F128"/>
    <mergeCell ref="A129:F129"/>
    <mergeCell ref="A143:F143"/>
  </mergeCells>
  <dataValidations disablePrompts="1" count="1">
    <dataValidation type="list" allowBlank="1" showInputMessage="1" showErrorMessage="1" sqref="B60 B63:B69 B72:B73 B76:B78 B81:B92 B95:B99 B102:B114 B118:B121 B124 B127 B131:B142 B145:B147 B150 B153:B155 B158" xr:uid="{33FC1AD7-CD45-4311-9FB6-7B56BD8B8705}">
      <formula1>"Capítulo,Partida,Mano de obra,Maquinaria,Material,Otros,Tarea,"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6" fitToHeight="10" orientation="portrait" r:id="rId1"/>
  <headerFooter>
    <oddFooter>&amp;R&amp;P de &amp;N</oddFooter>
  </headerFooter>
  <ignoredErrors>
    <ignoredError sqref="A6 A11 A31 A43 A53 A59 A62 A71 A75 A80 A94 A101 A116 A130 A144 A149 A157 A15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Anexo I pag 1 oferta</vt:lpstr>
      <vt:lpstr>Anexo I Tabla Desglose Precio</vt:lpstr>
      <vt:lpstr>'Anexo I pag 1 oferta'!Área_de_impresión</vt:lpstr>
      <vt:lpstr>'Anexo I Tabla Desglose Precio'!Área_de_impresión</vt:lpstr>
      <vt:lpstr>'Anexo I Tabla Desglose Precio'!Títulos_a_imprimir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Jesus Valtueña Tarancon</dc:creator>
  <cp:lastModifiedBy>I06106</cp:lastModifiedBy>
  <cp:lastPrinted>2023-03-28T11:15:26Z</cp:lastPrinted>
  <dcterms:created xsi:type="dcterms:W3CDTF">2023-02-13T13:01:40Z</dcterms:created>
  <dcterms:modified xsi:type="dcterms:W3CDTF">2023-03-28T11:16:18Z</dcterms:modified>
</cp:coreProperties>
</file>