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\___23exp\2437_ObraATprado_MIGG\"/>
    </mc:Choice>
  </mc:AlternateContent>
  <xr:revisionPtr revIDLastSave="0" documentId="13_ncr:1_{1ADA1C91-6A26-4CAC-9856-93A1C100FE43}" xr6:coauthVersionLast="36" xr6:coauthVersionMax="36" xr10:uidLastSave="{00000000-0000-0000-0000-000000000000}"/>
  <bookViews>
    <workbookView xWindow="0" yWindow="0" windowWidth="26415" windowHeight="9435" xr2:uid="{831859F4-6E79-4EBA-926B-046A0763448E}"/>
  </bookViews>
  <sheets>
    <sheet name="Anexo I pag 1 oferta" sheetId="2" r:id="rId1"/>
    <sheet name="Anexo I Tabla Desglose Precio" sheetId="1" r:id="rId2"/>
  </sheets>
  <definedNames>
    <definedName name="_xlnm._FilterDatabase" localSheetId="1" hidden="1">'Anexo I Tabla Desglose Precio'!$A$6:$F$441</definedName>
    <definedName name="_xlnm.Print_Area" localSheetId="0">'Anexo I pag 1 oferta'!$A$3:$J$51</definedName>
    <definedName name="_xlnm.Print_Area" localSheetId="1">'Anexo I Tabla Desglose Precio'!$A$7:$F$447</definedName>
    <definedName name="_xlnm.Print_Titles" localSheetId="1">'Anexo I Tabla Desglose Precio'!$4:$6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34" i="1" l="1"/>
  <c r="F435" i="1" s="1"/>
  <c r="F431" i="1"/>
  <c r="F432" i="1" s="1"/>
  <c r="F426" i="1"/>
  <c r="F425" i="1"/>
  <c r="F424" i="1"/>
  <c r="F423" i="1"/>
  <c r="F422" i="1"/>
  <c r="F421" i="1"/>
  <c r="F420" i="1"/>
  <c r="F419" i="1"/>
  <c r="F418" i="1"/>
  <c r="F417" i="1"/>
  <c r="F416" i="1"/>
  <c r="F413" i="1"/>
  <c r="F412" i="1"/>
  <c r="F411" i="1"/>
  <c r="F414" i="1" s="1"/>
  <c r="F408" i="1"/>
  <c r="F407" i="1"/>
  <c r="F406" i="1"/>
  <c r="F405" i="1"/>
  <c r="F404" i="1"/>
  <c r="F403" i="1"/>
  <c r="F402" i="1"/>
  <c r="F401" i="1"/>
  <c r="F409" i="1" s="1"/>
  <c r="F396" i="1"/>
  <c r="F397" i="1" s="1"/>
  <c r="F395" i="1"/>
  <c r="F392" i="1"/>
  <c r="F391" i="1"/>
  <c r="F390" i="1"/>
  <c r="F389" i="1"/>
  <c r="F388" i="1"/>
  <c r="F387" i="1"/>
  <c r="F393" i="1" s="1"/>
  <c r="F384" i="1"/>
  <c r="F383" i="1"/>
  <c r="F382" i="1"/>
  <c r="F381" i="1"/>
  <c r="F380" i="1"/>
  <c r="F379" i="1"/>
  <c r="F378" i="1"/>
  <c r="F377" i="1"/>
  <c r="F376" i="1"/>
  <c r="F371" i="1"/>
  <c r="F372" i="1" s="1"/>
  <c r="F368" i="1"/>
  <c r="F367" i="1"/>
  <c r="F366" i="1"/>
  <c r="F365" i="1"/>
  <c r="F364" i="1"/>
  <c r="F363" i="1"/>
  <c r="F362" i="1"/>
  <c r="F359" i="1"/>
  <c r="F358" i="1"/>
  <c r="F357" i="1"/>
  <c r="F356" i="1"/>
  <c r="F355" i="1"/>
  <c r="F350" i="1"/>
  <c r="F349" i="1"/>
  <c r="F351" i="1" s="1"/>
  <c r="F346" i="1"/>
  <c r="F345" i="1"/>
  <c r="F344" i="1"/>
  <c r="F343" i="1"/>
  <c r="F342" i="1"/>
  <c r="F341" i="1"/>
  <c r="F338" i="1"/>
  <c r="F337" i="1"/>
  <c r="F336" i="1"/>
  <c r="F335" i="1"/>
  <c r="F334" i="1"/>
  <c r="F333" i="1"/>
  <c r="F332" i="1"/>
  <c r="F331" i="1"/>
  <c r="F330" i="1"/>
  <c r="F325" i="1"/>
  <c r="F324" i="1"/>
  <c r="F321" i="1"/>
  <c r="F320" i="1"/>
  <c r="F319" i="1"/>
  <c r="F318" i="1"/>
  <c r="F317" i="1"/>
  <c r="F316" i="1"/>
  <c r="F313" i="1"/>
  <c r="F312" i="1"/>
  <c r="F311" i="1"/>
  <c r="F310" i="1"/>
  <c r="F309" i="1"/>
  <c r="F308" i="1"/>
  <c r="F307" i="1"/>
  <c r="F306" i="1"/>
  <c r="F305" i="1"/>
  <c r="F314" i="1" s="1"/>
  <c r="F300" i="1"/>
  <c r="F301" i="1" s="1"/>
  <c r="F299" i="1"/>
  <c r="F296" i="1"/>
  <c r="F295" i="1"/>
  <c r="F294" i="1"/>
  <c r="F293" i="1"/>
  <c r="F292" i="1"/>
  <c r="F291" i="1"/>
  <c r="F290" i="1"/>
  <c r="F289" i="1"/>
  <c r="F286" i="1"/>
  <c r="F285" i="1"/>
  <c r="F284" i="1"/>
  <c r="F283" i="1"/>
  <c r="F282" i="1"/>
  <c r="F281" i="1"/>
  <c r="F280" i="1"/>
  <c r="F279" i="1"/>
  <c r="F278" i="1"/>
  <c r="F277" i="1"/>
  <c r="F276" i="1"/>
  <c r="F275" i="1"/>
  <c r="F274" i="1"/>
  <c r="F273" i="1"/>
  <c r="F272" i="1"/>
  <c r="F271" i="1"/>
  <c r="F270" i="1"/>
  <c r="F269" i="1"/>
  <c r="F268" i="1"/>
  <c r="F267" i="1"/>
  <c r="F266" i="1"/>
  <c r="F265" i="1"/>
  <c r="F264" i="1"/>
  <c r="F263" i="1"/>
  <c r="F262" i="1"/>
  <c r="F261" i="1"/>
  <c r="F257" i="1"/>
  <c r="F256" i="1"/>
  <c r="F255" i="1"/>
  <c r="F254" i="1"/>
  <c r="F258" i="1" s="1"/>
  <c r="F253" i="1"/>
  <c r="F252" i="1"/>
  <c r="F249" i="1"/>
  <c r="F248" i="1"/>
  <c r="F247" i="1"/>
  <c r="F246" i="1"/>
  <c r="F245" i="1"/>
  <c r="F244" i="1"/>
  <c r="F243" i="1"/>
  <c r="F240" i="1"/>
  <c r="F239" i="1"/>
  <c r="F238" i="1"/>
  <c r="F235" i="1"/>
  <c r="F234" i="1"/>
  <c r="F233" i="1"/>
  <c r="F232" i="1"/>
  <c r="F231" i="1"/>
  <c r="F230" i="1"/>
  <c r="F229" i="1"/>
  <c r="F228" i="1"/>
  <c r="F227" i="1"/>
  <c r="F226" i="1"/>
  <c r="F225" i="1"/>
  <c r="F224" i="1"/>
  <c r="F223" i="1"/>
  <c r="F222" i="1"/>
  <c r="F221" i="1"/>
  <c r="F220" i="1"/>
  <c r="F219" i="1"/>
  <c r="F218" i="1"/>
  <c r="F217" i="1"/>
  <c r="F216" i="1"/>
  <c r="F215" i="1"/>
  <c r="F214" i="1"/>
  <c r="F213" i="1"/>
  <c r="F212" i="1"/>
  <c r="F211" i="1"/>
  <c r="F210" i="1"/>
  <c r="F209" i="1"/>
  <c r="F208" i="1"/>
  <c r="F207" i="1"/>
  <c r="F204" i="1"/>
  <c r="F203" i="1"/>
  <c r="F202" i="1"/>
  <c r="F201" i="1"/>
  <c r="F200" i="1"/>
  <c r="F199" i="1"/>
  <c r="F198" i="1"/>
  <c r="F197" i="1"/>
  <c r="F196" i="1"/>
  <c r="F195" i="1"/>
  <c r="F194" i="1"/>
  <c r="F193" i="1"/>
  <c r="F192" i="1"/>
  <c r="F191" i="1"/>
  <c r="F190" i="1"/>
  <c r="F189" i="1"/>
  <c r="F183" i="1"/>
  <c r="F180" i="1"/>
  <c r="F179" i="1"/>
  <c r="F176" i="1"/>
  <c r="F175" i="1"/>
  <c r="F173" i="1"/>
  <c r="F172" i="1"/>
  <c r="F171" i="1"/>
  <c r="F170" i="1"/>
  <c r="F169" i="1"/>
  <c r="F164" i="1"/>
  <c r="F163" i="1"/>
  <c r="F162" i="1"/>
  <c r="F161" i="1"/>
  <c r="F160" i="1"/>
  <c r="F159" i="1"/>
  <c r="F156" i="1"/>
  <c r="F155" i="1"/>
  <c r="F154" i="1"/>
  <c r="F153" i="1"/>
  <c r="F152" i="1"/>
  <c r="F151" i="1"/>
  <c r="F150" i="1"/>
  <c r="F149" i="1"/>
  <c r="F148" i="1"/>
  <c r="F147" i="1"/>
  <c r="F146" i="1"/>
  <c r="F145" i="1"/>
  <c r="F144" i="1"/>
  <c r="F143" i="1"/>
  <c r="F142" i="1"/>
  <c r="F141" i="1"/>
  <c r="F140" i="1"/>
  <c r="F139" i="1"/>
  <c r="F138" i="1"/>
  <c r="F134" i="1"/>
  <c r="F133" i="1"/>
  <c r="F132" i="1"/>
  <c r="F131" i="1"/>
  <c r="F130" i="1"/>
  <c r="F129" i="1"/>
  <c r="F128" i="1"/>
  <c r="F127" i="1"/>
  <c r="F123" i="1"/>
  <c r="F122" i="1"/>
  <c r="F121" i="1"/>
  <c r="F120" i="1"/>
  <c r="F119" i="1"/>
  <c r="F118" i="1"/>
  <c r="F117" i="1"/>
  <c r="F116" i="1"/>
  <c r="F115" i="1"/>
  <c r="F114" i="1"/>
  <c r="F111" i="1"/>
  <c r="F110" i="1"/>
  <c r="F109" i="1"/>
  <c r="F108" i="1"/>
  <c r="F107" i="1"/>
  <c r="F106" i="1"/>
  <c r="F105" i="1"/>
  <c r="F104" i="1"/>
  <c r="F103" i="1"/>
  <c r="F102" i="1"/>
  <c r="F101" i="1"/>
  <c r="F97" i="1"/>
  <c r="F96" i="1"/>
  <c r="F95" i="1"/>
  <c r="F94" i="1"/>
  <c r="F93" i="1"/>
  <c r="F92" i="1"/>
  <c r="F86" i="1"/>
  <c r="F87" i="1" s="1"/>
  <c r="F83" i="1"/>
  <c r="F84" i="1" s="1"/>
  <c r="F78" i="1"/>
  <c r="F77" i="1"/>
  <c r="F74" i="1"/>
  <c r="F72" i="1"/>
  <c r="F70" i="1"/>
  <c r="F68" i="1"/>
  <c r="F67" i="1"/>
  <c r="F66" i="1"/>
  <c r="F63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0" i="1"/>
  <c r="F39" i="1"/>
  <c r="F38" i="1"/>
  <c r="F37" i="1"/>
  <c r="F36" i="1"/>
  <c r="F35" i="1"/>
  <c r="F34" i="1"/>
  <c r="F33" i="1"/>
  <c r="F32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3" i="1"/>
  <c r="F12" i="1"/>
  <c r="F11" i="1"/>
  <c r="F10" i="1"/>
  <c r="F30" i="1" l="1"/>
  <c r="F98" i="1"/>
  <c r="F322" i="1"/>
  <c r="F124" i="1"/>
  <c r="F360" i="1"/>
  <c r="F427" i="1"/>
  <c r="F428" i="1" s="1"/>
  <c r="F14" i="1"/>
  <c r="F135" i="1"/>
  <c r="F157" i="1"/>
  <c r="F241" i="1"/>
  <c r="F41" i="1"/>
  <c r="F79" i="1"/>
  <c r="F184" i="1"/>
  <c r="F347" i="1"/>
  <c r="F60" i="1"/>
  <c r="F80" i="1" s="1"/>
  <c r="F81" i="1" s="1"/>
  <c r="F88" i="1" s="1"/>
  <c r="F287" i="1"/>
  <c r="F297" i="1"/>
  <c r="F339" i="1"/>
  <c r="F112" i="1"/>
  <c r="F165" i="1"/>
  <c r="F205" i="1"/>
  <c r="F236" i="1"/>
  <c r="F250" i="1"/>
  <c r="F259" i="1" s="1"/>
  <c r="F326" i="1"/>
  <c r="F327" i="1" s="1"/>
  <c r="F369" i="1"/>
  <c r="F385" i="1"/>
  <c r="F398" i="1" s="1"/>
  <c r="F125" i="1"/>
  <c r="F42" i="1"/>
  <c r="F302" i="1" l="1"/>
  <c r="F352" i="1"/>
  <c r="F373" i="1"/>
  <c r="F185" i="1"/>
  <c r="F429" i="1"/>
  <c r="F436" i="1" s="1"/>
  <c r="F437" i="1" s="1"/>
  <c r="F440" i="1" s="1"/>
  <c r="B29" i="2" s="1"/>
</calcChain>
</file>

<file path=xl/sharedStrings.xml><?xml version="1.0" encoding="utf-8"?>
<sst xmlns="http://schemas.openxmlformats.org/spreadsheetml/2006/main" count="1227" uniqueCount="721">
  <si>
    <r>
      <rPr>
        <b/>
        <u/>
        <sz val="11"/>
        <color theme="1"/>
        <rFont val="Calibri"/>
        <family val="2"/>
        <scheme val="minor"/>
      </rPr>
      <t>NOTA IMPORTANTE:</t>
    </r>
    <r>
      <rPr>
        <sz val="11"/>
        <color theme="1"/>
        <rFont val="Calibri"/>
        <family val="2"/>
        <scheme val="minor"/>
      </rPr>
      <t xml:space="preserve"> 
Este fichero de mediciones en Excel</t>
    </r>
    <r>
      <rPr>
        <sz val="11"/>
        <color rgb="FFFF0000"/>
        <rFont val="Calibri"/>
        <family val="2"/>
        <scheme val="minor"/>
      </rPr>
      <t xml:space="preserve"> (ÚNICO FORMATO DISPONIBLE) </t>
    </r>
    <r>
      <rPr>
        <sz val="11"/>
        <color theme="1"/>
        <rFont val="Calibri"/>
        <family val="2"/>
        <scheme val="minor"/>
      </rPr>
      <t xml:space="preserve">se facilita como ayuda para la preparación de la oferta económica. Debe considerarse que, en todo caso, el </t>
    </r>
    <r>
      <rPr>
        <sz val="11"/>
        <color rgb="FFFF0000"/>
        <rFont val="Calibri"/>
        <family val="2"/>
        <scheme val="minor"/>
      </rPr>
      <t>ÚNICO CONTENIDO TÉCNICO VINCULANTE ES EL DEFINIDO EN EL PLIEGO DE CONDICIONES TÉCNICAS</t>
    </r>
    <r>
      <rPr>
        <sz val="11"/>
        <color theme="1"/>
        <rFont val="Calibri"/>
        <family val="2"/>
        <scheme val="minor"/>
      </rPr>
      <t xml:space="preserve"> y el licitador debe verificar que los capítulos y contenidos de la oferta presentada correspondan exactamente con las mediciones del Proyecto</t>
    </r>
  </si>
  <si>
    <t>ESTA TABLA DESGLOSE PRECIO DE OFERTA SE PRESENTARA EN FORMATO PDF</t>
  </si>
  <si>
    <t>S-02437-2023 - Remodelación infraestructura de Alta Tensión PRADO DEL REY</t>
  </si>
  <si>
    <t>Código</t>
  </si>
  <si>
    <t>Ud</t>
  </si>
  <si>
    <t>Resumen (a)</t>
  </si>
  <si>
    <t>CanPres</t>
  </si>
  <si>
    <t>Pres</t>
  </si>
  <si>
    <t>ImpPres</t>
  </si>
  <si>
    <t>01</t>
  </si>
  <si>
    <t/>
  </si>
  <si>
    <t>REFORMA DE INFRAESTRUCTURA EXTERIOR ALIMENTACION EN MT 20 KV</t>
  </si>
  <si>
    <t>01.01</t>
  </si>
  <si>
    <t>REFORMA INFRAESTRUCTURA IBERDROLA</t>
  </si>
  <si>
    <t>01.01.01</t>
  </si>
  <si>
    <t>DESMONTAJE Y DESVIOS INFRAESTRUCTURA</t>
  </si>
  <si>
    <t>01.01.01.01</t>
  </si>
  <si>
    <t>ud</t>
  </si>
  <si>
    <t>Desmontaje apoyo metálico de celosia existente</t>
  </si>
  <si>
    <t>01.01.01.02</t>
  </si>
  <si>
    <t>m</t>
  </si>
  <si>
    <t>Desmontaje LAMT existente</t>
  </si>
  <si>
    <t>01.01.01.03</t>
  </si>
  <si>
    <t>Desmontaje LSMT existente</t>
  </si>
  <si>
    <t>01.01.01.04</t>
  </si>
  <si>
    <t>Desmontaje y nuevo vallado y desvios cableado</t>
  </si>
  <si>
    <t>Total 01.01.01</t>
  </si>
  <si>
    <t>01.01.02</t>
  </si>
  <si>
    <t>NUEVOS TENDIDOS LSMT's</t>
  </si>
  <si>
    <t>01.01.02.01</t>
  </si>
  <si>
    <t>INST. LSMT DE COMPAÑIA</t>
  </si>
  <si>
    <t>01.01.02.01.01</t>
  </si>
  <si>
    <t>LSMT 20 kV 3x240mm² Al HEPRZ1</t>
  </si>
  <si>
    <t>01.01.02.01.02</t>
  </si>
  <si>
    <t>Manguera FFOO armada, 32 fibras tipo monomodo</t>
  </si>
  <si>
    <t>01.01.02.01.03</t>
  </si>
  <si>
    <t>TC 160/C exento halogenos UNE 50086</t>
  </si>
  <si>
    <t>01.01.02.01.04</t>
  </si>
  <si>
    <t>Multitubo MTT 3x40mm</t>
  </si>
  <si>
    <t>01.01.02.01.05</t>
  </si>
  <si>
    <t>Placa cable electrico PPC 250/1000 + CINTA</t>
  </si>
  <si>
    <t>01.01.02.01.06</t>
  </si>
  <si>
    <t>Arqueta tipo IB</t>
  </si>
  <si>
    <t>01.01.02.01.07</t>
  </si>
  <si>
    <t>Reposicion y reconexion de servicios afectados</t>
  </si>
  <si>
    <t>01.01.02.01.08</t>
  </si>
  <si>
    <t>Descargo IB</t>
  </si>
  <si>
    <t>01.01.02.01.09</t>
  </si>
  <si>
    <t>Revision y certificacion OCA RD 88/2005</t>
  </si>
  <si>
    <t>01.01.02.01.10</t>
  </si>
  <si>
    <t>Ensayos y mediciones para megado LSMT</t>
  </si>
  <si>
    <t>01.01.02.01.11</t>
  </si>
  <si>
    <t>Control de calidad. Libro mantenimiento</t>
  </si>
  <si>
    <t>01.01.02.01.12</t>
  </si>
  <si>
    <t>Documentacion IB para LSMT</t>
  </si>
  <si>
    <t>01.01.02.01.13</t>
  </si>
  <si>
    <t>Arqueta de tipo IB</t>
  </si>
  <si>
    <t>Total 01.01.02.01</t>
  </si>
  <si>
    <t>01.01.02.02</t>
  </si>
  <si>
    <t>OBRA CIVIL ZANJA LSMT COMPAÑIA</t>
  </si>
  <si>
    <t>01.01.02.02.01</t>
  </si>
  <si>
    <t>m²</t>
  </si>
  <si>
    <t>Demolición de pavimento existente incluso corte</t>
  </si>
  <si>
    <t>01.01.02.02.02</t>
  </si>
  <si>
    <t>Demolición de bordillos</t>
  </si>
  <si>
    <t>01.01.02.02.03</t>
  </si>
  <si>
    <t>m³</t>
  </si>
  <si>
    <t>Excavación zanja con retroexcavadora</t>
  </si>
  <si>
    <t>01.01.02.02.04</t>
  </si>
  <si>
    <t>Relleno y compactado de zanja con tierras propias</t>
  </si>
  <si>
    <t>01.01.02.02.05</t>
  </si>
  <si>
    <t>Relleno y compactado de zanja con arena</t>
  </si>
  <si>
    <t>01.01.02.02.06</t>
  </si>
  <si>
    <t>Relleno zanja hormigon</t>
  </si>
  <si>
    <t>01.01.02.02.07</t>
  </si>
  <si>
    <t>Solado de baldosas de hormigon exterior</t>
  </si>
  <si>
    <t>01.01.02.02.08</t>
  </si>
  <si>
    <t>Pavimento de adoquines de hormigón</t>
  </si>
  <si>
    <t>01.01.02.02.09</t>
  </si>
  <si>
    <t>Bordillo prefabricado de hormigón exterior.</t>
  </si>
  <si>
    <t>Total 01.01.02.02</t>
  </si>
  <si>
    <t>Total 01.01.02</t>
  </si>
  <si>
    <t>01.01.03</t>
  </si>
  <si>
    <t>NUEVO CD I-DE</t>
  </si>
  <si>
    <t>01.01.03.01</t>
  </si>
  <si>
    <t>CENTRO DE DISTRIBUCION I-DE</t>
  </si>
  <si>
    <t>01.01.03.01.01</t>
  </si>
  <si>
    <t>Centro de transformación prefabricado, PFU-4</t>
  </si>
  <si>
    <t>01.01.03.01.02</t>
  </si>
  <si>
    <t>Celdas compactas, Ormazabal, CGMCOSMOS-3L1A</t>
  </si>
  <si>
    <t>01.01.03.01.03</t>
  </si>
  <si>
    <t>Armario de Automatización Principal ACC STAR</t>
  </si>
  <si>
    <t>01.01.03.01.04</t>
  </si>
  <si>
    <t>Armario auxiliar AUC</t>
  </si>
  <si>
    <t>01.01.03.01.05</t>
  </si>
  <si>
    <t>Armario de comunicaciones ACOM-I-GPRS, interconexion y antena.</t>
  </si>
  <si>
    <t>01.01.03.01.06</t>
  </si>
  <si>
    <t>Juego de 3 conectores 24kV/630A</t>
  </si>
  <si>
    <t>01.01.03.01.07</t>
  </si>
  <si>
    <t>Instalaciones auxiliares Centro de Transformacion</t>
  </si>
  <si>
    <t>01.01.03.01.08</t>
  </si>
  <si>
    <t>Señalización peligro electrico</t>
  </si>
  <si>
    <t>01.01.03.01.09</t>
  </si>
  <si>
    <t>Elementos de maniobra y proteccion</t>
  </si>
  <si>
    <t>01.01.03.01.10</t>
  </si>
  <si>
    <t>Equipotencial Centro de transformación</t>
  </si>
  <si>
    <t>01.01.03.01.11</t>
  </si>
  <si>
    <t>PAT de Protección</t>
  </si>
  <si>
    <t>01.01.03.01.12</t>
  </si>
  <si>
    <t>Medicion de pat. Vpaso y Vcontacto. Incluido documento medicion</t>
  </si>
  <si>
    <t>01.01.03.01.13</t>
  </si>
  <si>
    <t>Descargo IB: LSMT exterior</t>
  </si>
  <si>
    <t>01.01.03.01.14</t>
  </si>
  <si>
    <t>pa</t>
  </si>
  <si>
    <t>Revision y certificacion OCA</t>
  </si>
  <si>
    <t>01.01.03.01.15</t>
  </si>
  <si>
    <t>Total 01.01.03.01</t>
  </si>
  <si>
    <t>01.01.03.02</t>
  </si>
  <si>
    <t>OBRA CIVIL PILOTAJE RTVE</t>
  </si>
  <si>
    <t>01.01.03.02.01</t>
  </si>
  <si>
    <t>Estudio geotecnico</t>
  </si>
  <si>
    <t>01.01.03.02.01.01</t>
  </si>
  <si>
    <t>Estudio geotécnico del terreno en suelo medio (arcillas, margas)</t>
  </si>
  <si>
    <t>01.01.03.02.02</t>
  </si>
  <si>
    <t>Cimentaciones</t>
  </si>
  <si>
    <t>01.01.03.02.02.01</t>
  </si>
  <si>
    <t>Movimiento de tierras</t>
  </si>
  <si>
    <t>01.01.03.02.02.01.01</t>
  </si>
  <si>
    <t>Desbroce y limpieza de terreno</t>
  </si>
  <si>
    <t>01.01.03.02.02.01.02</t>
  </si>
  <si>
    <t>Excavación zapatas, zanjas y/o encepados</t>
  </si>
  <si>
    <t>01.01.03.02.02.01.03</t>
  </si>
  <si>
    <t>Excavación vaciado a máquina terrenos compactos</t>
  </si>
  <si>
    <t>01.01.03.02.02.02</t>
  </si>
  <si>
    <t>Regularización</t>
  </si>
  <si>
    <t>01.01.03.02.02.02.01</t>
  </si>
  <si>
    <t>Capa de hormigón de limpieza HL-150/B/20,</t>
  </si>
  <si>
    <t>01.01.03.02.02.03</t>
  </si>
  <si>
    <t>Encepados</t>
  </si>
  <si>
    <t>01.01.03.02.02.03.01</t>
  </si>
  <si>
    <t>Encepado de grupo de pilotes de hormigón armado.</t>
  </si>
  <si>
    <t>01.01.03.02.02.04</t>
  </si>
  <si>
    <t>Pilotaje</t>
  </si>
  <si>
    <t>01.01.03.02.02.04.01</t>
  </si>
  <si>
    <t>Pilote de hormigón armado, barrenado sin entubación, diámetro 35</t>
  </si>
  <si>
    <t>01.01.03.02.03</t>
  </si>
  <si>
    <t>Estructuras</t>
  </si>
  <si>
    <t>01.01.03.02.03.01</t>
  </si>
  <si>
    <t>Hormigón armado</t>
  </si>
  <si>
    <t>01.01.03.02.03.01.01</t>
  </si>
  <si>
    <t>Pilar circular de hormigón armado, HA-25/B/20/IIa</t>
  </si>
  <si>
    <t>01.01.03.02.03.01.02</t>
  </si>
  <si>
    <t>Losa maciza de hormigón armado, horizontal, canto 30 cm.</t>
  </si>
  <si>
    <t>Total 01.01.03.02</t>
  </si>
  <si>
    <t>Total 01.01.03</t>
  </si>
  <si>
    <t>Total 01.01</t>
  </si>
  <si>
    <t>01.02</t>
  </si>
  <si>
    <t>ESTUDIO SEGURIDAD Y SALUD</t>
  </si>
  <si>
    <t>01.02.01</t>
  </si>
  <si>
    <t>Seguridad y Salud</t>
  </si>
  <si>
    <t>Total 01.02</t>
  </si>
  <si>
    <t>01.03</t>
  </si>
  <si>
    <t>GESTION DE RESIDUOS</t>
  </si>
  <si>
    <t>01.03.01</t>
  </si>
  <si>
    <t>Gestion de residuos</t>
  </si>
  <si>
    <t>Total 01.03</t>
  </si>
  <si>
    <t>Total 01</t>
  </si>
  <si>
    <t>02</t>
  </si>
  <si>
    <t>REFORMA DE INFRAESTRUCTURA INTERIOR ALIMENTACION EN MT 20 KV</t>
  </si>
  <si>
    <t>02.01</t>
  </si>
  <si>
    <t>REFORMA INFRAESTRUCTURA ABONADO</t>
  </si>
  <si>
    <t>02.01.01</t>
  </si>
  <si>
    <t>DESMONTAJE INFRAESTRUCTURA</t>
  </si>
  <si>
    <t>02.01.01.01</t>
  </si>
  <si>
    <t>02.01.01.02</t>
  </si>
  <si>
    <t>Desmontaje LAMT existentes</t>
  </si>
  <si>
    <t>02.01.01.03</t>
  </si>
  <si>
    <t>Desmontaje CT de obra civil existente</t>
  </si>
  <si>
    <t>02.01.01.04</t>
  </si>
  <si>
    <t>Desmontaje instalaciones de MT del CT "color" existente</t>
  </si>
  <si>
    <t>02.01.01.05</t>
  </si>
  <si>
    <t>02.01.01.06</t>
  </si>
  <si>
    <t>Desmontaje CS RNE tipo Iberdrola existente</t>
  </si>
  <si>
    <t>Total 02.01.01</t>
  </si>
  <si>
    <t>02.01.02</t>
  </si>
  <si>
    <t>ALIMENTADORES: LSMT 20 kV 3x1x240 mm² Cu</t>
  </si>
  <si>
    <t>02.01.02.01</t>
  </si>
  <si>
    <t>INST. LSMT 20 kV 3x240mm² Cu DE ABONADO</t>
  </si>
  <si>
    <t>02.01.02.01.01</t>
  </si>
  <si>
    <t>LSMT 20 kV 3x240mm² Cu HEPRZ1</t>
  </si>
  <si>
    <t>02.01.02.01.02</t>
  </si>
  <si>
    <t>02.01.02.01.03</t>
  </si>
  <si>
    <t>02.01.02.01.04</t>
  </si>
  <si>
    <t>02.01.02.01.05</t>
  </si>
  <si>
    <t>02.01.02.01.06</t>
  </si>
  <si>
    <t>02.01.02.01.07</t>
  </si>
  <si>
    <t>02.01.02.01.08</t>
  </si>
  <si>
    <t>02.01.02.01.09</t>
  </si>
  <si>
    <t>02.01.02.01.10</t>
  </si>
  <si>
    <t>02.01.02.01.11</t>
  </si>
  <si>
    <t>Total 02.01.02.01</t>
  </si>
  <si>
    <t>02.01.02.02</t>
  </si>
  <si>
    <t>OBRA CIVIL ZANJA LSMT 3x1x240 Cu ABONADO</t>
  </si>
  <si>
    <t>02.01.02.02.01</t>
  </si>
  <si>
    <t>02.01.02.02.02</t>
  </si>
  <si>
    <t>Demolición fresado y corte de pavimento asfaltico existente</t>
  </si>
  <si>
    <t>02.01.02.02.03</t>
  </si>
  <si>
    <t>02.01.02.02.04</t>
  </si>
  <si>
    <t>02.01.02.02.05</t>
  </si>
  <si>
    <t>02.01.02.02.06</t>
  </si>
  <si>
    <t>Pavimento exterior: Asfaltado para viales</t>
  </si>
  <si>
    <t>02.01.02.02.07</t>
  </si>
  <si>
    <t>Muro BHO 40x20x12 c/HM-20</t>
  </si>
  <si>
    <t>02.01.02.02.08</t>
  </si>
  <si>
    <t>Zapata corrida de cimentación, de hormigón armado</t>
  </si>
  <si>
    <t>02.01.02.02.09</t>
  </si>
  <si>
    <t>Capa de hormigón de limpieza HL-150/B/20.</t>
  </si>
  <si>
    <t>02.01.02.02.10</t>
  </si>
  <si>
    <t>Pavimento exterior: Adoquin de hormigon (aceras)</t>
  </si>
  <si>
    <t>Total 02.01.02.02</t>
  </si>
  <si>
    <t>Total 02.01.02</t>
  </si>
  <si>
    <t>02.01.03</t>
  </si>
  <si>
    <t>INST. CONTROL GENERAL: LICENCIAS, PROGRAMACION, PUESTA EN MARCHA</t>
  </si>
  <si>
    <t>02.01.03.01</t>
  </si>
  <si>
    <t>Suministro de Licencias (software)</t>
  </si>
  <si>
    <t>02.01.03.02</t>
  </si>
  <si>
    <t>Suministros de equipos (hardware)</t>
  </si>
  <si>
    <t>02.01.03.03</t>
  </si>
  <si>
    <t>Configuración Sist. Automatización Anillo MT (Easergy T300)</t>
  </si>
  <si>
    <t>02.01.03.04</t>
  </si>
  <si>
    <t>Reles protección (programacion): Estudio y configuracion</t>
  </si>
  <si>
    <t>02.01.03.05</t>
  </si>
  <si>
    <t>Sistema Control Eléctrico (PSO). Programacion</t>
  </si>
  <si>
    <t>02.01.03.06</t>
  </si>
  <si>
    <t>Pruebas Sistema Control y Protección. Puesta en Marcha.</t>
  </si>
  <si>
    <t>02.01.03.07</t>
  </si>
  <si>
    <t>Curso de Formación</t>
  </si>
  <si>
    <t>02.01.03.08</t>
  </si>
  <si>
    <t>Cable UTP 4 pares Cat 6+</t>
  </si>
  <si>
    <t>Total 02.01.03</t>
  </si>
  <si>
    <t>02.01.04</t>
  </si>
  <si>
    <t>NUEVO CENTRO ENTREGA, MEDIDA Y DE REPARTO (CEMR)</t>
  </si>
  <si>
    <t>02.01.04.01</t>
  </si>
  <si>
    <t>CENTRO ENTREGA, MEDIDA Y DE REPARTO (CEMR)</t>
  </si>
  <si>
    <t>02.01.04.01.01</t>
  </si>
  <si>
    <t>Centro de transformación prefabricado, tipo modular</t>
  </si>
  <si>
    <t>02.01.04.01.02</t>
  </si>
  <si>
    <t>Celda de Linea 24 kV/630A/20A</t>
  </si>
  <si>
    <t>02.01.04.01.03</t>
  </si>
  <si>
    <t>Celda de interruptor automatico disyuntor 24 kV/630A/20kA</t>
  </si>
  <si>
    <t>02.01.04.01.04</t>
  </si>
  <si>
    <t>Celda de medida GBC2C 24 kV/630A/20kA</t>
  </si>
  <si>
    <t>02.01.04.01.05</t>
  </si>
  <si>
    <t>Celda de proteccion para auxiliares 24 kV/630A/20kA</t>
  </si>
  <si>
    <t>02.01.04.01.06</t>
  </si>
  <si>
    <t>Cableado de puente en MT Celda - Trafo HEPRZ1 3x50mm² Cu</t>
  </si>
  <si>
    <t>02.01.04.01.07</t>
  </si>
  <si>
    <t>Sistema de Alimentación Ininterrumpida (SAI) de 2,5 kW</t>
  </si>
  <si>
    <t>02.01.04.01.08</t>
  </si>
  <si>
    <t>02.01.04.01.09</t>
  </si>
  <si>
    <t>Instalaciones auxiliares para CEMR</t>
  </si>
  <si>
    <t>02.01.04.01.10</t>
  </si>
  <si>
    <t>02.01.04.01.11</t>
  </si>
  <si>
    <t>02.01.04.01.12</t>
  </si>
  <si>
    <t>02.01.04.01.13</t>
  </si>
  <si>
    <t>02.01.04.01.14</t>
  </si>
  <si>
    <t>02.01.04.01.15</t>
  </si>
  <si>
    <t>Extintor 89B</t>
  </si>
  <si>
    <t>02.01.04.01.16</t>
  </si>
  <si>
    <t>Descargo: LSMT</t>
  </si>
  <si>
    <t>02.01.04.01.17</t>
  </si>
  <si>
    <t>02.01.04.01.18</t>
  </si>
  <si>
    <t>02.01.04.01.19</t>
  </si>
  <si>
    <t>Secuencia de maniobra: Desconexion y conexion de LSMT</t>
  </si>
  <si>
    <t>Total 02.01.04.01</t>
  </si>
  <si>
    <t>02.01.04.02</t>
  </si>
  <si>
    <t>CONTROL EN CEMR</t>
  </si>
  <si>
    <t>02.01.04.02.01</t>
  </si>
  <si>
    <t>Switch 8TX/2FX-MM (multimodo)</t>
  </si>
  <si>
    <t>02.01.04.02.02</t>
  </si>
  <si>
    <t>Easergy T-300 4L</t>
  </si>
  <si>
    <t>02.01.04.02.03</t>
  </si>
  <si>
    <t>HMI LOCAL</t>
  </si>
  <si>
    <t>02.01.04.02.04</t>
  </si>
  <si>
    <t>02.01.04.02.05</t>
  </si>
  <si>
    <t>Cableado eléctrico 2x1 mm² apantallado</t>
  </si>
  <si>
    <t>02.01.04.02.06</t>
  </si>
  <si>
    <t>Cable FO OM4 multimodo</t>
  </si>
  <si>
    <t>Total 02.01.04.02</t>
  </si>
  <si>
    <t>02.01.04.03</t>
  </si>
  <si>
    <t>OBRA CIVIL DESMONTE DEL TERRENO</t>
  </si>
  <si>
    <t>02.01.04.03.01</t>
  </si>
  <si>
    <t>ACONDICIONAMIENTO DEL TERRENO</t>
  </si>
  <si>
    <t>02.01.04.03.01.01</t>
  </si>
  <si>
    <t>MOVIMIENTO DE TIERRAS EN EDIFICACION</t>
  </si>
  <si>
    <t>02.01.04.03.01.01.01</t>
  </si>
  <si>
    <t>Excavación de terreno de más de 2 m de profundidad, en cualquier</t>
  </si>
  <si>
    <t>02.01.04.03.01.01.02</t>
  </si>
  <si>
    <t>Apuntalamiento torre para realizar trabajos de desmonte</t>
  </si>
  <si>
    <t>02.01.04.03.01.01.03</t>
  </si>
  <si>
    <t>Demolición capa hormigon y corte pavimento asfaltico existente</t>
  </si>
  <si>
    <t>02.01.04.03.01.01.04</t>
  </si>
  <si>
    <t>Demolicion muro hormigon contencion tierras</t>
  </si>
  <si>
    <t>02.01.04.03.01.01.05</t>
  </si>
  <si>
    <t>Desvio instalaciones</t>
  </si>
  <si>
    <t>02.01.04.03.01.02</t>
  </si>
  <si>
    <t>NIVELACION</t>
  </si>
  <si>
    <t>02.01.04.03.01.02.01</t>
  </si>
  <si>
    <t>Solera de hormigón en masa de 20 cm de espesor,</t>
  </si>
  <si>
    <t>02.01.04.03.01.02.02</t>
  </si>
  <si>
    <t>Encachado en caja para base de solera de 20 cm de espesor</t>
  </si>
  <si>
    <t>02.01.04.03.02</t>
  </si>
  <si>
    <t>URBANIZACION INTERIOR DE LA PARCELA</t>
  </si>
  <si>
    <t>02.01.04.03.02.01</t>
  </si>
  <si>
    <t>MUROS DE CONTENCION</t>
  </si>
  <si>
    <t>02.01.04.03.02.01.01</t>
  </si>
  <si>
    <t>Muro de contención de tierras de superficie plana</t>
  </si>
  <si>
    <t>02.01.04.03.02.01.02</t>
  </si>
  <si>
    <t>Montaje y desmontaje en una cara del muro, encofrado una cara</t>
  </si>
  <si>
    <t>02.01.04.03.03</t>
  </si>
  <si>
    <t>FIRMES Y PAVIMENTOS URBANOS</t>
  </si>
  <si>
    <t>02.01.04.03.03.01</t>
  </si>
  <si>
    <t>CONTINUOS DE HORMIGON</t>
  </si>
  <si>
    <t>02.01.04.03.03.01.01</t>
  </si>
  <si>
    <t>Pavimento continuo de hormigón impreso de 5 cm de espesor,</t>
  </si>
  <si>
    <t>Total 02.01.04.03</t>
  </si>
  <si>
    <t>Total 02.01.04</t>
  </si>
  <si>
    <t>02.01.05</t>
  </si>
  <si>
    <t>NUEVO CT Nº 5 DE 2.500 kVA's (COLOR)</t>
  </si>
  <si>
    <t>02.01.05.01</t>
  </si>
  <si>
    <t>CT Nº 5 DE 2.500 kVA's</t>
  </si>
  <si>
    <t>02.01.05.01.01</t>
  </si>
  <si>
    <t>INST. ELECTRICA EN MT.</t>
  </si>
  <si>
    <t>02.01.05.01.01.01</t>
  </si>
  <si>
    <t>Celda de Linea 24 kV/400A/16A</t>
  </si>
  <si>
    <t>02.01.05.01.01.02</t>
  </si>
  <si>
    <t>Celda de Remonte 24 kV/400A/16A</t>
  </si>
  <si>
    <t>02.01.05.01.01.03</t>
  </si>
  <si>
    <t>Celda de interruptor automatico disyuntor 24 kV/400A/16A</t>
  </si>
  <si>
    <t>02.01.05.01.01.04</t>
  </si>
  <si>
    <t>Juego de 3 conectores 24kV/400A</t>
  </si>
  <si>
    <t>02.01.05.01.01.05</t>
  </si>
  <si>
    <t>Transformador de 1.250 kVA's 24KV, SECO</t>
  </si>
  <si>
    <t>02.01.05.01.01.06</t>
  </si>
  <si>
    <t>02.01.05.01.01.07</t>
  </si>
  <si>
    <t>02.01.05.01.01.08</t>
  </si>
  <si>
    <t>02.01.05.01.01.09</t>
  </si>
  <si>
    <t>02.01.05.01.01.10</t>
  </si>
  <si>
    <t>02.01.05.01.01.11</t>
  </si>
  <si>
    <t>PAT de Servicio</t>
  </si>
  <si>
    <t>02.01.05.01.01.12</t>
  </si>
  <si>
    <t>02.01.05.01.01.13</t>
  </si>
  <si>
    <t>02.01.05.01.01.14</t>
  </si>
  <si>
    <t>02.01.05.01.01.15</t>
  </si>
  <si>
    <t>02.01.05.01.01.16</t>
  </si>
  <si>
    <t>Total 02.01.05.01.01</t>
  </si>
  <si>
    <t>02.01.05.01.02</t>
  </si>
  <si>
    <t>INST. ELECTRICA EN BT.</t>
  </si>
  <si>
    <t>02.01.05.01.02.01</t>
  </si>
  <si>
    <t>Nuevo CGBT CT Nº 5 (color)</t>
  </si>
  <si>
    <t>02.01.05.01.02.02</t>
  </si>
  <si>
    <t>Cable unipolar RZ1-K(AS), 0,6/1 kV de 1x240mm² Cu</t>
  </si>
  <si>
    <t>02.01.05.01.02.03</t>
  </si>
  <si>
    <t>Cable unipolar RZ1-K(AS), 0,6/1 kV de 1x150mm² Cu</t>
  </si>
  <si>
    <t>02.01.05.01.02.04</t>
  </si>
  <si>
    <t>Cable unipolar RZ1-K(AS), 0,6/1 kV de 1x120mm² Cu</t>
  </si>
  <si>
    <t>02.01.05.01.02.05</t>
  </si>
  <si>
    <t>Cable unipolar RZ1-K(AS), 0,6/1 kV de 1x95mm² Cu</t>
  </si>
  <si>
    <t>02.01.05.01.02.06</t>
  </si>
  <si>
    <t>Circuito trifasico RZ1-K (AS) 0'6/1kV 4x25+16TTmm² Cu</t>
  </si>
  <si>
    <t>02.01.05.01.02.07</t>
  </si>
  <si>
    <t>02.01.05.01.02.08</t>
  </si>
  <si>
    <t>02.01.05.01.02.09</t>
  </si>
  <si>
    <t>02.01.05.01.02.10</t>
  </si>
  <si>
    <t>Batería automática de condensadores, 298 kVAr</t>
  </si>
  <si>
    <t>02.01.05.01.02.11</t>
  </si>
  <si>
    <t>Grupo electrógeno de 650 kVA's</t>
  </si>
  <si>
    <t>02.01.05.01.02.12</t>
  </si>
  <si>
    <t>Depósito de gasoil, de superficie, colocado en el interior</t>
  </si>
  <si>
    <t>02.01.05.01.02.13</t>
  </si>
  <si>
    <t>Punto luz sencillo de superficie, estanco (IP54)</t>
  </si>
  <si>
    <t>02.01.05.01.02.14</t>
  </si>
  <si>
    <t>Base enchufe 2P+T superficie, estanca (IP54), 16A, 2'5mm²</t>
  </si>
  <si>
    <t>02.01.05.01.02.15</t>
  </si>
  <si>
    <t>Luminaria tipo pantalla 57W LED, estanca</t>
  </si>
  <si>
    <t>02.01.05.01.02.16</t>
  </si>
  <si>
    <t>Luminaria de emergencia, superficie 8 W y 250 lumenes</t>
  </si>
  <si>
    <t>02.01.05.01.02.17</t>
  </si>
  <si>
    <t>Circuito trifasico RZ1-K (AS) 0'6/1kV 5x10mm² Cu</t>
  </si>
  <si>
    <t>02.01.05.01.02.18</t>
  </si>
  <si>
    <t>Cuadro auxilliar para CT Nº5 (color)</t>
  </si>
  <si>
    <t>02.01.05.01.02.19</t>
  </si>
  <si>
    <t>Circuito trifasico RZ1-k (AS) 0'6/1kV 4x2'5mm²</t>
  </si>
  <si>
    <t>02.01.05.01.02.20</t>
  </si>
  <si>
    <t>Circuito monofasico RZ1-k (AS)  0'6/1kV 3x2'5mm² Cu</t>
  </si>
  <si>
    <t>02.01.05.01.02.21</t>
  </si>
  <si>
    <t>Circuito monofasico RZ1-K (AS) 0'6/1kV 3x1,5mm² Cu</t>
  </si>
  <si>
    <t>02.01.05.01.02.22</t>
  </si>
  <si>
    <t>Tubo plastico rigido 40mm -LH-</t>
  </si>
  <si>
    <t>02.01.05.01.02.23</t>
  </si>
  <si>
    <t>Tubo plastico rigido 25mm -LH-</t>
  </si>
  <si>
    <t>02.01.05.01.02.24</t>
  </si>
  <si>
    <t>Bandeja metalica 400x60, tipo escala</t>
  </si>
  <si>
    <t>02.01.05.01.02.25</t>
  </si>
  <si>
    <t>Conduccion de puesta tierra con conductor de cobre desnudo 35mm²</t>
  </si>
  <si>
    <t>02.01.05.01.02.26</t>
  </si>
  <si>
    <t>Toma de tierra con una pica de acero cobreado de 2 m de longitud</t>
  </si>
  <si>
    <t>02.01.05.01.02.27</t>
  </si>
  <si>
    <t>Conducción puesta tierra 50mm² Ac</t>
  </si>
  <si>
    <t>02.01.05.01.02.28</t>
  </si>
  <si>
    <t>02.01.05.01.02.29</t>
  </si>
  <si>
    <t>Legalizacion Inst. Electrica BT</t>
  </si>
  <si>
    <t>Total 02.01.05.01.02</t>
  </si>
  <si>
    <t>02.01.05.01.03</t>
  </si>
  <si>
    <t>INST. PROTECCION CONTRA INCENDIOS</t>
  </si>
  <si>
    <t>02.01.05.01.03.01</t>
  </si>
  <si>
    <t>Ventilador helicoidal tubular con hélice de aluminio</t>
  </si>
  <si>
    <t>02.01.05.01.03.02</t>
  </si>
  <si>
    <t>02.01.05.01.03.03</t>
  </si>
  <si>
    <t>Instatalacion de deteccion de incendios</t>
  </si>
  <si>
    <t>Total 02.01.05.01.03</t>
  </si>
  <si>
    <t>02.01.05.01.04</t>
  </si>
  <si>
    <t>INST. SANEAMIENTO</t>
  </si>
  <si>
    <t>02.01.05.01.04.01</t>
  </si>
  <si>
    <t>Colector enterrado de saneamiento de 110 diametro</t>
  </si>
  <si>
    <t>02.01.05.01.04.02</t>
  </si>
  <si>
    <t>Sumidero sifónico de PVC.</t>
  </si>
  <si>
    <t>02.01.05.01.04.03</t>
  </si>
  <si>
    <t>Excavación zanja con medios manuales</t>
  </si>
  <si>
    <t>02.01.05.01.04.04</t>
  </si>
  <si>
    <t>02.01.05.01.04.05</t>
  </si>
  <si>
    <t>02.01.05.01.04.06</t>
  </si>
  <si>
    <t>02.01.05.01.04.07</t>
  </si>
  <si>
    <t>Total 02.01.05.01.04</t>
  </si>
  <si>
    <t>02.01.05.01.05</t>
  </si>
  <si>
    <t>INST. CONTROL EN CT Nº 5</t>
  </si>
  <si>
    <t>02.01.05.01.05.01</t>
  </si>
  <si>
    <t>02.01.05.01.05.02</t>
  </si>
  <si>
    <t>Easergy T-300 2L</t>
  </si>
  <si>
    <t>02.01.05.01.05.03</t>
  </si>
  <si>
    <t>02.01.05.01.05.04</t>
  </si>
  <si>
    <t>02.01.05.01.05.05</t>
  </si>
  <si>
    <t>02.01.05.01.05.06</t>
  </si>
  <si>
    <t>Total 02.01.05.01.05</t>
  </si>
  <si>
    <t>Total 02.01.05.01</t>
  </si>
  <si>
    <t>02.01.05.02</t>
  </si>
  <si>
    <t>OBRA CIVIL CASETA CT Nº 5</t>
  </si>
  <si>
    <t>02.01.05.02.01</t>
  </si>
  <si>
    <t>02.01.05.02.02</t>
  </si>
  <si>
    <t>Excavación a cielo abierto en suelo de arcilla semidura,</t>
  </si>
  <si>
    <t>02.01.05.02.03</t>
  </si>
  <si>
    <t>02.01.05.02.04</t>
  </si>
  <si>
    <t>Zapata de cimentación de hormigón armado.</t>
  </si>
  <si>
    <t>02.01.05.02.05</t>
  </si>
  <si>
    <t>Viga centradora de hormigón armado, realizada con hormigón HA-25</t>
  </si>
  <si>
    <t>02.01.05.02.06</t>
  </si>
  <si>
    <t>02.01.05.02.07</t>
  </si>
  <si>
    <t>kg</t>
  </si>
  <si>
    <t>Acero S275JR en pilares,</t>
  </si>
  <si>
    <t>02.01.05.02.08</t>
  </si>
  <si>
    <t>Acero S275JR en vigas,</t>
  </si>
  <si>
    <t>02.01.05.02.09</t>
  </si>
  <si>
    <t>Placa de anclaje de acero S275JR en perfil plano, de 400x400 mm</t>
  </si>
  <si>
    <t>02.01.05.02.10</t>
  </si>
  <si>
    <t>Placa de anclaje de acero S275JR en perfil plano, con rigidizado</t>
  </si>
  <si>
    <t>02.01.05.02.11</t>
  </si>
  <si>
    <t>Cerramiento fachada formado por paneles alveolares prefabricados</t>
  </si>
  <si>
    <t>02.01.05.02.12</t>
  </si>
  <si>
    <t>Losa de placas alveolares prefabricadas de hormigón pretensado,</t>
  </si>
  <si>
    <t>02.01.05.02.13</t>
  </si>
  <si>
    <t>Impermeabilización bit memb monocapa autpr adh</t>
  </si>
  <si>
    <t>02.01.05.02.14</t>
  </si>
  <si>
    <t>Puerta exterior de acero galvanizado de dos hojas, 1840x2045 mm</t>
  </si>
  <si>
    <t>02.01.05.02.16</t>
  </si>
  <si>
    <t>Rejilla de intemperie para instalaciones de ventilación</t>
  </si>
  <si>
    <t>02.01.05.02.17</t>
  </si>
  <si>
    <t>Relleno a cielo abierto con zahorra natural caliza, compactacion</t>
  </si>
  <si>
    <t>02.01.05.02.18</t>
  </si>
  <si>
    <t>02.01.05.02.19</t>
  </si>
  <si>
    <t>Hoja particion int. fábrica de ladrillo cerámico para revestir</t>
  </si>
  <si>
    <t>02.01.05.02.20</t>
  </si>
  <si>
    <t>Arqueta registrable</t>
  </si>
  <si>
    <t>02.01.05.02.21</t>
  </si>
  <si>
    <t>Apertura de hueco y sellado</t>
  </si>
  <si>
    <t>02.01.05.02.22</t>
  </si>
  <si>
    <t>02.01.05.02.23</t>
  </si>
  <si>
    <t>m2</t>
  </si>
  <si>
    <t>Pavimento de rejilla electrosoldada</t>
  </si>
  <si>
    <t>02.01.05.02.24</t>
  </si>
  <si>
    <t>Acero en estructura escalera HEB 120</t>
  </si>
  <si>
    <t>02.01.05.02.25</t>
  </si>
  <si>
    <t>Rejilla elecrosoldada para peldañeado escalera.</t>
  </si>
  <si>
    <t>02.01.05.02.26</t>
  </si>
  <si>
    <t>Acero en barandilla de escalera y plataforma.</t>
  </si>
  <si>
    <t>02.01.05.02.27</t>
  </si>
  <si>
    <t>Acero laminado UNE-EN 10025 S275JR, en perfiles laminados</t>
  </si>
  <si>
    <t>Total 02.01.05.02</t>
  </si>
  <si>
    <t>02.01.05.03</t>
  </si>
  <si>
    <t>OBRA CIVIL ZANJA LSBT DESDE CGBT</t>
  </si>
  <si>
    <t>02.01.05.03.01</t>
  </si>
  <si>
    <t>02.01.05.03.02</t>
  </si>
  <si>
    <t>02.01.05.03.03</t>
  </si>
  <si>
    <t>02.01.05.03.04</t>
  </si>
  <si>
    <t>02.01.05.03.05</t>
  </si>
  <si>
    <t>02.01.05.03.06</t>
  </si>
  <si>
    <t>02.01.05.03.07</t>
  </si>
  <si>
    <t>02.01.05.03.08</t>
  </si>
  <si>
    <t>Canalizacion cruce con la galeria existente</t>
  </si>
  <si>
    <t>Total 02.01.05.03</t>
  </si>
  <si>
    <t>02.01.05.04</t>
  </si>
  <si>
    <t>OBRA CIVIL CT "COLOR" EXISTENTE</t>
  </si>
  <si>
    <t>02.01.05.04.01</t>
  </si>
  <si>
    <t>Punto de acceso al CT "color" existente</t>
  </si>
  <si>
    <t>02.01.05.04.02</t>
  </si>
  <si>
    <t>Trabajos auxiliares en obra civil</t>
  </si>
  <si>
    <t>Total 02.01.05.04</t>
  </si>
  <si>
    <t>Total 02.01.05</t>
  </si>
  <si>
    <t>02.01.06</t>
  </si>
  <si>
    <t>REFORMA CT NCT EXISTENTE</t>
  </si>
  <si>
    <t>02.01.06.01</t>
  </si>
  <si>
    <t>CT NCT EXISTENTE</t>
  </si>
  <si>
    <t>02.01.06.01.01</t>
  </si>
  <si>
    <t>Retirada celdas existentes en CT NCT</t>
  </si>
  <si>
    <t>02.01.06.01.02</t>
  </si>
  <si>
    <t>02.01.06.01.03</t>
  </si>
  <si>
    <t>02.01.06.01.04</t>
  </si>
  <si>
    <t>02.01.06.01.05</t>
  </si>
  <si>
    <t>02.01.06.01.06</t>
  </si>
  <si>
    <t>02.01.06.01.07</t>
  </si>
  <si>
    <t>02.01.06.01.08</t>
  </si>
  <si>
    <t>Suministro Grupos electrogenos para cambio celdas MT en CT NCT</t>
  </si>
  <si>
    <t>02.01.06.01.09</t>
  </si>
  <si>
    <t>Total 02.01.06.01</t>
  </si>
  <si>
    <t>02.01.06.02</t>
  </si>
  <si>
    <t>CONTROL EN CT NCT EXISTENTE</t>
  </si>
  <si>
    <t>02.01.06.02.01</t>
  </si>
  <si>
    <t>Switch 14TX/2FX-MM (multimodo)</t>
  </si>
  <si>
    <t>02.01.06.02.02</t>
  </si>
  <si>
    <t>02.01.06.02.03</t>
  </si>
  <si>
    <t>02.01.06.02.04</t>
  </si>
  <si>
    <t>02.01.06.02.05</t>
  </si>
  <si>
    <t>02.01.06.02.06</t>
  </si>
  <si>
    <t>Total 02.01.06.02</t>
  </si>
  <si>
    <t>02.01.06.03</t>
  </si>
  <si>
    <t>OBRA CIVIL EN CT NCT EXISTENTE</t>
  </si>
  <si>
    <t>02.01.06.03.01</t>
  </si>
  <si>
    <t>Punto de acceso al CT NCT existente</t>
  </si>
  <si>
    <t>02.01.06.03.02</t>
  </si>
  <si>
    <t>Total 02.01.06.03</t>
  </si>
  <si>
    <t>Total 02.01.06</t>
  </si>
  <si>
    <t>02.01.07</t>
  </si>
  <si>
    <t>REFORMA CT EPR EXISTENTE</t>
  </si>
  <si>
    <t>02.01.07.01</t>
  </si>
  <si>
    <t>CT EPR EXISTENTE</t>
  </si>
  <si>
    <t>02.01.07.01.01</t>
  </si>
  <si>
    <t>Retirada celdas existentes en CT EPR</t>
  </si>
  <si>
    <t>02.01.07.01.02</t>
  </si>
  <si>
    <t>02.01.07.01.03</t>
  </si>
  <si>
    <t>02.01.07.01.04</t>
  </si>
  <si>
    <t>02.01.07.01.05</t>
  </si>
  <si>
    <t>02.01.07.01.06</t>
  </si>
  <si>
    <t>02.01.07.01.07</t>
  </si>
  <si>
    <t>02.01.07.01.08</t>
  </si>
  <si>
    <t>Suministro Grupos electrogenos para cambio celdas MT en CT EPR</t>
  </si>
  <si>
    <t>02.01.07.01.09</t>
  </si>
  <si>
    <t>Total 02.01.07.01</t>
  </si>
  <si>
    <t>02.01.07.02</t>
  </si>
  <si>
    <t>CONTROL EN CT EPR EXISTENTE</t>
  </si>
  <si>
    <t>02.01.07.02.01</t>
  </si>
  <si>
    <t>02.01.07.02.02</t>
  </si>
  <si>
    <t>02.01.07.02.03</t>
  </si>
  <si>
    <t>02.01.07.02.04</t>
  </si>
  <si>
    <t>02.01.07.02.05</t>
  </si>
  <si>
    <t>02.01.07.02.06</t>
  </si>
  <si>
    <t>Total 02.01.07.02</t>
  </si>
  <si>
    <t>02.01.07.03</t>
  </si>
  <si>
    <t>OBRA CIVIL CT EPR EXISTENTE</t>
  </si>
  <si>
    <t>02.01.07.03.01</t>
  </si>
  <si>
    <t>Punto de acceso al CT EPR existente</t>
  </si>
  <si>
    <t>02.01.07.03.02</t>
  </si>
  <si>
    <t>Total 02.01.07.03</t>
  </si>
  <si>
    <t>Total 02.01.07</t>
  </si>
  <si>
    <t>02.01.08</t>
  </si>
  <si>
    <t>AMPLIACION CT PRODUCCION 1 (NNEE) EXISTENTE</t>
  </si>
  <si>
    <t>02.01.08.01</t>
  </si>
  <si>
    <t>CT PRODUCCION 1 (NNEE) EXISTENTE</t>
  </si>
  <si>
    <t>02.01.08.01.01</t>
  </si>
  <si>
    <t>02.01.08.01.02</t>
  </si>
  <si>
    <t>02.01.08.01.03</t>
  </si>
  <si>
    <t>02.01.08.01.04</t>
  </si>
  <si>
    <t>Suministro Grupos electrogenos para cambio celdas MT en CT NNEE</t>
  </si>
  <si>
    <t>02.01.08.01.05</t>
  </si>
  <si>
    <t>Total 02.01.08.01</t>
  </si>
  <si>
    <t>02.01.08.02</t>
  </si>
  <si>
    <t>CONTROL EN CT PRODUCCION 1 (NNEE) EXISTENTE</t>
  </si>
  <si>
    <t>02.01.08.02.01</t>
  </si>
  <si>
    <t>02.01.08.02.02</t>
  </si>
  <si>
    <t>02.01.08.02.03</t>
  </si>
  <si>
    <t>Pasarela de comunicacion Modbus RTU a Modbus TCP/IP</t>
  </si>
  <si>
    <t>02.01.08.02.04</t>
  </si>
  <si>
    <t>Cambio de interfaz comunicaciones</t>
  </si>
  <si>
    <t>02.01.08.02.05</t>
  </si>
  <si>
    <t>02.01.08.02.06</t>
  </si>
  <si>
    <t>02.01.08.02.07</t>
  </si>
  <si>
    <t>Total 02.01.08.02</t>
  </si>
  <si>
    <t>02.01.08.03</t>
  </si>
  <si>
    <t>OBRA CIVIL CT PRODUCCION 1 (NNEE) EXISTENTE</t>
  </si>
  <si>
    <t>02.01.08.03.01</t>
  </si>
  <si>
    <t>Total 02.01.08.03</t>
  </si>
  <si>
    <t>Total 02.01.08</t>
  </si>
  <si>
    <t>02.01.09</t>
  </si>
  <si>
    <t>REFORMA CT CASA DE LA RADIO (RNE) EXISTENTE</t>
  </si>
  <si>
    <t>02.01.09.01</t>
  </si>
  <si>
    <t>CT RNE EXISTENTE</t>
  </si>
  <si>
    <t>02.01.09.01.01</t>
  </si>
  <si>
    <t>Retirada celdas existentes en CT RNE</t>
  </si>
  <si>
    <t>02.01.09.01.02</t>
  </si>
  <si>
    <t>02.01.09.01.03</t>
  </si>
  <si>
    <t>02.01.09.01.04</t>
  </si>
  <si>
    <t>02.01.09.01.05</t>
  </si>
  <si>
    <t>02.01.09.01.06</t>
  </si>
  <si>
    <t>02.01.09.01.07</t>
  </si>
  <si>
    <t>02.01.09.01.08</t>
  </si>
  <si>
    <t>Suministro Grupos electrogenos para cambio celdas MT en CT RNE</t>
  </si>
  <si>
    <t>02.01.09.01.09</t>
  </si>
  <si>
    <t>Total 02.01.09.01</t>
  </si>
  <si>
    <t>02.01.09.02</t>
  </si>
  <si>
    <t>CONTROL EN CT RNE EXISTENTE</t>
  </si>
  <si>
    <t>02.01.09.02.01</t>
  </si>
  <si>
    <t>02.01.09.02.02</t>
  </si>
  <si>
    <t>02.01.09.02.03</t>
  </si>
  <si>
    <t>02.01.09.02.04</t>
  </si>
  <si>
    <t>02.01.09.02.05</t>
  </si>
  <si>
    <t>02.01.09.02.06</t>
  </si>
  <si>
    <t>Total 02.01.09.02</t>
  </si>
  <si>
    <t>02.01.09.03</t>
  </si>
  <si>
    <t>OBRA CIVIL CT RNE EXISTENTE</t>
  </si>
  <si>
    <t>02.01.09.03.01</t>
  </si>
  <si>
    <t>Punto de acceso al CT RNE existente</t>
  </si>
  <si>
    <t>02.01.09.03.02</t>
  </si>
  <si>
    <t>Total 02.01.09.03</t>
  </si>
  <si>
    <t>Total 02.01.09</t>
  </si>
  <si>
    <t>02.01.10</t>
  </si>
  <si>
    <t>NUEVO ANILLO LSMT 20 kV 3x1x240 mm² Al</t>
  </si>
  <si>
    <t>02.01.10.01</t>
  </si>
  <si>
    <t>ANILLO LSMT ABONADO</t>
  </si>
  <si>
    <t>02.01.10.01.01</t>
  </si>
  <si>
    <t>02.01.10.01.02</t>
  </si>
  <si>
    <t>02.01.10.01.03</t>
  </si>
  <si>
    <t>02.01.10.01.04</t>
  </si>
  <si>
    <t>02.01.10.01.05</t>
  </si>
  <si>
    <t>02.01.10.01.06</t>
  </si>
  <si>
    <t>02.01.10.01.07</t>
  </si>
  <si>
    <t>02.01.10.01.08</t>
  </si>
  <si>
    <t>Total 02.01.10.01</t>
  </si>
  <si>
    <t>02.01.10.02</t>
  </si>
  <si>
    <t>CONTROL EN EL ANILLO LSMT</t>
  </si>
  <si>
    <t>02.01.10.02.01</t>
  </si>
  <si>
    <t>02.01.10.02.02</t>
  </si>
  <si>
    <t>02.01.10.02.03</t>
  </si>
  <si>
    <t>Total 02.01.10.02</t>
  </si>
  <si>
    <t>02.01.10.03</t>
  </si>
  <si>
    <t>OBRA CIVIL ZANJA ANILLOS ABONADO</t>
  </si>
  <si>
    <t>02.01.10.03.01</t>
  </si>
  <si>
    <t>02.01.10.03.02</t>
  </si>
  <si>
    <t>02.01.10.03.03</t>
  </si>
  <si>
    <t>02.01.10.03.04</t>
  </si>
  <si>
    <t>02.01.10.03.05</t>
  </si>
  <si>
    <t>02.01.10.03.06</t>
  </si>
  <si>
    <t>02.01.10.03.07</t>
  </si>
  <si>
    <t>02.01.10.03.08</t>
  </si>
  <si>
    <t>Pavimento exterior: Cesped en zonas verdes</t>
  </si>
  <si>
    <t>02.01.10.03.09</t>
  </si>
  <si>
    <t>02.01.10.03.10</t>
  </si>
  <si>
    <t>Pintura para paso peatones, aparcamiento, señalizacion trafico</t>
  </si>
  <si>
    <t>02.01.10.03.11</t>
  </si>
  <si>
    <t>Mampara acustica</t>
  </si>
  <si>
    <t>Total 02.01.10.03</t>
  </si>
  <si>
    <t>Total 02.01.10</t>
  </si>
  <si>
    <t>Total 02.01</t>
  </si>
  <si>
    <t>02.02</t>
  </si>
  <si>
    <t>02.02.01</t>
  </si>
  <si>
    <t>Total 02.02</t>
  </si>
  <si>
    <t>02.03</t>
  </si>
  <si>
    <t>02.03.01</t>
  </si>
  <si>
    <t>Total 02.03</t>
  </si>
  <si>
    <t>Total 02</t>
  </si>
  <si>
    <t>PRESUPUESTO EJECUCION MATERIAL</t>
  </si>
  <si>
    <r>
      <t>Gastos Generales</t>
    </r>
    <r>
      <rPr>
        <b/>
        <sz val="8"/>
        <color rgb="FFFF0000"/>
        <rFont val="Calibri"/>
        <family val="2"/>
        <scheme val="minor"/>
      </rPr>
      <t xml:space="preserve"> xx</t>
    </r>
    <r>
      <rPr>
        <b/>
        <sz val="8"/>
        <color rgb="FF000000"/>
        <rFont val="Calibri"/>
        <family val="2"/>
        <scheme val="minor"/>
      </rPr>
      <t xml:space="preserve"> % (b)</t>
    </r>
  </si>
  <si>
    <t>XX %</t>
  </si>
  <si>
    <r>
      <t>Beneficio Industrial</t>
    </r>
    <r>
      <rPr>
        <b/>
        <sz val="8"/>
        <color rgb="FFFF0000"/>
        <rFont val="Calibri"/>
        <family val="2"/>
        <scheme val="minor"/>
      </rPr>
      <t xml:space="preserve"> xx</t>
    </r>
    <r>
      <rPr>
        <b/>
        <sz val="8"/>
        <color rgb="FF000000"/>
        <rFont val="Calibri"/>
        <family val="2"/>
        <scheme val="minor"/>
      </rPr>
      <t xml:space="preserve"> % (b)</t>
    </r>
  </si>
  <si>
    <t>PRESUPUESTO EJECUCION CONTRATA - IMPORTE OFERTA</t>
  </si>
  <si>
    <t>(a) Las abreviaturas “MT” incluidas en este detalle de mediciones corresponden a “Alta Tensión”</t>
  </si>
  <si>
    <t>(b) Cuando no se indiquen otros porcentajes se entenderá que quedan incluidos en el precio de la oferta el 13% de Gastos Generales y el 6% de Beneficio Industrial.</t>
  </si>
  <si>
    <t>Fdo:</t>
  </si>
  <si>
    <r>
      <t xml:space="preserve">Esta tabla se indica como </t>
    </r>
    <r>
      <rPr>
        <b/>
        <u/>
        <sz val="8"/>
        <rFont val="Calibri"/>
        <family val="2"/>
        <scheme val="minor"/>
      </rPr>
      <t>formato válido para la presentación de las ofertas</t>
    </r>
    <r>
      <rPr>
        <sz val="8"/>
        <rFont val="Calibri"/>
        <family val="2"/>
        <scheme val="minor"/>
      </rPr>
      <t xml:space="preserve">, el único contenido técnico vinculante es el definido en el Pliego de Condiciones Técnicas, el licitador debe verificar que los capítulos y contenidos de la oferta presentada con este formato correspondan exactamente con las mediciones del Proyecto. Las propuestas deberán presentarse </t>
    </r>
    <r>
      <rPr>
        <u/>
        <sz val="8"/>
        <rFont val="Calibri"/>
        <family val="2"/>
        <scheme val="minor"/>
      </rPr>
      <t>exclusivamente con desglose de capítulos, partidas, subtotales y totales indicado y sin desglose descriptivo de cada partida.</t>
    </r>
  </si>
  <si>
    <t>NOTA IMPORTANTE: 
ESTE ANEXO I Y LA TABLA DESGLOSE PRECIO SE PRESENTARAN EN FORMATO PDF
DEBERA ESTAR FIRMADO POR DECLARANTE(S)</t>
  </si>
  <si>
    <t>ANEXO I: MODELO DE PROPOSICIÓN ECONÓMICA</t>
  </si>
  <si>
    <t xml:space="preserve">D./Dª </t>
  </si>
  <si>
    <t xml:space="preserve">provisto de D.N.I./NIE número </t>
  </si>
  <si>
    <t xml:space="preserve">                                (Nombre y dos apellidos)</t>
  </si>
  <si>
    <t xml:space="preserve">en calidad de    </t>
  </si>
  <si>
    <t>de la empresa</t>
  </si>
  <si>
    <t>(cargo que ocupa)</t>
  </si>
  <si>
    <t>(nombre o razón social)</t>
  </si>
  <si>
    <t xml:space="preserve">con NIF </t>
  </si>
  <si>
    <t xml:space="preserve">y domicilio social en </t>
  </si>
  <si>
    <t xml:space="preserve">DP número </t>
  </si>
  <si>
    <t xml:space="preserve">calle/plaza </t>
  </si>
  <si>
    <t>número</t>
  </si>
  <si>
    <t>conforme acredita con Poder.</t>
  </si>
  <si>
    <r>
      <rPr>
        <b/>
        <sz val="11"/>
        <color theme="1"/>
        <rFont val="Calibri"/>
        <family val="2"/>
        <scheme val="minor"/>
      </rPr>
      <t>Se compromete a prestarlo con estricta sujeción a todas las condiciones técnicas y legales que se contienen en las Condiciones Generales de Contratación y de Condiciones Técnicas Particulares que ha examinado y expresamente acepta</t>
    </r>
    <r>
      <rPr>
        <sz val="11"/>
        <color theme="1"/>
        <rFont val="Calibri"/>
        <family val="2"/>
        <scheme val="minor"/>
      </rPr>
      <t>, señalando como características de su proposición las siguientes:</t>
    </r>
  </si>
  <si>
    <r>
      <t xml:space="preserve">A. El precio máximo ofertado, </t>
    </r>
    <r>
      <rPr>
        <b/>
        <u/>
        <sz val="11"/>
        <color theme="1"/>
        <rFont val="Calibri"/>
        <family val="2"/>
        <scheme val="minor"/>
      </rPr>
      <t>expresado sin IVA</t>
    </r>
    <r>
      <rPr>
        <sz val="11"/>
        <color theme="1"/>
        <rFont val="Calibri"/>
        <family val="2"/>
        <scheme val="minor"/>
      </rPr>
      <t xml:space="preserve"> u otros impuestos indirectos equivalentes, es </t>
    </r>
  </si>
  <si>
    <t xml:space="preserve">de </t>
  </si>
  <si>
    <t xml:space="preserve">€ </t>
  </si>
  <si>
    <r>
      <t>Las proposiciones económicas no podrán superar el valor estimado indicado en el Anexo II, apartado 3,</t>
    </r>
    <r>
      <rPr>
        <b/>
        <sz val="11"/>
        <color theme="1"/>
        <rFont val="Calibri"/>
        <family val="2"/>
        <scheme val="minor"/>
      </rPr>
      <t xml:space="preserve"> sin incluir modificaciones.</t>
    </r>
  </si>
  <si>
    <t>B.  Desglose Precio:</t>
  </si>
  <si>
    <t>(tabla desglose precio se incluye en páginas siguientes)</t>
  </si>
  <si>
    <t>Expediente n.º S/02437/2023</t>
  </si>
  <si>
    <t xml:space="preserve">“Obras remodelación de la Infraestructura 
de </t>
  </si>
  <si>
    <t>Alta Tensión Prado del Rey 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</si>
</sst>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i/>
      <sz val="1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8"/>
      <color rgb="FFFF0000"/>
      <name val="Calibri"/>
      <family val="2"/>
      <scheme val="minor"/>
    </font>
    <font>
      <sz val="8"/>
      <color rgb="FFFF0000"/>
      <name val="Calibri"/>
      <family val="2"/>
      <scheme val="minor"/>
    </font>
    <font>
      <i/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9"/>
      <color rgb="FFFF0000"/>
      <name val="Calibri"/>
      <family val="2"/>
      <scheme val="minor"/>
    </font>
    <font>
      <b/>
      <i/>
      <sz val="10"/>
      <color rgb="FFFF0000"/>
      <name val="Calibri"/>
      <family val="2"/>
      <scheme val="minor"/>
    </font>
    <font>
      <sz val="8"/>
      <color rgb="FF000000"/>
      <name val="Times New Roman"/>
      <family val="1"/>
    </font>
    <font>
      <b/>
      <u/>
      <sz val="8"/>
      <name val="Calibri"/>
      <family val="2"/>
      <scheme val="minor"/>
    </font>
    <font>
      <u/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E36C0A"/>
      <name val="Calibri"/>
      <family val="2"/>
      <scheme val="minor"/>
    </font>
    <font>
      <b/>
      <sz val="14"/>
      <color rgb="FFE36C0A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B4CBE0"/>
        <bgColor indexed="64"/>
      </patternFill>
    </fill>
    <fill>
      <patternFill patternType="solid">
        <fgColor rgb="FFC2D5E7"/>
        <bgColor indexed="64"/>
      </patternFill>
    </fill>
    <fill>
      <patternFill patternType="solid">
        <fgColor rgb="FFD1E1ED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E2E9F1"/>
        <bgColor indexed="64"/>
      </patternFill>
    </fill>
    <fill>
      <patternFill patternType="solid">
        <fgColor rgb="FFF0F4F9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rgb="FFFFFF9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0" fillId="0" borderId="1" xfId="0" applyBorder="1" applyAlignment="1" applyProtection="1">
      <alignment horizontal="left" vertical="top" wrapText="1"/>
    </xf>
    <xf numFmtId="0" fontId="0" fillId="0" borderId="2" xfId="0" applyBorder="1" applyAlignment="1" applyProtection="1">
      <alignment horizontal="left" vertical="top" wrapText="1"/>
    </xf>
    <xf numFmtId="0" fontId="0" fillId="0" borderId="3" xfId="0" applyBorder="1" applyAlignment="1" applyProtection="1">
      <alignment horizontal="left" vertical="top" wrapText="1"/>
    </xf>
    <xf numFmtId="0" fontId="0" fillId="0" borderId="0" xfId="0" applyProtection="1"/>
    <xf numFmtId="0" fontId="4" fillId="0" borderId="4" xfId="0" applyFont="1" applyBorder="1" applyAlignment="1" applyProtection="1">
      <alignment horizontal="center" vertical="center" wrapText="1"/>
    </xf>
    <xf numFmtId="0" fontId="1" fillId="0" borderId="0" xfId="0" applyFont="1" applyProtection="1"/>
    <xf numFmtId="0" fontId="5" fillId="0" borderId="0" xfId="0" applyFont="1" applyAlignment="1" applyProtection="1">
      <alignment vertical="top"/>
    </xf>
    <xf numFmtId="0" fontId="0" fillId="0" borderId="0" xfId="0" applyAlignment="1" applyProtection="1">
      <alignment vertical="top"/>
    </xf>
    <xf numFmtId="0" fontId="0" fillId="0" borderId="0" xfId="0" applyAlignment="1" applyProtection="1">
      <alignment vertical="top" wrapText="1"/>
    </xf>
    <xf numFmtId="0" fontId="6" fillId="0" borderId="0" xfId="0" applyFont="1" applyAlignment="1" applyProtection="1">
      <alignment vertical="top"/>
    </xf>
    <xf numFmtId="0" fontId="7" fillId="0" borderId="0" xfId="0" applyFont="1" applyAlignment="1" applyProtection="1">
      <alignment vertical="top"/>
    </xf>
    <xf numFmtId="0" fontId="8" fillId="0" borderId="5" xfId="0" applyFont="1" applyBorder="1" applyAlignment="1" applyProtection="1">
      <alignment vertical="top"/>
    </xf>
    <xf numFmtId="0" fontId="8" fillId="0" borderId="5" xfId="0" applyFont="1" applyBorder="1" applyAlignment="1" applyProtection="1">
      <alignment vertical="top" wrapText="1"/>
    </xf>
    <xf numFmtId="0" fontId="9" fillId="0" borderId="5" xfId="0" applyFont="1" applyBorder="1" applyAlignment="1" applyProtection="1">
      <alignment vertical="top"/>
    </xf>
    <xf numFmtId="49" fontId="10" fillId="2" borderId="5" xfId="0" applyNumberFormat="1" applyFont="1" applyFill="1" applyBorder="1" applyAlignment="1" applyProtection="1">
      <alignment vertical="top"/>
    </xf>
    <xf numFmtId="49" fontId="10" fillId="2" borderId="5" xfId="0" applyNumberFormat="1" applyFont="1" applyFill="1" applyBorder="1" applyAlignment="1" applyProtection="1">
      <alignment vertical="top" wrapText="1"/>
    </xf>
    <xf numFmtId="3" fontId="11" fillId="2" borderId="5" xfId="0" applyNumberFormat="1" applyFont="1" applyFill="1" applyBorder="1" applyAlignment="1" applyProtection="1">
      <alignment vertical="top"/>
    </xf>
    <xf numFmtId="4" fontId="11" fillId="2" borderId="5" xfId="0" applyNumberFormat="1" applyFont="1" applyFill="1" applyBorder="1" applyAlignment="1" applyProtection="1">
      <alignment vertical="top"/>
    </xf>
    <xf numFmtId="49" fontId="10" fillId="3" borderId="5" xfId="0" applyNumberFormat="1" applyFont="1" applyFill="1" applyBorder="1" applyAlignment="1" applyProtection="1">
      <alignment vertical="top"/>
    </xf>
    <xf numFmtId="49" fontId="10" fillId="3" borderId="5" xfId="0" applyNumberFormat="1" applyFont="1" applyFill="1" applyBorder="1" applyAlignment="1" applyProtection="1">
      <alignment vertical="top" wrapText="1"/>
    </xf>
    <xf numFmtId="4" fontId="11" fillId="3" borderId="5" xfId="0" applyNumberFormat="1" applyFont="1" applyFill="1" applyBorder="1" applyAlignment="1" applyProtection="1">
      <alignment vertical="top"/>
    </xf>
    <xf numFmtId="49" fontId="10" fillId="4" borderId="5" xfId="0" applyNumberFormat="1" applyFont="1" applyFill="1" applyBorder="1" applyAlignment="1" applyProtection="1">
      <alignment vertical="top"/>
    </xf>
    <xf numFmtId="49" fontId="10" fillId="4" borderId="5" xfId="0" applyNumberFormat="1" applyFont="1" applyFill="1" applyBorder="1" applyAlignment="1" applyProtection="1">
      <alignment vertical="top" wrapText="1"/>
    </xf>
    <xf numFmtId="4" fontId="11" fillId="4" borderId="5" xfId="0" applyNumberFormat="1" applyFont="1" applyFill="1" applyBorder="1" applyAlignment="1" applyProtection="1">
      <alignment vertical="top"/>
    </xf>
    <xf numFmtId="49" fontId="12" fillId="0" borderId="5" xfId="0" applyNumberFormat="1" applyFont="1" applyFill="1" applyBorder="1" applyAlignment="1" applyProtection="1">
      <alignment vertical="top"/>
    </xf>
    <xf numFmtId="49" fontId="12" fillId="0" borderId="5" xfId="0" applyNumberFormat="1" applyFont="1" applyBorder="1" applyAlignment="1" applyProtection="1">
      <alignment vertical="top"/>
    </xf>
    <xf numFmtId="49" fontId="12" fillId="0" borderId="5" xfId="0" applyNumberFormat="1" applyFont="1" applyBorder="1" applyAlignment="1" applyProtection="1">
      <alignment vertical="top" wrapText="1"/>
    </xf>
    <xf numFmtId="4" fontId="13" fillId="0" borderId="5" xfId="0" applyNumberFormat="1" applyFont="1" applyBorder="1" applyAlignment="1" applyProtection="1">
      <alignment vertical="top"/>
    </xf>
    <xf numFmtId="4" fontId="13" fillId="5" borderId="5" xfId="0" applyNumberFormat="1" applyFont="1" applyFill="1" applyBorder="1" applyAlignment="1" applyProtection="1">
      <alignment vertical="top"/>
      <protection locked="0"/>
    </xf>
    <xf numFmtId="4" fontId="13" fillId="5" borderId="5" xfId="0" applyNumberFormat="1" applyFont="1" applyFill="1" applyBorder="1" applyAlignment="1" applyProtection="1">
      <alignment vertical="top"/>
    </xf>
    <xf numFmtId="0" fontId="12" fillId="0" borderId="5" xfId="0" applyFont="1" applyBorder="1" applyAlignment="1" applyProtection="1">
      <alignment vertical="top"/>
    </xf>
    <xf numFmtId="49" fontId="10" fillId="0" borderId="5" xfId="0" applyNumberFormat="1" applyFont="1" applyBorder="1" applyAlignment="1" applyProtection="1">
      <alignment vertical="top" wrapText="1"/>
    </xf>
    <xf numFmtId="4" fontId="11" fillId="0" borderId="5" xfId="0" applyNumberFormat="1" applyFont="1" applyBorder="1" applyAlignment="1" applyProtection="1">
      <alignment vertical="top"/>
    </xf>
    <xf numFmtId="49" fontId="10" fillId="6" borderId="5" xfId="0" applyNumberFormat="1" applyFont="1" applyFill="1" applyBorder="1" applyAlignment="1" applyProtection="1">
      <alignment vertical="top"/>
    </xf>
    <xf numFmtId="49" fontId="10" fillId="6" borderId="5" xfId="0" applyNumberFormat="1" applyFont="1" applyFill="1" applyBorder="1" applyAlignment="1" applyProtection="1">
      <alignment vertical="top" wrapText="1"/>
    </xf>
    <xf numFmtId="4" fontId="11" fillId="6" borderId="5" xfId="0" applyNumberFormat="1" applyFont="1" applyFill="1" applyBorder="1" applyAlignment="1" applyProtection="1">
      <alignment vertical="top"/>
    </xf>
    <xf numFmtId="49" fontId="10" fillId="7" borderId="5" xfId="0" applyNumberFormat="1" applyFont="1" applyFill="1" applyBorder="1" applyAlignment="1" applyProtection="1">
      <alignment vertical="top"/>
    </xf>
    <xf numFmtId="49" fontId="10" fillId="7" borderId="5" xfId="0" applyNumberFormat="1" applyFont="1" applyFill="1" applyBorder="1" applyAlignment="1" applyProtection="1">
      <alignment vertical="top" wrapText="1"/>
    </xf>
    <xf numFmtId="4" fontId="11" fillId="7" borderId="5" xfId="0" applyNumberFormat="1" applyFont="1" applyFill="1" applyBorder="1" applyAlignment="1" applyProtection="1">
      <alignment vertical="top"/>
    </xf>
    <xf numFmtId="49" fontId="10" fillId="8" borderId="5" xfId="0" applyNumberFormat="1" applyFont="1" applyFill="1" applyBorder="1" applyAlignment="1" applyProtection="1">
      <alignment vertical="top"/>
    </xf>
    <xf numFmtId="49" fontId="10" fillId="8" borderId="5" xfId="0" applyNumberFormat="1" applyFont="1" applyFill="1" applyBorder="1" applyAlignment="1" applyProtection="1">
      <alignment vertical="top" wrapText="1"/>
    </xf>
    <xf numFmtId="4" fontId="11" fillId="8" borderId="5" xfId="0" applyNumberFormat="1" applyFont="1" applyFill="1" applyBorder="1" applyAlignment="1" applyProtection="1">
      <alignment vertical="top"/>
    </xf>
    <xf numFmtId="3" fontId="13" fillId="0" borderId="5" xfId="0" applyNumberFormat="1" applyFont="1" applyBorder="1" applyAlignment="1" applyProtection="1">
      <alignment vertical="top"/>
    </xf>
    <xf numFmtId="0" fontId="14" fillId="0" borderId="5" xfId="0" applyFont="1" applyBorder="1" applyAlignment="1" applyProtection="1">
      <alignment horizontal="left" vertical="center" wrapText="1"/>
    </xf>
    <xf numFmtId="0" fontId="0" fillId="0" borderId="5" xfId="0" applyBorder="1" applyProtection="1"/>
    <xf numFmtId="0" fontId="6" fillId="0" borderId="5" xfId="0" applyFont="1" applyBorder="1" applyProtection="1"/>
    <xf numFmtId="0" fontId="6" fillId="0" borderId="6" xfId="0" applyFont="1" applyBorder="1" applyProtection="1"/>
    <xf numFmtId="0" fontId="17" fillId="0" borderId="0" xfId="0" applyFont="1" applyBorder="1" applyAlignment="1" applyProtection="1">
      <alignment horizontal="left" vertical="top" wrapText="1"/>
    </xf>
    <xf numFmtId="0" fontId="18" fillId="0" borderId="0" xfId="0" applyFont="1" applyProtection="1"/>
    <xf numFmtId="0" fontId="19" fillId="0" borderId="0" xfId="0" applyFont="1" applyFill="1" applyBorder="1" applyAlignment="1" applyProtection="1">
      <alignment vertical="top" wrapText="1"/>
    </xf>
    <xf numFmtId="4" fontId="20" fillId="0" borderId="0" xfId="0" applyNumberFormat="1" applyFont="1" applyProtection="1"/>
    <xf numFmtId="0" fontId="21" fillId="0" borderId="0" xfId="0" applyFont="1" applyFill="1" applyBorder="1" applyAlignment="1" applyProtection="1">
      <alignment horizontal="left" vertical="top"/>
    </xf>
    <xf numFmtId="0" fontId="0" fillId="0" borderId="7" xfId="0" applyFill="1" applyBorder="1" applyAlignment="1" applyProtection="1">
      <alignment horizontal="left" vertical="top"/>
      <protection locked="0"/>
    </xf>
    <xf numFmtId="0" fontId="13" fillId="0" borderId="0" xfId="0" applyFont="1" applyAlignment="1" applyProtection="1">
      <alignment horizontal="left" vertical="center" wrapText="1"/>
    </xf>
    <xf numFmtId="0" fontId="0" fillId="0" borderId="0" xfId="0" applyAlignment="1" applyProtection="1">
      <alignment wrapText="1"/>
    </xf>
    <xf numFmtId="0" fontId="6" fillId="0" borderId="0" xfId="0" applyFont="1" applyProtection="1"/>
    <xf numFmtId="0" fontId="4" fillId="0" borderId="0" xfId="0" applyFont="1" applyAlignment="1" applyProtection="1">
      <alignment horizontal="center" vertical="top" wrapText="1"/>
    </xf>
    <xf numFmtId="0" fontId="24" fillId="0" borderId="0" xfId="0" applyFont="1" applyProtection="1"/>
    <xf numFmtId="0" fontId="5" fillId="0" borderId="0" xfId="0" applyFont="1" applyProtection="1"/>
    <xf numFmtId="0" fontId="25" fillId="0" borderId="0" xfId="0" applyFont="1" applyAlignment="1" applyProtection="1">
      <alignment horizontal="right" vertical="center"/>
    </xf>
    <xf numFmtId="0" fontId="25" fillId="0" borderId="0" xfId="0" applyFont="1" applyAlignment="1" applyProtection="1">
      <alignment horizontal="right"/>
    </xf>
    <xf numFmtId="0" fontId="26" fillId="0" borderId="0" xfId="0" applyFont="1" applyAlignment="1" applyProtection="1">
      <alignment horizontal="center"/>
    </xf>
    <xf numFmtId="0" fontId="0" fillId="5" borderId="0" xfId="0" applyFill="1" applyAlignment="1" applyProtection="1">
      <alignment horizontal="left" vertical="top" shrinkToFit="1"/>
      <protection locked="0"/>
    </xf>
    <xf numFmtId="0" fontId="0" fillId="5" borderId="0" xfId="0" applyFill="1" applyAlignment="1" applyProtection="1">
      <alignment horizontal="left" vertical="top" shrinkToFit="1"/>
      <protection locked="0"/>
    </xf>
    <xf numFmtId="0" fontId="17" fillId="0" borderId="0" xfId="0" applyFont="1" applyAlignment="1" applyProtection="1">
      <alignment horizontal="left" vertical="top"/>
    </xf>
    <xf numFmtId="0" fontId="0" fillId="0" borderId="0" xfId="0" applyAlignment="1" applyProtection="1">
      <alignment horizontal="left" vertical="top"/>
    </xf>
    <xf numFmtId="0" fontId="17" fillId="0" borderId="0" xfId="0" applyFont="1" applyAlignment="1" applyProtection="1">
      <alignment horizontal="left" vertical="top"/>
    </xf>
    <xf numFmtId="0" fontId="0" fillId="5" borderId="0" xfId="0" applyFill="1" applyAlignment="1" applyProtection="1">
      <alignment vertical="top" shrinkToFit="1"/>
      <protection locked="0"/>
    </xf>
    <xf numFmtId="0" fontId="0" fillId="0" borderId="0" xfId="0" applyAlignment="1" applyProtection="1">
      <alignment horizontal="center" vertical="top"/>
    </xf>
    <xf numFmtId="0" fontId="0" fillId="5" borderId="0" xfId="0" applyFill="1" applyAlignment="1" applyProtection="1">
      <alignment horizontal="center" vertical="top" shrinkToFit="1"/>
      <protection locked="0"/>
    </xf>
    <xf numFmtId="0" fontId="17" fillId="0" borderId="0" xfId="0" applyFont="1" applyAlignment="1" applyProtection="1">
      <alignment vertical="top"/>
    </xf>
    <xf numFmtId="0" fontId="0" fillId="5" borderId="0" xfId="0" applyFill="1" applyAlignment="1" applyProtection="1">
      <alignment horizontal="left" shrinkToFit="1"/>
      <protection locked="0"/>
    </xf>
    <xf numFmtId="0" fontId="0" fillId="0" borderId="0" xfId="0" applyFill="1" applyAlignment="1" applyProtection="1">
      <alignment shrinkToFit="1"/>
    </xf>
    <xf numFmtId="0" fontId="0" fillId="5" borderId="0" xfId="0" applyFill="1" applyAlignment="1" applyProtection="1">
      <alignment shrinkToFit="1"/>
      <protection locked="0"/>
    </xf>
    <xf numFmtId="0" fontId="0" fillId="0" borderId="0" xfId="0" applyFill="1" applyProtection="1"/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horizontal="center" shrinkToFit="1"/>
    </xf>
    <xf numFmtId="0" fontId="0" fillId="0" borderId="0" xfId="0" applyFill="1" applyAlignment="1" applyProtection="1">
      <alignment vertical="top"/>
    </xf>
    <xf numFmtId="0" fontId="0" fillId="0" borderId="0" xfId="0" applyAlignment="1" applyProtection="1">
      <alignment horizontal="left" vertical="top" wrapText="1"/>
    </xf>
    <xf numFmtId="4" fontId="2" fillId="9" borderId="0" xfId="0" applyNumberFormat="1" applyFont="1" applyFill="1" applyAlignment="1" applyProtection="1">
      <alignment horizontal="center" vertical="top" shrinkToFit="1"/>
    </xf>
    <xf numFmtId="0" fontId="2" fillId="9" borderId="0" xfId="0" applyFont="1" applyFill="1" applyAlignment="1" applyProtection="1">
      <alignment horizontal="center" vertical="top" shrinkToFit="1"/>
    </xf>
    <xf numFmtId="0" fontId="8" fillId="0" borderId="0" xfId="0" applyFont="1" applyAlignment="1" applyProtection="1"/>
    <xf numFmtId="0" fontId="2" fillId="0" borderId="0" xfId="0" applyFont="1" applyAlignment="1" applyProtection="1">
      <alignment vertical="top"/>
    </xf>
    <xf numFmtId="0" fontId="0" fillId="0" borderId="7" xfId="0" applyBorder="1" applyAlignment="1" applyProtection="1">
      <alignment horizontal="center" wrapText="1"/>
      <protection locked="0"/>
    </xf>
    <xf numFmtId="0" fontId="16" fillId="5" borderId="5" xfId="0" applyFont="1" applyFill="1" applyBorder="1" applyAlignment="1" applyProtection="1">
      <alignment horizontal="right" vertical="center"/>
      <protection locked="0"/>
    </xf>
    <xf numFmtId="4" fontId="11" fillId="0" borderId="5" xfId="0" applyNumberFormat="1" applyFont="1" applyBorder="1" applyAlignment="1" applyProtection="1">
      <alignment vertical="top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0</xdr:rowOff>
    </xdr:from>
    <xdr:to>
      <xdr:col>1</xdr:col>
      <xdr:colOff>885825</xdr:colOff>
      <xdr:row>7</xdr:row>
      <xdr:rowOff>47625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B50FF71-0C0A-4E5D-A464-2B57940A2A0D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333500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CAB38D-7AB4-4834-88A2-BC728ADA2AC7}">
  <sheetPr>
    <pageSetUpPr fitToPage="1"/>
  </sheetPr>
  <dimension ref="A2:I49"/>
  <sheetViews>
    <sheetView tabSelected="1" workbookViewId="0">
      <selection activeCell="B12" sqref="B12:E12"/>
    </sheetView>
  </sheetViews>
  <sheetFormatPr baseColWidth="10" defaultRowHeight="15" x14ac:dyDescent="0.25"/>
  <cols>
    <col min="1" max="1" width="8.28515625" style="4" customWidth="1"/>
    <col min="2" max="2" width="13.5703125" style="4" customWidth="1"/>
    <col min="3" max="3" width="17.85546875" style="4" customWidth="1"/>
    <col min="4" max="9" width="11.42578125" style="4"/>
    <col min="10" max="10" width="1.7109375" style="4" customWidth="1"/>
    <col min="11" max="16384" width="11.42578125" style="4"/>
  </cols>
  <sheetData>
    <row r="2" spans="1:9" s="8" customFormat="1" ht="75" customHeight="1" x14ac:dyDescent="0.25">
      <c r="A2" s="57" t="s">
        <v>696</v>
      </c>
      <c r="B2" s="57"/>
      <c r="C2" s="57"/>
      <c r="D2" s="57"/>
      <c r="E2" s="57"/>
      <c r="F2" s="57"/>
      <c r="G2" s="57"/>
      <c r="H2" s="57"/>
      <c r="I2" s="57"/>
    </row>
    <row r="5" spans="1:9" x14ac:dyDescent="0.25">
      <c r="D5" s="58"/>
      <c r="E5" s="58"/>
      <c r="F5" s="59"/>
      <c r="G5" s="59"/>
      <c r="H5" s="59"/>
      <c r="I5" s="60" t="s">
        <v>719</v>
      </c>
    </row>
    <row r="6" spans="1:9" x14ac:dyDescent="0.25">
      <c r="D6" s="58"/>
      <c r="E6" s="58"/>
      <c r="F6" s="59"/>
      <c r="G6" s="59"/>
      <c r="H6" s="59"/>
      <c r="I6" s="60" t="s">
        <v>720</v>
      </c>
    </row>
    <row r="7" spans="1:9" x14ac:dyDescent="0.25">
      <c r="D7" s="58"/>
      <c r="E7" s="58"/>
      <c r="F7" s="59"/>
      <c r="G7" s="59"/>
      <c r="H7" s="59"/>
      <c r="I7" s="61" t="s">
        <v>718</v>
      </c>
    </row>
    <row r="8" spans="1:9" ht="24.95" customHeight="1" x14ac:dyDescent="0.25"/>
    <row r="9" spans="1:9" ht="18.75" x14ac:dyDescent="0.3">
      <c r="A9" s="62" t="s">
        <v>697</v>
      </c>
      <c r="B9" s="62"/>
      <c r="C9" s="62"/>
      <c r="D9" s="62"/>
      <c r="E9" s="62"/>
      <c r="F9" s="62"/>
      <c r="G9" s="62"/>
      <c r="H9" s="62"/>
      <c r="I9" s="62"/>
    </row>
    <row r="10" spans="1:9" ht="15" customHeight="1" x14ac:dyDescent="0.25"/>
    <row r="11" spans="1:9" ht="15" customHeight="1" x14ac:dyDescent="0.25"/>
    <row r="12" spans="1:9" x14ac:dyDescent="0.25">
      <c r="A12" s="8" t="s">
        <v>698</v>
      </c>
      <c r="B12" s="63"/>
      <c r="C12" s="63"/>
      <c r="D12" s="63"/>
      <c r="E12" s="63"/>
      <c r="F12" s="8" t="s">
        <v>699</v>
      </c>
      <c r="G12" s="8"/>
      <c r="I12" s="64"/>
    </row>
    <row r="13" spans="1:9" x14ac:dyDescent="0.25">
      <c r="A13" s="65" t="s">
        <v>700</v>
      </c>
      <c r="B13" s="65"/>
      <c r="C13" s="65"/>
      <c r="D13" s="65"/>
      <c r="E13" s="65"/>
      <c r="F13" s="65"/>
      <c r="G13" s="65"/>
      <c r="H13" s="65"/>
      <c r="I13" s="66"/>
    </row>
    <row r="14" spans="1:9" x14ac:dyDescent="0.25">
      <c r="A14" s="67"/>
      <c r="B14" s="67"/>
      <c r="C14" s="67"/>
      <c r="D14" s="67"/>
      <c r="E14" s="67"/>
      <c r="F14" s="67"/>
      <c r="G14" s="67"/>
      <c r="H14" s="67"/>
      <c r="I14" s="66"/>
    </row>
    <row r="15" spans="1:9" x14ac:dyDescent="0.25">
      <c r="A15" s="8" t="s">
        <v>701</v>
      </c>
      <c r="B15" s="8"/>
      <c r="C15" s="68"/>
      <c r="D15" s="69" t="s">
        <v>702</v>
      </c>
      <c r="E15" s="69"/>
      <c r="F15" s="70"/>
      <c r="G15" s="70"/>
      <c r="H15" s="70"/>
      <c r="I15" s="70"/>
    </row>
    <row r="16" spans="1:9" x14ac:dyDescent="0.25">
      <c r="B16" s="71"/>
      <c r="C16" s="71" t="s">
        <v>703</v>
      </c>
      <c r="D16" s="71"/>
      <c r="E16" s="71"/>
      <c r="F16" s="71" t="s">
        <v>704</v>
      </c>
      <c r="G16" s="71"/>
      <c r="H16" s="71"/>
      <c r="I16" s="8"/>
    </row>
    <row r="17" spans="1:9" x14ac:dyDescent="0.25">
      <c r="B17" s="71"/>
      <c r="C17" s="71"/>
      <c r="D17" s="71"/>
      <c r="E17" s="71"/>
      <c r="F17" s="71"/>
      <c r="G17" s="71"/>
      <c r="H17" s="71"/>
      <c r="I17" s="8"/>
    </row>
    <row r="18" spans="1:9" x14ac:dyDescent="0.25">
      <c r="A18" s="8" t="s">
        <v>705</v>
      </c>
      <c r="B18" s="64"/>
      <c r="C18" s="69" t="s">
        <v>706</v>
      </c>
      <c r="D18" s="69"/>
      <c r="E18" s="72"/>
      <c r="F18" s="72"/>
      <c r="G18" s="72"/>
      <c r="H18" s="73" t="s">
        <v>707</v>
      </c>
      <c r="I18" s="74"/>
    </row>
    <row r="19" spans="1:9" s="75" customFormat="1" x14ac:dyDescent="0.25">
      <c r="B19" s="76"/>
      <c r="C19" s="77"/>
      <c r="D19" s="77"/>
      <c r="E19" s="78"/>
      <c r="F19" s="78"/>
      <c r="G19" s="78"/>
      <c r="H19" s="78"/>
      <c r="I19" s="78"/>
    </row>
    <row r="20" spans="1:9" s="75" customFormat="1" x14ac:dyDescent="0.25">
      <c r="B20" s="76"/>
      <c r="C20" s="77"/>
      <c r="D20" s="77"/>
      <c r="E20" s="78"/>
      <c r="F20" s="78"/>
      <c r="G20" s="78"/>
      <c r="H20" s="78"/>
      <c r="I20" s="78"/>
    </row>
    <row r="21" spans="1:9" s="75" customFormat="1" x14ac:dyDescent="0.25">
      <c r="A21" s="79" t="s">
        <v>708</v>
      </c>
      <c r="B21" s="76"/>
      <c r="C21" s="70"/>
      <c r="D21" s="70"/>
      <c r="E21" s="70"/>
      <c r="F21" s="70"/>
      <c r="G21" s="70"/>
      <c r="H21" s="78" t="s">
        <v>709</v>
      </c>
      <c r="I21" s="74"/>
    </row>
    <row r="22" spans="1:9" s="75" customFormat="1" x14ac:dyDescent="0.25">
      <c r="A22" s="79"/>
      <c r="B22" s="76"/>
      <c r="C22" s="77"/>
      <c r="D22" s="77"/>
      <c r="E22" s="77"/>
      <c r="F22" s="77"/>
      <c r="G22" s="77"/>
      <c r="H22" s="78"/>
      <c r="I22" s="73"/>
    </row>
    <row r="23" spans="1:9" x14ac:dyDescent="0.25">
      <c r="A23" s="8" t="s">
        <v>710</v>
      </c>
      <c r="B23" s="8"/>
      <c r="C23" s="8"/>
      <c r="D23" s="8"/>
      <c r="E23" s="8"/>
      <c r="F23" s="8"/>
      <c r="G23" s="8"/>
      <c r="H23" s="8"/>
      <c r="I23" s="8"/>
    </row>
    <row r="24" spans="1:9" ht="15" customHeight="1" x14ac:dyDescent="0.25">
      <c r="A24" s="8"/>
      <c r="B24" s="8"/>
      <c r="C24" s="8"/>
      <c r="D24" s="8"/>
      <c r="E24" s="8"/>
      <c r="F24" s="8"/>
      <c r="G24" s="8"/>
      <c r="H24" s="8"/>
      <c r="I24" s="8"/>
    </row>
    <row r="25" spans="1:9" ht="56.25" customHeight="1" x14ac:dyDescent="0.25">
      <c r="A25" s="80" t="s">
        <v>711</v>
      </c>
      <c r="B25" s="80"/>
      <c r="C25" s="80"/>
      <c r="D25" s="80"/>
      <c r="E25" s="80"/>
      <c r="F25" s="80"/>
      <c r="G25" s="80"/>
      <c r="H25" s="80"/>
      <c r="I25" s="8"/>
    </row>
    <row r="26" spans="1:9" ht="15" customHeight="1" x14ac:dyDescent="0.25">
      <c r="A26" s="8"/>
      <c r="B26" s="8"/>
      <c r="C26" s="8"/>
      <c r="D26" s="8"/>
      <c r="E26" s="8"/>
      <c r="F26" s="8"/>
      <c r="G26" s="8"/>
      <c r="H26" s="8"/>
      <c r="I26" s="8"/>
    </row>
    <row r="27" spans="1:9" ht="15" customHeight="1" x14ac:dyDescent="0.25">
      <c r="A27" s="8" t="s">
        <v>712</v>
      </c>
      <c r="B27" s="8"/>
      <c r="C27" s="8"/>
      <c r="D27" s="8"/>
      <c r="E27" s="8"/>
      <c r="F27" s="8"/>
      <c r="G27" s="8"/>
      <c r="H27" s="8"/>
    </row>
    <row r="28" spans="1:9" ht="15" customHeight="1" x14ac:dyDescent="0.25">
      <c r="A28" s="8"/>
      <c r="B28" s="8"/>
      <c r="C28" s="8"/>
      <c r="D28" s="8"/>
      <c r="E28" s="8"/>
      <c r="F28" s="8"/>
      <c r="G28" s="8"/>
      <c r="H28" s="8"/>
    </row>
    <row r="29" spans="1:9" ht="15" customHeight="1" x14ac:dyDescent="0.25">
      <c r="A29" s="8" t="s">
        <v>713</v>
      </c>
      <c r="B29" s="81">
        <f>+IF('Anexo I Tabla Desglose Precio'!F440&lt;=2699829.82,'Anexo I Tabla Desglose Precio'!F440,"ERROR: no debe superar 2.699.829,82")</f>
        <v>0</v>
      </c>
      <c r="C29" s="82"/>
      <c r="D29" s="8" t="s">
        <v>714</v>
      </c>
      <c r="E29" s="8"/>
      <c r="F29" s="8"/>
      <c r="G29" s="8"/>
      <c r="H29" s="8"/>
    </row>
    <row r="30" spans="1:9" ht="15" customHeight="1" x14ac:dyDescent="0.25">
      <c r="A30" s="8"/>
      <c r="B30" s="8"/>
      <c r="C30" s="8"/>
      <c r="D30" s="8"/>
      <c r="E30" s="8"/>
      <c r="F30" s="8"/>
      <c r="G30" s="8"/>
      <c r="H30" s="8"/>
    </row>
    <row r="31" spans="1:9" ht="15" customHeight="1" x14ac:dyDescent="0.25">
      <c r="A31" s="83"/>
      <c r="B31" s="8"/>
      <c r="C31" s="8"/>
      <c r="D31" s="8"/>
      <c r="E31" s="8"/>
      <c r="F31" s="8"/>
      <c r="G31" s="8"/>
      <c r="H31" s="8"/>
    </row>
    <row r="32" spans="1:9" ht="15" customHeight="1" x14ac:dyDescent="0.25">
      <c r="A32" s="8"/>
      <c r="B32" s="8"/>
      <c r="C32" s="8"/>
      <c r="D32" s="8"/>
      <c r="E32" s="8"/>
      <c r="F32" s="8"/>
      <c r="G32" s="8"/>
      <c r="H32" s="8"/>
      <c r="I32" s="8"/>
    </row>
    <row r="33" spans="1:9" ht="35.1" customHeight="1" x14ac:dyDescent="0.25">
      <c r="A33" s="80" t="s">
        <v>715</v>
      </c>
      <c r="B33" s="80"/>
      <c r="C33" s="80"/>
      <c r="D33" s="80"/>
      <c r="E33" s="80"/>
      <c r="F33" s="80"/>
      <c r="G33" s="80"/>
      <c r="H33" s="80"/>
      <c r="I33" s="8"/>
    </row>
    <row r="34" spans="1:9" ht="27" customHeight="1" x14ac:dyDescent="0.25">
      <c r="A34" s="8"/>
      <c r="B34" s="8"/>
      <c r="C34" s="8"/>
      <c r="D34" s="8"/>
      <c r="E34" s="8"/>
      <c r="F34" s="8"/>
      <c r="G34" s="8"/>
      <c r="H34" s="8"/>
      <c r="I34" s="8"/>
    </row>
    <row r="35" spans="1:9" x14ac:dyDescent="0.25">
      <c r="A35" s="84" t="s">
        <v>716</v>
      </c>
      <c r="B35" s="8"/>
      <c r="C35" s="8"/>
      <c r="D35" s="8"/>
      <c r="E35" s="8"/>
      <c r="F35" s="8"/>
      <c r="G35" s="8"/>
      <c r="H35" s="8"/>
      <c r="I35" s="8"/>
    </row>
    <row r="36" spans="1:9" ht="8.1" customHeight="1" x14ac:dyDescent="0.25">
      <c r="A36" s="8"/>
      <c r="B36" s="8"/>
      <c r="C36" s="8"/>
      <c r="D36" s="8"/>
      <c r="E36" s="8"/>
      <c r="F36" s="8"/>
      <c r="G36" s="8"/>
      <c r="H36" s="8"/>
      <c r="I36" s="8"/>
    </row>
    <row r="41" spans="1:9" x14ac:dyDescent="0.25">
      <c r="B41" s="49" t="s">
        <v>717</v>
      </c>
    </row>
    <row r="49" spans="2:7" x14ac:dyDescent="0.25">
      <c r="B49" s="4" t="s">
        <v>694</v>
      </c>
      <c r="C49" s="85"/>
      <c r="D49" s="85"/>
      <c r="E49" s="85"/>
      <c r="F49" s="85"/>
      <c r="G49" s="85"/>
    </row>
  </sheetData>
  <sheetProtection algorithmName="SHA-512" hashValue="b/2/G2Moi73YphxZ7t3vP2C1XUN0r8nlKmfrrob+3/zWpd2v5QpBfNt2ITSwqdg0kbL8XbvkmW17P9z4wm8x8g==" saltValue="HjjUQIPUSlsWQ71jP3apgg==" spinCount="100000" sheet="1" objects="1" scenarios="1" selectLockedCells="1"/>
  <mergeCells count="13">
    <mergeCell ref="C49:G49"/>
    <mergeCell ref="C18:D18"/>
    <mergeCell ref="E18:G18"/>
    <mergeCell ref="C21:G21"/>
    <mergeCell ref="A25:H25"/>
    <mergeCell ref="B29:C29"/>
    <mergeCell ref="A33:H33"/>
    <mergeCell ref="A2:I2"/>
    <mergeCell ref="A9:I9"/>
    <mergeCell ref="B12:E12"/>
    <mergeCell ref="A13:H13"/>
    <mergeCell ref="D15:E15"/>
    <mergeCell ref="F15:I15"/>
  </mergeCells>
  <printOptions horizontalCentered="1"/>
  <pageMargins left="0.9055118110236221" right="0.70866141732283472" top="0.74803149606299213" bottom="0.74803149606299213" header="0.31496062992125984" footer="0.31496062992125984"/>
  <pageSetup paperSize="9" scale="77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5FD864-B56F-46E1-8661-0BE7DCC8556F}">
  <sheetPr>
    <pageSetUpPr fitToPage="1"/>
  </sheetPr>
  <dimension ref="A1:F449"/>
  <sheetViews>
    <sheetView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E10" sqref="E10"/>
    </sheetView>
  </sheetViews>
  <sheetFormatPr baseColWidth="10" defaultRowHeight="15" x14ac:dyDescent="0.25"/>
  <cols>
    <col min="1" max="1" width="18" style="4" customWidth="1"/>
    <col min="2" max="2" width="4" style="4" bestFit="1" customWidth="1"/>
    <col min="3" max="3" width="35.42578125" style="55" customWidth="1"/>
    <col min="4" max="4" width="8.28515625" style="56" bestFit="1" customWidth="1"/>
    <col min="5" max="5" width="10" style="56" bestFit="1" customWidth="1"/>
    <col min="6" max="6" width="11.85546875" style="56" bestFit="1" customWidth="1"/>
    <col min="7" max="16384" width="11.42578125" style="4"/>
  </cols>
  <sheetData>
    <row r="1" spans="1:6" ht="125.1" customHeight="1" x14ac:dyDescent="0.25">
      <c r="A1" s="1" t="s">
        <v>0</v>
      </c>
      <c r="B1" s="2"/>
      <c r="C1" s="2"/>
      <c r="D1" s="2"/>
      <c r="E1" s="2"/>
      <c r="F1" s="3"/>
    </row>
    <row r="2" spans="1:6" ht="50.1" customHeight="1" x14ac:dyDescent="0.25">
      <c r="A2" s="5" t="s">
        <v>1</v>
      </c>
      <c r="B2" s="5"/>
      <c r="C2" s="5"/>
      <c r="D2" s="5"/>
      <c r="E2" s="5"/>
      <c r="F2" s="5"/>
    </row>
    <row r="3" spans="1:6" x14ac:dyDescent="0.25">
      <c r="C3" s="4"/>
      <c r="D3" s="4"/>
      <c r="E3" s="4"/>
      <c r="F3" s="6"/>
    </row>
    <row r="4" spans="1:6" x14ac:dyDescent="0.25">
      <c r="A4" s="7" t="s">
        <v>2</v>
      </c>
      <c r="B4" s="8"/>
      <c r="C4" s="9"/>
      <c r="D4" s="10"/>
      <c r="E4" s="10"/>
      <c r="F4" s="10"/>
    </row>
    <row r="5" spans="1:6" ht="8.1" customHeight="1" x14ac:dyDescent="0.25">
      <c r="A5" s="11"/>
      <c r="B5" s="8"/>
      <c r="C5" s="9"/>
      <c r="D5" s="10"/>
      <c r="E5" s="10"/>
      <c r="F5" s="10"/>
    </row>
    <row r="6" spans="1:6" ht="15.95" customHeight="1" x14ac:dyDescent="0.25">
      <c r="A6" s="12" t="s">
        <v>3</v>
      </c>
      <c r="B6" s="12" t="s">
        <v>4</v>
      </c>
      <c r="C6" s="13" t="s">
        <v>5</v>
      </c>
      <c r="D6" s="14" t="s">
        <v>6</v>
      </c>
      <c r="E6" s="14" t="s">
        <v>7</v>
      </c>
      <c r="F6" s="14" t="s">
        <v>8</v>
      </c>
    </row>
    <row r="7" spans="1:6" ht="22.5" customHeight="1" x14ac:dyDescent="0.25">
      <c r="A7" s="15" t="s">
        <v>9</v>
      </c>
      <c r="B7" s="15" t="s">
        <v>10</v>
      </c>
      <c r="C7" s="16" t="s">
        <v>11</v>
      </c>
      <c r="D7" s="17"/>
      <c r="E7" s="18"/>
      <c r="F7" s="18"/>
    </row>
    <row r="8" spans="1:6" ht="15.95" customHeight="1" x14ac:dyDescent="0.25">
      <c r="A8" s="19" t="s">
        <v>12</v>
      </c>
      <c r="B8" s="19" t="s">
        <v>10</v>
      </c>
      <c r="C8" s="20" t="s">
        <v>13</v>
      </c>
      <c r="D8" s="21"/>
      <c r="E8" s="21"/>
      <c r="F8" s="21"/>
    </row>
    <row r="9" spans="1:6" ht="15.95" customHeight="1" x14ac:dyDescent="0.25">
      <c r="A9" s="22" t="s">
        <v>14</v>
      </c>
      <c r="B9" s="22" t="s">
        <v>10</v>
      </c>
      <c r="C9" s="23" t="s">
        <v>15</v>
      </c>
      <c r="D9" s="24"/>
      <c r="E9" s="24"/>
      <c r="F9" s="24"/>
    </row>
    <row r="10" spans="1:6" ht="15.95" customHeight="1" x14ac:dyDescent="0.25">
      <c r="A10" s="25" t="s">
        <v>16</v>
      </c>
      <c r="B10" s="26" t="s">
        <v>17</v>
      </c>
      <c r="C10" s="27" t="s">
        <v>18</v>
      </c>
      <c r="D10" s="28">
        <v>3</v>
      </c>
      <c r="E10" s="29"/>
      <c r="F10" s="30">
        <f>+ROUND(+D10*E10,2)</f>
        <v>0</v>
      </c>
    </row>
    <row r="11" spans="1:6" ht="15.95" customHeight="1" x14ac:dyDescent="0.25">
      <c r="A11" s="25" t="s">
        <v>19</v>
      </c>
      <c r="B11" s="26" t="s">
        <v>20</v>
      </c>
      <c r="C11" s="27" t="s">
        <v>21</v>
      </c>
      <c r="D11" s="28">
        <v>247</v>
      </c>
      <c r="E11" s="29"/>
      <c r="F11" s="30">
        <f t="shared" ref="F11:F13" si="0">+ROUND(+D11*E11,2)</f>
        <v>0</v>
      </c>
    </row>
    <row r="12" spans="1:6" ht="15.95" customHeight="1" x14ac:dyDescent="0.25">
      <c r="A12" s="25" t="s">
        <v>22</v>
      </c>
      <c r="B12" s="26" t="s">
        <v>20</v>
      </c>
      <c r="C12" s="27" t="s">
        <v>23</v>
      </c>
      <c r="D12" s="28">
        <v>190</v>
      </c>
      <c r="E12" s="29"/>
      <c r="F12" s="30">
        <f t="shared" si="0"/>
        <v>0</v>
      </c>
    </row>
    <row r="13" spans="1:6" ht="15.95" customHeight="1" x14ac:dyDescent="0.25">
      <c r="A13" s="25" t="s">
        <v>24</v>
      </c>
      <c r="B13" s="26" t="s">
        <v>17</v>
      </c>
      <c r="C13" s="27" t="s">
        <v>25</v>
      </c>
      <c r="D13" s="28">
        <v>1</v>
      </c>
      <c r="E13" s="29"/>
      <c r="F13" s="30">
        <f t="shared" si="0"/>
        <v>0</v>
      </c>
    </row>
    <row r="14" spans="1:6" ht="15.95" customHeight="1" x14ac:dyDescent="0.25">
      <c r="A14" s="31"/>
      <c r="B14" s="31"/>
      <c r="C14" s="32" t="s">
        <v>26</v>
      </c>
      <c r="D14" s="28"/>
      <c r="E14" s="33"/>
      <c r="F14" s="33">
        <f>SUM(F10:F13)</f>
        <v>0</v>
      </c>
    </row>
    <row r="15" spans="1:6" ht="15.95" customHeight="1" x14ac:dyDescent="0.25">
      <c r="A15" s="22" t="s">
        <v>27</v>
      </c>
      <c r="B15" s="22" t="s">
        <v>10</v>
      </c>
      <c r="C15" s="23" t="s">
        <v>28</v>
      </c>
      <c r="D15" s="24"/>
      <c r="E15" s="24"/>
      <c r="F15" s="24"/>
    </row>
    <row r="16" spans="1:6" ht="15.95" customHeight="1" x14ac:dyDescent="0.25">
      <c r="A16" s="34" t="s">
        <v>29</v>
      </c>
      <c r="B16" s="34" t="s">
        <v>10</v>
      </c>
      <c r="C16" s="35" t="s">
        <v>30</v>
      </c>
      <c r="D16" s="36"/>
      <c r="E16" s="36"/>
      <c r="F16" s="36"/>
    </row>
    <row r="17" spans="1:6" ht="15.95" customHeight="1" x14ac:dyDescent="0.25">
      <c r="A17" s="25" t="s">
        <v>31</v>
      </c>
      <c r="B17" s="26" t="s">
        <v>20</v>
      </c>
      <c r="C17" s="27" t="s">
        <v>32</v>
      </c>
      <c r="D17" s="28">
        <v>365</v>
      </c>
      <c r="E17" s="29"/>
      <c r="F17" s="30">
        <f t="shared" ref="F17:F29" si="1">+ROUND(+D17*E17,2)</f>
        <v>0</v>
      </c>
    </row>
    <row r="18" spans="1:6" ht="15.95" customHeight="1" x14ac:dyDescent="0.25">
      <c r="A18" s="25" t="s">
        <v>33</v>
      </c>
      <c r="B18" s="26" t="s">
        <v>20</v>
      </c>
      <c r="C18" s="27" t="s">
        <v>34</v>
      </c>
      <c r="D18" s="28">
        <v>365</v>
      </c>
      <c r="E18" s="29"/>
      <c r="F18" s="30">
        <f t="shared" si="1"/>
        <v>0</v>
      </c>
    </row>
    <row r="19" spans="1:6" ht="15.95" customHeight="1" x14ac:dyDescent="0.25">
      <c r="A19" s="25" t="s">
        <v>35</v>
      </c>
      <c r="B19" s="26" t="s">
        <v>20</v>
      </c>
      <c r="C19" s="27" t="s">
        <v>36</v>
      </c>
      <c r="D19" s="28">
        <v>1095</v>
      </c>
      <c r="E19" s="29"/>
      <c r="F19" s="30">
        <f t="shared" si="1"/>
        <v>0</v>
      </c>
    </row>
    <row r="20" spans="1:6" ht="15.95" customHeight="1" x14ac:dyDescent="0.25">
      <c r="A20" s="25" t="s">
        <v>37</v>
      </c>
      <c r="B20" s="26" t="s">
        <v>20</v>
      </c>
      <c r="C20" s="27" t="s">
        <v>38</v>
      </c>
      <c r="D20" s="28">
        <v>365</v>
      </c>
      <c r="E20" s="29"/>
      <c r="F20" s="30">
        <f t="shared" si="1"/>
        <v>0</v>
      </c>
    </row>
    <row r="21" spans="1:6" ht="15.95" customHeight="1" x14ac:dyDescent="0.25">
      <c r="A21" s="25" t="s">
        <v>39</v>
      </c>
      <c r="B21" s="26" t="s">
        <v>20</v>
      </c>
      <c r="C21" s="27" t="s">
        <v>40</v>
      </c>
      <c r="D21" s="28">
        <v>365</v>
      </c>
      <c r="E21" s="29"/>
      <c r="F21" s="30">
        <f t="shared" si="1"/>
        <v>0</v>
      </c>
    </row>
    <row r="22" spans="1:6" ht="15.95" customHeight="1" x14ac:dyDescent="0.25">
      <c r="A22" s="25" t="s">
        <v>41</v>
      </c>
      <c r="B22" s="26" t="s">
        <v>17</v>
      </c>
      <c r="C22" s="27" t="s">
        <v>42</v>
      </c>
      <c r="D22" s="28">
        <v>8</v>
      </c>
      <c r="E22" s="29"/>
      <c r="F22" s="30">
        <f t="shared" si="1"/>
        <v>0</v>
      </c>
    </row>
    <row r="23" spans="1:6" ht="15.95" customHeight="1" x14ac:dyDescent="0.25">
      <c r="A23" s="25" t="s">
        <v>43</v>
      </c>
      <c r="B23" s="26" t="s">
        <v>17</v>
      </c>
      <c r="C23" s="27" t="s">
        <v>44</v>
      </c>
      <c r="D23" s="28">
        <v>1</v>
      </c>
      <c r="E23" s="29"/>
      <c r="F23" s="30">
        <f t="shared" si="1"/>
        <v>0</v>
      </c>
    </row>
    <row r="24" spans="1:6" ht="15.95" customHeight="1" x14ac:dyDescent="0.25">
      <c r="A24" s="25" t="s">
        <v>45</v>
      </c>
      <c r="B24" s="26" t="s">
        <v>17</v>
      </c>
      <c r="C24" s="27" t="s">
        <v>46</v>
      </c>
      <c r="D24" s="28">
        <v>2</v>
      </c>
      <c r="E24" s="29"/>
      <c r="F24" s="30">
        <f t="shared" si="1"/>
        <v>0</v>
      </c>
    </row>
    <row r="25" spans="1:6" ht="15.95" customHeight="1" x14ac:dyDescent="0.25">
      <c r="A25" s="25" t="s">
        <v>47</v>
      </c>
      <c r="B25" s="26" t="s">
        <v>17</v>
      </c>
      <c r="C25" s="27" t="s">
        <v>48</v>
      </c>
      <c r="D25" s="28">
        <v>1</v>
      </c>
      <c r="E25" s="29"/>
      <c r="F25" s="30">
        <f t="shared" si="1"/>
        <v>0</v>
      </c>
    </row>
    <row r="26" spans="1:6" ht="15.95" customHeight="1" x14ac:dyDescent="0.25">
      <c r="A26" s="25" t="s">
        <v>49</v>
      </c>
      <c r="B26" s="26" t="s">
        <v>17</v>
      </c>
      <c r="C26" s="27" t="s">
        <v>50</v>
      </c>
      <c r="D26" s="28">
        <v>1</v>
      </c>
      <c r="E26" s="29"/>
      <c r="F26" s="30">
        <f t="shared" si="1"/>
        <v>0</v>
      </c>
    </row>
    <row r="27" spans="1:6" ht="15.95" customHeight="1" x14ac:dyDescent="0.25">
      <c r="A27" s="25" t="s">
        <v>51</v>
      </c>
      <c r="B27" s="26" t="s">
        <v>17</v>
      </c>
      <c r="C27" s="27" t="s">
        <v>52</v>
      </c>
      <c r="D27" s="28">
        <v>1</v>
      </c>
      <c r="E27" s="29"/>
      <c r="F27" s="30">
        <f t="shared" si="1"/>
        <v>0</v>
      </c>
    </row>
    <row r="28" spans="1:6" ht="15.95" customHeight="1" x14ac:dyDescent="0.25">
      <c r="A28" s="25" t="s">
        <v>53</v>
      </c>
      <c r="B28" s="26" t="s">
        <v>17</v>
      </c>
      <c r="C28" s="27" t="s">
        <v>54</v>
      </c>
      <c r="D28" s="28">
        <v>1</v>
      </c>
      <c r="E28" s="29"/>
      <c r="F28" s="30">
        <f t="shared" si="1"/>
        <v>0</v>
      </c>
    </row>
    <row r="29" spans="1:6" ht="15.95" customHeight="1" x14ac:dyDescent="0.25">
      <c r="A29" s="25" t="s">
        <v>55</v>
      </c>
      <c r="B29" s="26" t="s">
        <v>17</v>
      </c>
      <c r="C29" s="27" t="s">
        <v>56</v>
      </c>
      <c r="D29" s="28">
        <v>8</v>
      </c>
      <c r="E29" s="29"/>
      <c r="F29" s="30">
        <f t="shared" si="1"/>
        <v>0</v>
      </c>
    </row>
    <row r="30" spans="1:6" ht="15.95" customHeight="1" x14ac:dyDescent="0.25">
      <c r="A30" s="31"/>
      <c r="B30" s="31"/>
      <c r="C30" s="32" t="s">
        <v>57</v>
      </c>
      <c r="D30" s="28"/>
      <c r="E30" s="33"/>
      <c r="F30" s="33">
        <f>SUM(F17:F29)</f>
        <v>0</v>
      </c>
    </row>
    <row r="31" spans="1:6" ht="15.95" customHeight="1" x14ac:dyDescent="0.25">
      <c r="A31" s="34" t="s">
        <v>58</v>
      </c>
      <c r="B31" s="34" t="s">
        <v>10</v>
      </c>
      <c r="C31" s="35" t="s">
        <v>59</v>
      </c>
      <c r="D31" s="36"/>
      <c r="E31" s="36"/>
      <c r="F31" s="36"/>
    </row>
    <row r="32" spans="1:6" ht="15.95" customHeight="1" x14ac:dyDescent="0.25">
      <c r="A32" s="25" t="s">
        <v>60</v>
      </c>
      <c r="B32" s="26" t="s">
        <v>61</v>
      </c>
      <c r="C32" s="27" t="s">
        <v>62</v>
      </c>
      <c r="D32" s="28">
        <v>438</v>
      </c>
      <c r="E32" s="29"/>
      <c r="F32" s="30">
        <f t="shared" ref="F32:F40" si="2">+ROUND(+D32*E32,2)</f>
        <v>0</v>
      </c>
    </row>
    <row r="33" spans="1:6" ht="15.95" customHeight="1" x14ac:dyDescent="0.25">
      <c r="A33" s="25" t="s">
        <v>63</v>
      </c>
      <c r="B33" s="26" t="s">
        <v>20</v>
      </c>
      <c r="C33" s="27" t="s">
        <v>64</v>
      </c>
      <c r="D33" s="28">
        <v>730</v>
      </c>
      <c r="E33" s="29"/>
      <c r="F33" s="30">
        <f t="shared" si="2"/>
        <v>0</v>
      </c>
    </row>
    <row r="34" spans="1:6" ht="15.95" customHeight="1" x14ac:dyDescent="0.25">
      <c r="A34" s="25" t="s">
        <v>65</v>
      </c>
      <c r="B34" s="26" t="s">
        <v>66</v>
      </c>
      <c r="C34" s="27" t="s">
        <v>67</v>
      </c>
      <c r="D34" s="28">
        <v>200.75</v>
      </c>
      <c r="E34" s="29"/>
      <c r="F34" s="30">
        <f t="shared" si="2"/>
        <v>0</v>
      </c>
    </row>
    <row r="35" spans="1:6" ht="15.95" customHeight="1" x14ac:dyDescent="0.25">
      <c r="A35" s="25" t="s">
        <v>68</v>
      </c>
      <c r="B35" s="26" t="s">
        <v>66</v>
      </c>
      <c r="C35" s="27" t="s">
        <v>69</v>
      </c>
      <c r="D35" s="28">
        <v>91.25</v>
      </c>
      <c r="E35" s="29"/>
      <c r="F35" s="30">
        <f t="shared" si="2"/>
        <v>0</v>
      </c>
    </row>
    <row r="36" spans="1:6" ht="15.95" customHeight="1" x14ac:dyDescent="0.25">
      <c r="A36" s="25" t="s">
        <v>70</v>
      </c>
      <c r="B36" s="26" t="s">
        <v>66</v>
      </c>
      <c r="C36" s="27" t="s">
        <v>71</v>
      </c>
      <c r="D36" s="28">
        <v>91.25</v>
      </c>
      <c r="E36" s="29"/>
      <c r="F36" s="30">
        <f t="shared" si="2"/>
        <v>0</v>
      </c>
    </row>
    <row r="37" spans="1:6" ht="15.95" customHeight="1" x14ac:dyDescent="0.25">
      <c r="A37" s="25" t="s">
        <v>72</v>
      </c>
      <c r="B37" s="26" t="s">
        <v>66</v>
      </c>
      <c r="C37" s="27" t="s">
        <v>73</v>
      </c>
      <c r="D37" s="28">
        <v>18.25</v>
      </c>
      <c r="E37" s="29"/>
      <c r="F37" s="30">
        <f t="shared" si="2"/>
        <v>0</v>
      </c>
    </row>
    <row r="38" spans="1:6" ht="15.95" customHeight="1" x14ac:dyDescent="0.25">
      <c r="A38" s="25" t="s">
        <v>74</v>
      </c>
      <c r="B38" s="26" t="s">
        <v>61</v>
      </c>
      <c r="C38" s="27" t="s">
        <v>75</v>
      </c>
      <c r="D38" s="28">
        <v>318</v>
      </c>
      <c r="E38" s="29"/>
      <c r="F38" s="30">
        <f t="shared" si="2"/>
        <v>0</v>
      </c>
    </row>
    <row r="39" spans="1:6" ht="15.95" customHeight="1" x14ac:dyDescent="0.25">
      <c r="A39" s="25" t="s">
        <v>76</v>
      </c>
      <c r="B39" s="26" t="s">
        <v>61</v>
      </c>
      <c r="C39" s="27" t="s">
        <v>77</v>
      </c>
      <c r="D39" s="28">
        <v>120</v>
      </c>
      <c r="E39" s="29"/>
      <c r="F39" s="30">
        <f t="shared" si="2"/>
        <v>0</v>
      </c>
    </row>
    <row r="40" spans="1:6" ht="15.95" customHeight="1" x14ac:dyDescent="0.25">
      <c r="A40" s="25" t="s">
        <v>78</v>
      </c>
      <c r="B40" s="26" t="s">
        <v>20</v>
      </c>
      <c r="C40" s="27" t="s">
        <v>79</v>
      </c>
      <c r="D40" s="28">
        <v>730</v>
      </c>
      <c r="E40" s="29"/>
      <c r="F40" s="30">
        <f t="shared" si="2"/>
        <v>0</v>
      </c>
    </row>
    <row r="41" spans="1:6" ht="15.95" customHeight="1" x14ac:dyDescent="0.25">
      <c r="A41" s="31"/>
      <c r="B41" s="31"/>
      <c r="C41" s="32" t="s">
        <v>80</v>
      </c>
      <c r="D41" s="28"/>
      <c r="E41" s="33"/>
      <c r="F41" s="33">
        <f>SUM(F32:F40)</f>
        <v>0</v>
      </c>
    </row>
    <row r="42" spans="1:6" ht="15.95" customHeight="1" x14ac:dyDescent="0.25">
      <c r="A42" s="31"/>
      <c r="B42" s="31"/>
      <c r="C42" s="32" t="s">
        <v>81</v>
      </c>
      <c r="D42" s="28"/>
      <c r="E42" s="33"/>
      <c r="F42" s="33">
        <f>+F41+F30</f>
        <v>0</v>
      </c>
    </row>
    <row r="43" spans="1:6" ht="15.95" customHeight="1" x14ac:dyDescent="0.25">
      <c r="A43" s="22" t="s">
        <v>82</v>
      </c>
      <c r="B43" s="22" t="s">
        <v>10</v>
      </c>
      <c r="C43" s="23" t="s">
        <v>83</v>
      </c>
      <c r="D43" s="24"/>
      <c r="E43" s="24"/>
      <c r="F43" s="24"/>
    </row>
    <row r="44" spans="1:6" ht="15.95" customHeight="1" x14ac:dyDescent="0.25">
      <c r="A44" s="34" t="s">
        <v>84</v>
      </c>
      <c r="B44" s="34" t="s">
        <v>10</v>
      </c>
      <c r="C44" s="35" t="s">
        <v>85</v>
      </c>
      <c r="D44" s="36"/>
      <c r="E44" s="36"/>
      <c r="F44" s="36"/>
    </row>
    <row r="45" spans="1:6" ht="15.95" customHeight="1" x14ac:dyDescent="0.25">
      <c r="A45" s="25" t="s">
        <v>86</v>
      </c>
      <c r="B45" s="26" t="s">
        <v>17</v>
      </c>
      <c r="C45" s="27" t="s">
        <v>87</v>
      </c>
      <c r="D45" s="28">
        <v>1</v>
      </c>
      <c r="E45" s="29"/>
      <c r="F45" s="30">
        <f t="shared" ref="F45:F59" si="3">+ROUND(+D45*E45,2)</f>
        <v>0</v>
      </c>
    </row>
    <row r="46" spans="1:6" ht="15.95" customHeight="1" x14ac:dyDescent="0.25">
      <c r="A46" s="25" t="s">
        <v>88</v>
      </c>
      <c r="B46" s="26" t="s">
        <v>17</v>
      </c>
      <c r="C46" s="27" t="s">
        <v>89</v>
      </c>
      <c r="D46" s="28">
        <v>2</v>
      </c>
      <c r="E46" s="29"/>
      <c r="F46" s="30">
        <f t="shared" si="3"/>
        <v>0</v>
      </c>
    </row>
    <row r="47" spans="1:6" ht="15.95" customHeight="1" x14ac:dyDescent="0.25">
      <c r="A47" s="25" t="s">
        <v>90</v>
      </c>
      <c r="B47" s="26" t="s">
        <v>17</v>
      </c>
      <c r="C47" s="27" t="s">
        <v>91</v>
      </c>
      <c r="D47" s="28">
        <v>2</v>
      </c>
      <c r="E47" s="29"/>
      <c r="F47" s="30">
        <f t="shared" si="3"/>
        <v>0</v>
      </c>
    </row>
    <row r="48" spans="1:6" ht="15.95" customHeight="1" x14ac:dyDescent="0.25">
      <c r="A48" s="25" t="s">
        <v>92</v>
      </c>
      <c r="B48" s="26" t="s">
        <v>17</v>
      </c>
      <c r="C48" s="27" t="s">
        <v>93</v>
      </c>
      <c r="D48" s="28">
        <v>2</v>
      </c>
      <c r="E48" s="29"/>
      <c r="F48" s="30">
        <f t="shared" si="3"/>
        <v>0</v>
      </c>
    </row>
    <row r="49" spans="1:6" ht="15.95" customHeight="1" x14ac:dyDescent="0.25">
      <c r="A49" s="25" t="s">
        <v>94</v>
      </c>
      <c r="B49" s="26" t="s">
        <v>17</v>
      </c>
      <c r="C49" s="27" t="s">
        <v>95</v>
      </c>
      <c r="D49" s="28">
        <v>2</v>
      </c>
      <c r="E49" s="29"/>
      <c r="F49" s="30">
        <f t="shared" si="3"/>
        <v>0</v>
      </c>
    </row>
    <row r="50" spans="1:6" ht="15.95" customHeight="1" x14ac:dyDescent="0.25">
      <c r="A50" s="25" t="s">
        <v>96</v>
      </c>
      <c r="B50" s="26" t="s">
        <v>17</v>
      </c>
      <c r="C50" s="27" t="s">
        <v>97</v>
      </c>
      <c r="D50" s="28">
        <v>4</v>
      </c>
      <c r="E50" s="29"/>
      <c r="F50" s="30">
        <f t="shared" si="3"/>
        <v>0</v>
      </c>
    </row>
    <row r="51" spans="1:6" ht="15.95" customHeight="1" x14ac:dyDescent="0.25">
      <c r="A51" s="25" t="s">
        <v>98</v>
      </c>
      <c r="B51" s="26" t="s">
        <v>17</v>
      </c>
      <c r="C51" s="27" t="s">
        <v>99</v>
      </c>
      <c r="D51" s="28">
        <v>1</v>
      </c>
      <c r="E51" s="29"/>
      <c r="F51" s="30">
        <f t="shared" si="3"/>
        <v>0</v>
      </c>
    </row>
    <row r="52" spans="1:6" ht="15.95" customHeight="1" x14ac:dyDescent="0.25">
      <c r="A52" s="25" t="s">
        <v>100</v>
      </c>
      <c r="B52" s="26" t="s">
        <v>17</v>
      </c>
      <c r="C52" s="27" t="s">
        <v>101</v>
      </c>
      <c r="D52" s="28">
        <v>1</v>
      </c>
      <c r="E52" s="29"/>
      <c r="F52" s="30">
        <f t="shared" si="3"/>
        <v>0</v>
      </c>
    </row>
    <row r="53" spans="1:6" ht="15.95" customHeight="1" x14ac:dyDescent="0.25">
      <c r="A53" s="25" t="s">
        <v>102</v>
      </c>
      <c r="B53" s="26" t="s">
        <v>17</v>
      </c>
      <c r="C53" s="27" t="s">
        <v>103</v>
      </c>
      <c r="D53" s="28">
        <v>1</v>
      </c>
      <c r="E53" s="29"/>
      <c r="F53" s="30">
        <f t="shared" si="3"/>
        <v>0</v>
      </c>
    </row>
    <row r="54" spans="1:6" ht="15.95" customHeight="1" x14ac:dyDescent="0.25">
      <c r="A54" s="25" t="s">
        <v>104</v>
      </c>
      <c r="B54" s="26" t="s">
        <v>17</v>
      </c>
      <c r="C54" s="27" t="s">
        <v>105</v>
      </c>
      <c r="D54" s="28">
        <v>1</v>
      </c>
      <c r="E54" s="29"/>
      <c r="F54" s="30">
        <f t="shared" si="3"/>
        <v>0</v>
      </c>
    </row>
    <row r="55" spans="1:6" ht="15.95" customHeight="1" x14ac:dyDescent="0.25">
      <c r="A55" s="25" t="s">
        <v>106</v>
      </c>
      <c r="B55" s="26" t="s">
        <v>17</v>
      </c>
      <c r="C55" s="27" t="s">
        <v>107</v>
      </c>
      <c r="D55" s="28">
        <v>1</v>
      </c>
      <c r="E55" s="29"/>
      <c r="F55" s="30">
        <f t="shared" si="3"/>
        <v>0</v>
      </c>
    </row>
    <row r="56" spans="1:6" ht="15.95" customHeight="1" x14ac:dyDescent="0.25">
      <c r="A56" s="25" t="s">
        <v>108</v>
      </c>
      <c r="B56" s="26" t="s">
        <v>17</v>
      </c>
      <c r="C56" s="27" t="s">
        <v>109</v>
      </c>
      <c r="D56" s="28">
        <v>1</v>
      </c>
      <c r="E56" s="29"/>
      <c r="F56" s="30">
        <f t="shared" si="3"/>
        <v>0</v>
      </c>
    </row>
    <row r="57" spans="1:6" ht="15.95" customHeight="1" x14ac:dyDescent="0.25">
      <c r="A57" s="25" t="s">
        <v>110</v>
      </c>
      <c r="B57" s="26" t="s">
        <v>17</v>
      </c>
      <c r="C57" s="27" t="s">
        <v>111</v>
      </c>
      <c r="D57" s="28">
        <v>1</v>
      </c>
      <c r="E57" s="29"/>
      <c r="F57" s="30">
        <f t="shared" si="3"/>
        <v>0</v>
      </c>
    </row>
    <row r="58" spans="1:6" ht="15.95" customHeight="1" x14ac:dyDescent="0.25">
      <c r="A58" s="25" t="s">
        <v>112</v>
      </c>
      <c r="B58" s="26" t="s">
        <v>113</v>
      </c>
      <c r="C58" s="27" t="s">
        <v>114</v>
      </c>
      <c r="D58" s="28">
        <v>1</v>
      </c>
      <c r="E58" s="29"/>
      <c r="F58" s="30">
        <f t="shared" si="3"/>
        <v>0</v>
      </c>
    </row>
    <row r="59" spans="1:6" ht="15.95" customHeight="1" x14ac:dyDescent="0.25">
      <c r="A59" s="25" t="s">
        <v>115</v>
      </c>
      <c r="B59" s="26" t="s">
        <v>113</v>
      </c>
      <c r="C59" s="27" t="s">
        <v>52</v>
      </c>
      <c r="D59" s="28">
        <v>1</v>
      </c>
      <c r="E59" s="29"/>
      <c r="F59" s="30">
        <f t="shared" si="3"/>
        <v>0</v>
      </c>
    </row>
    <row r="60" spans="1:6" ht="15.95" customHeight="1" x14ac:dyDescent="0.25">
      <c r="A60" s="31"/>
      <c r="B60" s="31"/>
      <c r="C60" s="32" t="s">
        <v>116</v>
      </c>
      <c r="D60" s="28"/>
      <c r="E60" s="33"/>
      <c r="F60" s="33">
        <f>SUM(F45:F59)</f>
        <v>0</v>
      </c>
    </row>
    <row r="61" spans="1:6" ht="15.95" customHeight="1" x14ac:dyDescent="0.25">
      <c r="A61" s="34" t="s">
        <v>117</v>
      </c>
      <c r="B61" s="34" t="s">
        <v>10</v>
      </c>
      <c r="C61" s="35" t="s">
        <v>118</v>
      </c>
      <c r="D61" s="36"/>
      <c r="E61" s="36"/>
      <c r="F61" s="36"/>
    </row>
    <row r="62" spans="1:6" ht="15.95" customHeight="1" x14ac:dyDescent="0.25">
      <c r="A62" s="37" t="s">
        <v>119</v>
      </c>
      <c r="B62" s="37" t="s">
        <v>10</v>
      </c>
      <c r="C62" s="38" t="s">
        <v>120</v>
      </c>
      <c r="D62" s="39"/>
      <c r="E62" s="39"/>
      <c r="F62" s="39"/>
    </row>
    <row r="63" spans="1:6" ht="22.5" customHeight="1" x14ac:dyDescent="0.25">
      <c r="A63" s="25" t="s">
        <v>121</v>
      </c>
      <c r="B63" s="26" t="s">
        <v>17</v>
      </c>
      <c r="C63" s="27" t="s">
        <v>122</v>
      </c>
      <c r="D63" s="28">
        <v>1</v>
      </c>
      <c r="E63" s="29"/>
      <c r="F63" s="30">
        <f>+ROUND(+D63*E63,2)</f>
        <v>0</v>
      </c>
    </row>
    <row r="64" spans="1:6" ht="15.95" customHeight="1" x14ac:dyDescent="0.25">
      <c r="A64" s="37" t="s">
        <v>123</v>
      </c>
      <c r="B64" s="37" t="s">
        <v>10</v>
      </c>
      <c r="C64" s="38" t="s">
        <v>124</v>
      </c>
      <c r="D64" s="39"/>
      <c r="E64" s="39"/>
      <c r="F64" s="39"/>
    </row>
    <row r="65" spans="1:6" ht="15.95" customHeight="1" x14ac:dyDescent="0.25">
      <c r="A65" s="40" t="s">
        <v>125</v>
      </c>
      <c r="B65" s="40" t="s">
        <v>10</v>
      </c>
      <c r="C65" s="41" t="s">
        <v>126</v>
      </c>
      <c r="D65" s="42"/>
      <c r="E65" s="42"/>
      <c r="F65" s="42"/>
    </row>
    <row r="66" spans="1:6" ht="15.95" customHeight="1" x14ac:dyDescent="0.25">
      <c r="A66" s="25" t="s">
        <v>127</v>
      </c>
      <c r="B66" s="26" t="s">
        <v>61</v>
      </c>
      <c r="C66" s="27" t="s">
        <v>128</v>
      </c>
      <c r="D66" s="28">
        <v>28</v>
      </c>
      <c r="E66" s="29"/>
      <c r="F66" s="30">
        <f t="shared" ref="F66:F68" si="4">+ROUND(+D66*E66,2)</f>
        <v>0</v>
      </c>
    </row>
    <row r="67" spans="1:6" ht="15.95" customHeight="1" x14ac:dyDescent="0.25">
      <c r="A67" s="25" t="s">
        <v>129</v>
      </c>
      <c r="B67" s="26" t="s">
        <v>66</v>
      </c>
      <c r="C67" s="27" t="s">
        <v>130</v>
      </c>
      <c r="D67" s="28">
        <v>10.38</v>
      </c>
      <c r="E67" s="29"/>
      <c r="F67" s="30">
        <f t="shared" si="4"/>
        <v>0</v>
      </c>
    </row>
    <row r="68" spans="1:6" ht="15.95" customHeight="1" x14ac:dyDescent="0.25">
      <c r="A68" s="25" t="s">
        <v>131</v>
      </c>
      <c r="B68" s="26" t="s">
        <v>66</v>
      </c>
      <c r="C68" s="27" t="s">
        <v>132</v>
      </c>
      <c r="D68" s="28">
        <v>19.21</v>
      </c>
      <c r="E68" s="29"/>
      <c r="F68" s="30">
        <f t="shared" si="4"/>
        <v>0</v>
      </c>
    </row>
    <row r="69" spans="1:6" ht="15.95" customHeight="1" x14ac:dyDescent="0.25">
      <c r="A69" s="40" t="s">
        <v>133</v>
      </c>
      <c r="B69" s="40" t="s">
        <v>10</v>
      </c>
      <c r="C69" s="41" t="s">
        <v>134</v>
      </c>
      <c r="D69" s="42"/>
      <c r="E69" s="42"/>
      <c r="F69" s="42"/>
    </row>
    <row r="70" spans="1:6" ht="15.95" customHeight="1" x14ac:dyDescent="0.25">
      <c r="A70" s="25" t="s">
        <v>135</v>
      </c>
      <c r="B70" s="26" t="s">
        <v>61</v>
      </c>
      <c r="C70" s="27" t="s">
        <v>136</v>
      </c>
      <c r="D70" s="28">
        <v>20.76</v>
      </c>
      <c r="E70" s="29"/>
      <c r="F70" s="30">
        <f>+ROUND(+D70*E70,2)</f>
        <v>0</v>
      </c>
    </row>
    <row r="71" spans="1:6" ht="15.95" customHeight="1" x14ac:dyDescent="0.25">
      <c r="A71" s="40" t="s">
        <v>137</v>
      </c>
      <c r="B71" s="40" t="s">
        <v>10</v>
      </c>
      <c r="C71" s="41" t="s">
        <v>138</v>
      </c>
      <c r="D71" s="42"/>
      <c r="E71" s="42"/>
      <c r="F71" s="42"/>
    </row>
    <row r="72" spans="1:6" ht="15.95" customHeight="1" x14ac:dyDescent="0.25">
      <c r="A72" s="25" t="s">
        <v>139</v>
      </c>
      <c r="B72" s="26" t="s">
        <v>66</v>
      </c>
      <c r="C72" s="27" t="s">
        <v>140</v>
      </c>
      <c r="D72" s="28">
        <v>10.38</v>
      </c>
      <c r="E72" s="29"/>
      <c r="F72" s="30">
        <f>+ROUND(+D72*E72,2)</f>
        <v>0</v>
      </c>
    </row>
    <row r="73" spans="1:6" ht="15.95" customHeight="1" x14ac:dyDescent="0.25">
      <c r="A73" s="40" t="s">
        <v>141</v>
      </c>
      <c r="B73" s="40" t="s">
        <v>10</v>
      </c>
      <c r="C73" s="41" t="s">
        <v>142</v>
      </c>
      <c r="D73" s="42"/>
      <c r="E73" s="42"/>
      <c r="F73" s="42"/>
    </row>
    <row r="74" spans="1:6" ht="23.25" customHeight="1" x14ac:dyDescent="0.25">
      <c r="A74" s="25" t="s">
        <v>143</v>
      </c>
      <c r="B74" s="26" t="s">
        <v>20</v>
      </c>
      <c r="C74" s="27" t="s">
        <v>144</v>
      </c>
      <c r="D74" s="28">
        <v>144</v>
      </c>
      <c r="E74" s="29"/>
      <c r="F74" s="30">
        <f>+ROUND(+D74*E74,2)</f>
        <v>0</v>
      </c>
    </row>
    <row r="75" spans="1:6" ht="15.95" customHeight="1" x14ac:dyDescent="0.25">
      <c r="A75" s="37" t="s">
        <v>145</v>
      </c>
      <c r="B75" s="37" t="s">
        <v>10</v>
      </c>
      <c r="C75" s="38" t="s">
        <v>146</v>
      </c>
      <c r="D75" s="39"/>
      <c r="E75" s="39"/>
      <c r="F75" s="39"/>
    </row>
    <row r="76" spans="1:6" ht="15.95" customHeight="1" x14ac:dyDescent="0.25">
      <c r="A76" s="40" t="s">
        <v>147</v>
      </c>
      <c r="B76" s="40" t="s">
        <v>10</v>
      </c>
      <c r="C76" s="41" t="s">
        <v>148</v>
      </c>
      <c r="D76" s="42"/>
      <c r="E76" s="42"/>
      <c r="F76" s="42"/>
    </row>
    <row r="77" spans="1:6" ht="19.5" customHeight="1" x14ac:dyDescent="0.25">
      <c r="A77" s="25" t="s">
        <v>149</v>
      </c>
      <c r="B77" s="26" t="s">
        <v>66</v>
      </c>
      <c r="C77" s="27" t="s">
        <v>150</v>
      </c>
      <c r="D77" s="28">
        <v>0.3</v>
      </c>
      <c r="E77" s="29"/>
      <c r="F77" s="30">
        <f t="shared" ref="F77:F78" si="5">+ROUND(+D77*E77,2)</f>
        <v>0</v>
      </c>
    </row>
    <row r="78" spans="1:6" ht="23.25" customHeight="1" x14ac:dyDescent="0.25">
      <c r="A78" s="25" t="s">
        <v>151</v>
      </c>
      <c r="B78" s="26" t="s">
        <v>61</v>
      </c>
      <c r="C78" s="27" t="s">
        <v>152</v>
      </c>
      <c r="D78" s="28">
        <v>50</v>
      </c>
      <c r="E78" s="29"/>
      <c r="F78" s="30">
        <f t="shared" si="5"/>
        <v>0</v>
      </c>
    </row>
    <row r="79" spans="1:6" ht="15.95" customHeight="1" x14ac:dyDescent="0.25">
      <c r="A79" s="31"/>
      <c r="B79" s="31"/>
      <c r="C79" s="32" t="s">
        <v>153</v>
      </c>
      <c r="D79" s="28"/>
      <c r="E79" s="33"/>
      <c r="F79" s="33">
        <f>+SUM(F63:F78)</f>
        <v>0</v>
      </c>
    </row>
    <row r="80" spans="1:6" ht="15.95" customHeight="1" x14ac:dyDescent="0.25">
      <c r="A80" s="31"/>
      <c r="B80" s="31"/>
      <c r="C80" s="32" t="s">
        <v>154</v>
      </c>
      <c r="D80" s="28"/>
      <c r="E80" s="33"/>
      <c r="F80" s="33">
        <f>+F79+F60</f>
        <v>0</v>
      </c>
    </row>
    <row r="81" spans="1:6" ht="15.95" customHeight="1" x14ac:dyDescent="0.25">
      <c r="A81" s="31"/>
      <c r="B81" s="31"/>
      <c r="C81" s="32" t="s">
        <v>155</v>
      </c>
      <c r="D81" s="28"/>
      <c r="E81" s="33"/>
      <c r="F81" s="33">
        <f>+F80+F42+F14</f>
        <v>0</v>
      </c>
    </row>
    <row r="82" spans="1:6" ht="15.95" customHeight="1" x14ac:dyDescent="0.25">
      <c r="A82" s="19" t="s">
        <v>156</v>
      </c>
      <c r="B82" s="19" t="s">
        <v>10</v>
      </c>
      <c r="C82" s="20" t="s">
        <v>157</v>
      </c>
      <c r="D82" s="21"/>
      <c r="E82" s="21"/>
      <c r="F82" s="21"/>
    </row>
    <row r="83" spans="1:6" ht="15.95" customHeight="1" x14ac:dyDescent="0.25">
      <c r="A83" s="25" t="s">
        <v>158</v>
      </c>
      <c r="B83" s="26" t="s">
        <v>113</v>
      </c>
      <c r="C83" s="27" t="s">
        <v>159</v>
      </c>
      <c r="D83" s="28">
        <v>1</v>
      </c>
      <c r="E83" s="29"/>
      <c r="F83" s="30">
        <f>+ROUND(+D83*E83,2)</f>
        <v>0</v>
      </c>
    </row>
    <row r="84" spans="1:6" ht="15.95" customHeight="1" x14ac:dyDescent="0.25">
      <c r="A84" s="31"/>
      <c r="B84" s="31"/>
      <c r="C84" s="32" t="s">
        <v>160</v>
      </c>
      <c r="D84" s="28"/>
      <c r="E84" s="33"/>
      <c r="F84" s="33">
        <f>SUM(F83)</f>
        <v>0</v>
      </c>
    </row>
    <row r="85" spans="1:6" ht="15.95" customHeight="1" x14ac:dyDescent="0.25">
      <c r="A85" s="19" t="s">
        <v>161</v>
      </c>
      <c r="B85" s="19" t="s">
        <v>10</v>
      </c>
      <c r="C85" s="20" t="s">
        <v>162</v>
      </c>
      <c r="D85" s="21"/>
      <c r="E85" s="21"/>
      <c r="F85" s="21"/>
    </row>
    <row r="86" spans="1:6" ht="15.95" customHeight="1" x14ac:dyDescent="0.25">
      <c r="A86" s="25" t="s">
        <v>163</v>
      </c>
      <c r="B86" s="26" t="s">
        <v>113</v>
      </c>
      <c r="C86" s="27" t="s">
        <v>164</v>
      </c>
      <c r="D86" s="28">
        <v>1</v>
      </c>
      <c r="E86" s="29"/>
      <c r="F86" s="30">
        <f>+ROUND(+D86*E86,2)</f>
        <v>0</v>
      </c>
    </row>
    <row r="87" spans="1:6" ht="15.95" customHeight="1" x14ac:dyDescent="0.25">
      <c r="A87" s="31"/>
      <c r="B87" s="31"/>
      <c r="C87" s="32" t="s">
        <v>165</v>
      </c>
      <c r="D87" s="28"/>
      <c r="E87" s="33"/>
      <c r="F87" s="33">
        <f>SUM(F86)</f>
        <v>0</v>
      </c>
    </row>
    <row r="88" spans="1:6" ht="15.95" customHeight="1" x14ac:dyDescent="0.25">
      <c r="A88" s="31"/>
      <c r="B88" s="31"/>
      <c r="C88" s="32" t="s">
        <v>166</v>
      </c>
      <c r="D88" s="43"/>
      <c r="E88" s="33"/>
      <c r="F88" s="33">
        <f>+F87+F84+F81</f>
        <v>0</v>
      </c>
    </row>
    <row r="89" spans="1:6" ht="21.75" customHeight="1" x14ac:dyDescent="0.25">
      <c r="A89" s="15" t="s">
        <v>167</v>
      </c>
      <c r="B89" s="15" t="s">
        <v>10</v>
      </c>
      <c r="C89" s="16" t="s">
        <v>168</v>
      </c>
      <c r="D89" s="17"/>
      <c r="E89" s="18"/>
      <c r="F89" s="18"/>
    </row>
    <row r="90" spans="1:6" ht="15.95" customHeight="1" x14ac:dyDescent="0.25">
      <c r="A90" s="19" t="s">
        <v>169</v>
      </c>
      <c r="B90" s="19" t="s">
        <v>10</v>
      </c>
      <c r="C90" s="20" t="s">
        <v>170</v>
      </c>
      <c r="D90" s="21"/>
      <c r="E90" s="21"/>
      <c r="F90" s="21"/>
    </row>
    <row r="91" spans="1:6" ht="15.95" customHeight="1" x14ac:dyDescent="0.25">
      <c r="A91" s="22" t="s">
        <v>171</v>
      </c>
      <c r="B91" s="22" t="s">
        <v>10</v>
      </c>
      <c r="C91" s="23" t="s">
        <v>172</v>
      </c>
      <c r="D91" s="24"/>
      <c r="E91" s="24"/>
      <c r="F91" s="24"/>
    </row>
    <row r="92" spans="1:6" ht="15.95" customHeight="1" x14ac:dyDescent="0.25">
      <c r="A92" s="25" t="s">
        <v>173</v>
      </c>
      <c r="B92" s="26" t="s">
        <v>17</v>
      </c>
      <c r="C92" s="27" t="s">
        <v>18</v>
      </c>
      <c r="D92" s="28">
        <v>3</v>
      </c>
      <c r="E92" s="29"/>
      <c r="F92" s="30">
        <f t="shared" ref="F92:F97" si="6">+ROUND(+D92*E92,2)</f>
        <v>0</v>
      </c>
    </row>
    <row r="93" spans="1:6" ht="15.95" customHeight="1" x14ac:dyDescent="0.25">
      <c r="A93" s="25" t="s">
        <v>174</v>
      </c>
      <c r="B93" s="26" t="s">
        <v>20</v>
      </c>
      <c r="C93" s="27" t="s">
        <v>175</v>
      </c>
      <c r="D93" s="28">
        <v>180</v>
      </c>
      <c r="E93" s="29"/>
      <c r="F93" s="30">
        <f t="shared" si="6"/>
        <v>0</v>
      </c>
    </row>
    <row r="94" spans="1:6" ht="15.95" customHeight="1" x14ac:dyDescent="0.25">
      <c r="A94" s="25" t="s">
        <v>176</v>
      </c>
      <c r="B94" s="26" t="s">
        <v>17</v>
      </c>
      <c r="C94" s="27" t="s">
        <v>177</v>
      </c>
      <c r="D94" s="28">
        <v>1</v>
      </c>
      <c r="E94" s="29"/>
      <c r="F94" s="30">
        <f t="shared" si="6"/>
        <v>0</v>
      </c>
    </row>
    <row r="95" spans="1:6" ht="15.95" customHeight="1" x14ac:dyDescent="0.25">
      <c r="A95" s="25" t="s">
        <v>178</v>
      </c>
      <c r="B95" s="26" t="s">
        <v>17</v>
      </c>
      <c r="C95" s="27" t="s">
        <v>179</v>
      </c>
      <c r="D95" s="28">
        <v>1</v>
      </c>
      <c r="E95" s="29"/>
      <c r="F95" s="30">
        <f t="shared" si="6"/>
        <v>0</v>
      </c>
    </row>
    <row r="96" spans="1:6" ht="15.95" customHeight="1" x14ac:dyDescent="0.25">
      <c r="A96" s="25" t="s">
        <v>180</v>
      </c>
      <c r="B96" s="26" t="s">
        <v>20</v>
      </c>
      <c r="C96" s="27" t="s">
        <v>23</v>
      </c>
      <c r="D96" s="28">
        <v>60</v>
      </c>
      <c r="E96" s="29"/>
      <c r="F96" s="30">
        <f t="shared" si="6"/>
        <v>0</v>
      </c>
    </row>
    <row r="97" spans="1:6" ht="15.95" customHeight="1" x14ac:dyDescent="0.25">
      <c r="A97" s="25" t="s">
        <v>181</v>
      </c>
      <c r="B97" s="26" t="s">
        <v>17</v>
      </c>
      <c r="C97" s="27" t="s">
        <v>182</v>
      </c>
      <c r="D97" s="28">
        <v>1</v>
      </c>
      <c r="E97" s="29"/>
      <c r="F97" s="30">
        <f t="shared" si="6"/>
        <v>0</v>
      </c>
    </row>
    <row r="98" spans="1:6" ht="15.95" customHeight="1" x14ac:dyDescent="0.25">
      <c r="A98" s="31"/>
      <c r="B98" s="31"/>
      <c r="C98" s="32" t="s">
        <v>183</v>
      </c>
      <c r="D98" s="28"/>
      <c r="E98" s="33"/>
      <c r="F98" s="33">
        <f>SUM(F92:F97)</f>
        <v>0</v>
      </c>
    </row>
    <row r="99" spans="1:6" ht="15.95" customHeight="1" x14ac:dyDescent="0.25">
      <c r="A99" s="22" t="s">
        <v>184</v>
      </c>
      <c r="B99" s="22" t="s">
        <v>10</v>
      </c>
      <c r="C99" s="23" t="s">
        <v>185</v>
      </c>
      <c r="D99" s="24"/>
      <c r="E99" s="24"/>
      <c r="F99" s="24"/>
    </row>
    <row r="100" spans="1:6" ht="15.95" customHeight="1" x14ac:dyDescent="0.25">
      <c r="A100" s="34" t="s">
        <v>186</v>
      </c>
      <c r="B100" s="34" t="s">
        <v>10</v>
      </c>
      <c r="C100" s="35" t="s">
        <v>187</v>
      </c>
      <c r="D100" s="36"/>
      <c r="E100" s="36"/>
      <c r="F100" s="36"/>
    </row>
    <row r="101" spans="1:6" ht="15.95" customHeight="1" x14ac:dyDescent="0.25">
      <c r="A101" s="25" t="s">
        <v>188</v>
      </c>
      <c r="B101" s="26" t="s">
        <v>20</v>
      </c>
      <c r="C101" s="27" t="s">
        <v>189</v>
      </c>
      <c r="D101" s="28">
        <v>240</v>
      </c>
      <c r="E101" s="29"/>
      <c r="F101" s="30">
        <f t="shared" ref="F101:F111" si="7">+ROUND(+D101*E101,2)</f>
        <v>0</v>
      </c>
    </row>
    <row r="102" spans="1:6" ht="15.95" customHeight="1" x14ac:dyDescent="0.25">
      <c r="A102" s="25" t="s">
        <v>190</v>
      </c>
      <c r="B102" s="26" t="s">
        <v>20</v>
      </c>
      <c r="C102" s="27" t="s">
        <v>36</v>
      </c>
      <c r="D102" s="28">
        <v>360</v>
      </c>
      <c r="E102" s="29"/>
      <c r="F102" s="30">
        <f t="shared" si="7"/>
        <v>0</v>
      </c>
    </row>
    <row r="103" spans="1:6" ht="15.95" customHeight="1" x14ac:dyDescent="0.25">
      <c r="A103" s="25" t="s">
        <v>191</v>
      </c>
      <c r="B103" s="26" t="s">
        <v>20</v>
      </c>
      <c r="C103" s="27" t="s">
        <v>34</v>
      </c>
      <c r="D103" s="28">
        <v>120</v>
      </c>
      <c r="E103" s="29"/>
      <c r="F103" s="30">
        <f t="shared" si="7"/>
        <v>0</v>
      </c>
    </row>
    <row r="104" spans="1:6" ht="15.95" customHeight="1" x14ac:dyDescent="0.25">
      <c r="A104" s="25" t="s">
        <v>192</v>
      </c>
      <c r="B104" s="26" t="s">
        <v>20</v>
      </c>
      <c r="C104" s="27" t="s">
        <v>38</v>
      </c>
      <c r="D104" s="28">
        <v>120</v>
      </c>
      <c r="E104" s="29"/>
      <c r="F104" s="30">
        <f t="shared" si="7"/>
        <v>0</v>
      </c>
    </row>
    <row r="105" spans="1:6" ht="15.95" customHeight="1" x14ac:dyDescent="0.25">
      <c r="A105" s="25" t="s">
        <v>193</v>
      </c>
      <c r="B105" s="26" t="s">
        <v>20</v>
      </c>
      <c r="C105" s="27" t="s">
        <v>40</v>
      </c>
      <c r="D105" s="28">
        <v>120</v>
      </c>
      <c r="E105" s="29"/>
      <c r="F105" s="30">
        <f t="shared" si="7"/>
        <v>0</v>
      </c>
    </row>
    <row r="106" spans="1:6" ht="15.95" customHeight="1" x14ac:dyDescent="0.25">
      <c r="A106" s="25" t="s">
        <v>194</v>
      </c>
      <c r="B106" s="26" t="s">
        <v>17</v>
      </c>
      <c r="C106" s="27" t="s">
        <v>56</v>
      </c>
      <c r="D106" s="28">
        <v>4</v>
      </c>
      <c r="E106" s="29"/>
      <c r="F106" s="30">
        <f t="shared" si="7"/>
        <v>0</v>
      </c>
    </row>
    <row r="107" spans="1:6" ht="15.95" customHeight="1" x14ac:dyDescent="0.25">
      <c r="A107" s="25" t="s">
        <v>195</v>
      </c>
      <c r="B107" s="26" t="s">
        <v>17</v>
      </c>
      <c r="C107" s="27" t="s">
        <v>44</v>
      </c>
      <c r="D107" s="28">
        <v>3</v>
      </c>
      <c r="E107" s="29"/>
      <c r="F107" s="30">
        <f t="shared" si="7"/>
        <v>0</v>
      </c>
    </row>
    <row r="108" spans="1:6" ht="15.95" customHeight="1" x14ac:dyDescent="0.25">
      <c r="A108" s="25" t="s">
        <v>196</v>
      </c>
      <c r="B108" s="26" t="s">
        <v>17</v>
      </c>
      <c r="C108" s="27" t="s">
        <v>46</v>
      </c>
      <c r="D108" s="28">
        <v>2</v>
      </c>
      <c r="E108" s="29"/>
      <c r="F108" s="30">
        <f t="shared" si="7"/>
        <v>0</v>
      </c>
    </row>
    <row r="109" spans="1:6" ht="15.95" customHeight="1" x14ac:dyDescent="0.25">
      <c r="A109" s="25" t="s">
        <v>197</v>
      </c>
      <c r="B109" s="26" t="s">
        <v>17</v>
      </c>
      <c r="C109" s="27" t="s">
        <v>48</v>
      </c>
      <c r="D109" s="28">
        <v>1</v>
      </c>
      <c r="E109" s="29"/>
      <c r="F109" s="30">
        <f t="shared" si="7"/>
        <v>0</v>
      </c>
    </row>
    <row r="110" spans="1:6" ht="15.95" customHeight="1" x14ac:dyDescent="0.25">
      <c r="A110" s="25" t="s">
        <v>198</v>
      </c>
      <c r="B110" s="26" t="s">
        <v>17</v>
      </c>
      <c r="C110" s="27" t="s">
        <v>50</v>
      </c>
      <c r="D110" s="28">
        <v>1</v>
      </c>
      <c r="E110" s="29"/>
      <c r="F110" s="30">
        <f t="shared" si="7"/>
        <v>0</v>
      </c>
    </row>
    <row r="111" spans="1:6" ht="15.95" customHeight="1" x14ac:dyDescent="0.25">
      <c r="A111" s="25" t="s">
        <v>199</v>
      </c>
      <c r="B111" s="26" t="s">
        <v>17</v>
      </c>
      <c r="C111" s="27" t="s">
        <v>52</v>
      </c>
      <c r="D111" s="28">
        <v>1</v>
      </c>
      <c r="E111" s="29"/>
      <c r="F111" s="30">
        <f t="shared" si="7"/>
        <v>0</v>
      </c>
    </row>
    <row r="112" spans="1:6" ht="15.95" customHeight="1" x14ac:dyDescent="0.25">
      <c r="A112" s="31"/>
      <c r="B112" s="31"/>
      <c r="C112" s="32" t="s">
        <v>200</v>
      </c>
      <c r="D112" s="28"/>
      <c r="E112" s="33"/>
      <c r="F112" s="33">
        <f>SUM(F101:F111)</f>
        <v>0</v>
      </c>
    </row>
    <row r="113" spans="1:6" ht="15.95" customHeight="1" x14ac:dyDescent="0.25">
      <c r="A113" s="34" t="s">
        <v>201</v>
      </c>
      <c r="B113" s="34" t="s">
        <v>10</v>
      </c>
      <c r="C113" s="35" t="s">
        <v>202</v>
      </c>
      <c r="D113" s="36"/>
      <c r="E113" s="36"/>
      <c r="F113" s="36"/>
    </row>
    <row r="114" spans="1:6" ht="15.95" customHeight="1" x14ac:dyDescent="0.25">
      <c r="A114" s="25" t="s">
        <v>203</v>
      </c>
      <c r="B114" s="26" t="s">
        <v>61</v>
      </c>
      <c r="C114" s="27" t="s">
        <v>62</v>
      </c>
      <c r="D114" s="28">
        <v>24</v>
      </c>
      <c r="E114" s="29"/>
      <c r="F114" s="30">
        <f t="shared" ref="F114:F123" si="8">+ROUND(+D114*E114,2)</f>
        <v>0</v>
      </c>
    </row>
    <row r="115" spans="1:6" ht="15.95" customHeight="1" x14ac:dyDescent="0.25">
      <c r="A115" s="25" t="s">
        <v>204</v>
      </c>
      <c r="B115" s="26" t="s">
        <v>61</v>
      </c>
      <c r="C115" s="27" t="s">
        <v>205</v>
      </c>
      <c r="D115" s="28">
        <v>108</v>
      </c>
      <c r="E115" s="29"/>
      <c r="F115" s="30">
        <f t="shared" si="8"/>
        <v>0</v>
      </c>
    </row>
    <row r="116" spans="1:6" ht="15.95" customHeight="1" x14ac:dyDescent="0.25">
      <c r="A116" s="25" t="s">
        <v>206</v>
      </c>
      <c r="B116" s="26" t="s">
        <v>66</v>
      </c>
      <c r="C116" s="27" t="s">
        <v>67</v>
      </c>
      <c r="D116" s="28">
        <v>66</v>
      </c>
      <c r="E116" s="29"/>
      <c r="F116" s="30">
        <f t="shared" si="8"/>
        <v>0</v>
      </c>
    </row>
    <row r="117" spans="1:6" ht="15.95" customHeight="1" x14ac:dyDescent="0.25">
      <c r="A117" s="25" t="s">
        <v>207</v>
      </c>
      <c r="B117" s="26" t="s">
        <v>66</v>
      </c>
      <c r="C117" s="27" t="s">
        <v>69</v>
      </c>
      <c r="D117" s="28">
        <v>42.9</v>
      </c>
      <c r="E117" s="29"/>
      <c r="F117" s="30">
        <f t="shared" si="8"/>
        <v>0</v>
      </c>
    </row>
    <row r="118" spans="1:6" ht="15.95" customHeight="1" x14ac:dyDescent="0.25">
      <c r="A118" s="25" t="s">
        <v>208</v>
      </c>
      <c r="B118" s="26" t="s">
        <v>66</v>
      </c>
      <c r="C118" s="27" t="s">
        <v>73</v>
      </c>
      <c r="D118" s="28">
        <v>23.1</v>
      </c>
      <c r="E118" s="29"/>
      <c r="F118" s="30">
        <f t="shared" si="8"/>
        <v>0</v>
      </c>
    </row>
    <row r="119" spans="1:6" ht="15.95" customHeight="1" x14ac:dyDescent="0.25">
      <c r="A119" s="25" t="s">
        <v>209</v>
      </c>
      <c r="B119" s="26" t="s">
        <v>61</v>
      </c>
      <c r="C119" s="27" t="s">
        <v>210</v>
      </c>
      <c r="D119" s="28">
        <v>108</v>
      </c>
      <c r="E119" s="29"/>
      <c r="F119" s="30">
        <f t="shared" si="8"/>
        <v>0</v>
      </c>
    </row>
    <row r="120" spans="1:6" ht="15.95" customHeight="1" x14ac:dyDescent="0.25">
      <c r="A120" s="25" t="s">
        <v>211</v>
      </c>
      <c r="B120" s="26" t="s">
        <v>61</v>
      </c>
      <c r="C120" s="27" t="s">
        <v>212</v>
      </c>
      <c r="D120" s="28">
        <v>6.35</v>
      </c>
      <c r="E120" s="29"/>
      <c r="F120" s="30">
        <f t="shared" si="8"/>
        <v>0</v>
      </c>
    </row>
    <row r="121" spans="1:6" ht="15.95" customHeight="1" x14ac:dyDescent="0.25">
      <c r="A121" s="25" t="s">
        <v>213</v>
      </c>
      <c r="B121" s="26" t="s">
        <v>66</v>
      </c>
      <c r="C121" s="27" t="s">
        <v>214</v>
      </c>
      <c r="D121" s="28">
        <v>0.2</v>
      </c>
      <c r="E121" s="29"/>
      <c r="F121" s="30">
        <f t="shared" si="8"/>
        <v>0</v>
      </c>
    </row>
    <row r="122" spans="1:6" ht="15.95" customHeight="1" x14ac:dyDescent="0.25">
      <c r="A122" s="25" t="s">
        <v>215</v>
      </c>
      <c r="B122" s="26" t="s">
        <v>61</v>
      </c>
      <c r="C122" s="27" t="s">
        <v>216</v>
      </c>
      <c r="D122" s="28">
        <v>0.1</v>
      </c>
      <c r="E122" s="29"/>
      <c r="F122" s="30">
        <f t="shared" si="8"/>
        <v>0</v>
      </c>
    </row>
    <row r="123" spans="1:6" ht="15.95" customHeight="1" x14ac:dyDescent="0.25">
      <c r="A123" s="25" t="s">
        <v>217</v>
      </c>
      <c r="B123" s="26" t="s">
        <v>61</v>
      </c>
      <c r="C123" s="27" t="s">
        <v>218</v>
      </c>
      <c r="D123" s="28">
        <v>24</v>
      </c>
      <c r="E123" s="29"/>
      <c r="F123" s="30">
        <f t="shared" si="8"/>
        <v>0</v>
      </c>
    </row>
    <row r="124" spans="1:6" ht="15.95" customHeight="1" x14ac:dyDescent="0.25">
      <c r="A124" s="31"/>
      <c r="B124" s="31"/>
      <c r="C124" s="32" t="s">
        <v>219</v>
      </c>
      <c r="D124" s="28"/>
      <c r="E124" s="33"/>
      <c r="F124" s="33">
        <f>SUM(F114:F123)</f>
        <v>0</v>
      </c>
    </row>
    <row r="125" spans="1:6" ht="15.95" customHeight="1" x14ac:dyDescent="0.25">
      <c r="A125" s="31"/>
      <c r="B125" s="31"/>
      <c r="C125" s="32" t="s">
        <v>220</v>
      </c>
      <c r="D125" s="28"/>
      <c r="E125" s="33"/>
      <c r="F125" s="33">
        <f>+F124+F112</f>
        <v>0</v>
      </c>
    </row>
    <row r="126" spans="1:6" ht="24.75" customHeight="1" x14ac:dyDescent="0.25">
      <c r="A126" s="22" t="s">
        <v>221</v>
      </c>
      <c r="B126" s="22" t="s">
        <v>10</v>
      </c>
      <c r="C126" s="23" t="s">
        <v>222</v>
      </c>
      <c r="D126" s="24"/>
      <c r="E126" s="24"/>
      <c r="F126" s="24"/>
    </row>
    <row r="127" spans="1:6" ht="15.95" customHeight="1" x14ac:dyDescent="0.25">
      <c r="A127" s="25" t="s">
        <v>223</v>
      </c>
      <c r="B127" s="26" t="s">
        <v>17</v>
      </c>
      <c r="C127" s="27" t="s">
        <v>224</v>
      </c>
      <c r="D127" s="28">
        <v>1</v>
      </c>
      <c r="E127" s="29"/>
      <c r="F127" s="30">
        <f t="shared" ref="F127:F134" si="9">+ROUND(+D127*E127,2)</f>
        <v>0</v>
      </c>
    </row>
    <row r="128" spans="1:6" ht="15.95" customHeight="1" x14ac:dyDescent="0.25">
      <c r="A128" s="25" t="s">
        <v>225</v>
      </c>
      <c r="B128" s="26" t="s">
        <v>17</v>
      </c>
      <c r="C128" s="27" t="s">
        <v>226</v>
      </c>
      <c r="D128" s="28">
        <v>1</v>
      </c>
      <c r="E128" s="29"/>
      <c r="F128" s="30">
        <f t="shared" si="9"/>
        <v>0</v>
      </c>
    </row>
    <row r="129" spans="1:6" ht="25.5" customHeight="1" x14ac:dyDescent="0.25">
      <c r="A129" s="25" t="s">
        <v>227</v>
      </c>
      <c r="B129" s="26" t="s">
        <v>17</v>
      </c>
      <c r="C129" s="27" t="s">
        <v>228</v>
      </c>
      <c r="D129" s="28">
        <v>1</v>
      </c>
      <c r="E129" s="29"/>
      <c r="F129" s="30">
        <f t="shared" si="9"/>
        <v>0</v>
      </c>
    </row>
    <row r="130" spans="1:6" ht="22.5" customHeight="1" x14ac:dyDescent="0.25">
      <c r="A130" s="25" t="s">
        <v>229</v>
      </c>
      <c r="B130" s="26" t="s">
        <v>17</v>
      </c>
      <c r="C130" s="27" t="s">
        <v>230</v>
      </c>
      <c r="D130" s="28">
        <v>1</v>
      </c>
      <c r="E130" s="29"/>
      <c r="F130" s="30">
        <f t="shared" si="9"/>
        <v>0</v>
      </c>
    </row>
    <row r="131" spans="1:6" ht="15.95" customHeight="1" x14ac:dyDescent="0.25">
      <c r="A131" s="25" t="s">
        <v>231</v>
      </c>
      <c r="B131" s="26" t="s">
        <v>17</v>
      </c>
      <c r="C131" s="27" t="s">
        <v>232</v>
      </c>
      <c r="D131" s="28">
        <v>1</v>
      </c>
      <c r="E131" s="29"/>
      <c r="F131" s="30">
        <f t="shared" si="9"/>
        <v>0</v>
      </c>
    </row>
    <row r="132" spans="1:6" ht="25.5" customHeight="1" x14ac:dyDescent="0.25">
      <c r="A132" s="25" t="s">
        <v>233</v>
      </c>
      <c r="B132" s="26" t="s">
        <v>17</v>
      </c>
      <c r="C132" s="27" t="s">
        <v>234</v>
      </c>
      <c r="D132" s="28">
        <v>1</v>
      </c>
      <c r="E132" s="29"/>
      <c r="F132" s="30">
        <f t="shared" si="9"/>
        <v>0</v>
      </c>
    </row>
    <row r="133" spans="1:6" ht="15.95" customHeight="1" x14ac:dyDescent="0.25">
      <c r="A133" s="25" t="s">
        <v>235</v>
      </c>
      <c r="B133" s="26" t="s">
        <v>17</v>
      </c>
      <c r="C133" s="27" t="s">
        <v>236</v>
      </c>
      <c r="D133" s="28">
        <v>1</v>
      </c>
      <c r="E133" s="29"/>
      <c r="F133" s="30">
        <f t="shared" si="9"/>
        <v>0</v>
      </c>
    </row>
    <row r="134" spans="1:6" ht="15.95" customHeight="1" x14ac:dyDescent="0.25">
      <c r="A134" s="25" t="s">
        <v>237</v>
      </c>
      <c r="B134" s="26" t="s">
        <v>20</v>
      </c>
      <c r="C134" s="27" t="s">
        <v>238</v>
      </c>
      <c r="D134" s="28">
        <v>120</v>
      </c>
      <c r="E134" s="29"/>
      <c r="F134" s="30">
        <f t="shared" si="9"/>
        <v>0</v>
      </c>
    </row>
    <row r="135" spans="1:6" ht="15.95" customHeight="1" x14ac:dyDescent="0.25">
      <c r="A135" s="31"/>
      <c r="B135" s="31"/>
      <c r="C135" s="32" t="s">
        <v>239</v>
      </c>
      <c r="D135" s="28"/>
      <c r="E135" s="33"/>
      <c r="F135" s="33">
        <f>SUM(F127:F134)</f>
        <v>0</v>
      </c>
    </row>
    <row r="136" spans="1:6" ht="25.5" customHeight="1" x14ac:dyDescent="0.25">
      <c r="A136" s="22" t="s">
        <v>240</v>
      </c>
      <c r="B136" s="22" t="s">
        <v>10</v>
      </c>
      <c r="C136" s="23" t="s">
        <v>241</v>
      </c>
      <c r="D136" s="24"/>
      <c r="E136" s="24"/>
      <c r="F136" s="24"/>
    </row>
    <row r="137" spans="1:6" ht="15.95" customHeight="1" x14ac:dyDescent="0.25">
      <c r="A137" s="34" t="s">
        <v>242</v>
      </c>
      <c r="B137" s="34" t="s">
        <v>10</v>
      </c>
      <c r="C137" s="35" t="s">
        <v>243</v>
      </c>
      <c r="D137" s="36"/>
      <c r="E137" s="36"/>
      <c r="F137" s="36"/>
    </row>
    <row r="138" spans="1:6" ht="21" customHeight="1" x14ac:dyDescent="0.25">
      <c r="A138" s="25" t="s">
        <v>244</v>
      </c>
      <c r="B138" s="26" t="s">
        <v>17</v>
      </c>
      <c r="C138" s="27" t="s">
        <v>245</v>
      </c>
      <c r="D138" s="28">
        <v>1</v>
      </c>
      <c r="E138" s="29"/>
      <c r="F138" s="30">
        <f t="shared" ref="F138:F156" si="10">+ROUND(+D138*E138,2)</f>
        <v>0</v>
      </c>
    </row>
    <row r="139" spans="1:6" ht="15.95" customHeight="1" x14ac:dyDescent="0.25">
      <c r="A139" s="25" t="s">
        <v>246</v>
      </c>
      <c r="B139" s="26" t="s">
        <v>17</v>
      </c>
      <c r="C139" s="27" t="s">
        <v>247</v>
      </c>
      <c r="D139" s="28">
        <v>4</v>
      </c>
      <c r="E139" s="29"/>
      <c r="F139" s="30">
        <f t="shared" si="10"/>
        <v>0</v>
      </c>
    </row>
    <row r="140" spans="1:6" ht="22.5" customHeight="1" x14ac:dyDescent="0.25">
      <c r="A140" s="25" t="s">
        <v>248</v>
      </c>
      <c r="B140" s="26" t="s">
        <v>17</v>
      </c>
      <c r="C140" s="27" t="s">
        <v>249</v>
      </c>
      <c r="D140" s="28">
        <v>4</v>
      </c>
      <c r="E140" s="29"/>
      <c r="F140" s="30">
        <f t="shared" si="10"/>
        <v>0</v>
      </c>
    </row>
    <row r="141" spans="1:6" ht="15.95" customHeight="1" x14ac:dyDescent="0.25">
      <c r="A141" s="25" t="s">
        <v>250</v>
      </c>
      <c r="B141" s="26" t="s">
        <v>17</v>
      </c>
      <c r="C141" s="27" t="s">
        <v>251</v>
      </c>
      <c r="D141" s="28">
        <v>2</v>
      </c>
      <c r="E141" s="29"/>
      <c r="F141" s="30">
        <f t="shared" si="10"/>
        <v>0</v>
      </c>
    </row>
    <row r="142" spans="1:6" ht="23.25" customHeight="1" x14ac:dyDescent="0.25">
      <c r="A142" s="25" t="s">
        <v>252</v>
      </c>
      <c r="B142" s="26" t="s">
        <v>17</v>
      </c>
      <c r="C142" s="27" t="s">
        <v>253</v>
      </c>
      <c r="D142" s="28">
        <v>1</v>
      </c>
      <c r="E142" s="29"/>
      <c r="F142" s="30">
        <f t="shared" si="10"/>
        <v>0</v>
      </c>
    </row>
    <row r="143" spans="1:6" ht="26.25" customHeight="1" x14ac:dyDescent="0.25">
      <c r="A143" s="25" t="s">
        <v>254</v>
      </c>
      <c r="B143" s="26" t="s">
        <v>20</v>
      </c>
      <c r="C143" s="27" t="s">
        <v>255</v>
      </c>
      <c r="D143" s="28">
        <v>20</v>
      </c>
      <c r="E143" s="29"/>
      <c r="F143" s="30">
        <f t="shared" si="10"/>
        <v>0</v>
      </c>
    </row>
    <row r="144" spans="1:6" ht="21" customHeight="1" x14ac:dyDescent="0.25">
      <c r="A144" s="25" t="s">
        <v>256</v>
      </c>
      <c r="B144" s="26" t="s">
        <v>17</v>
      </c>
      <c r="C144" s="27" t="s">
        <v>257</v>
      </c>
      <c r="D144" s="28">
        <v>1</v>
      </c>
      <c r="E144" s="29"/>
      <c r="F144" s="30">
        <f t="shared" si="10"/>
        <v>0</v>
      </c>
    </row>
    <row r="145" spans="1:6" ht="15.95" customHeight="1" x14ac:dyDescent="0.25">
      <c r="A145" s="25" t="s">
        <v>258</v>
      </c>
      <c r="B145" s="26" t="s">
        <v>17</v>
      </c>
      <c r="C145" s="27" t="s">
        <v>97</v>
      </c>
      <c r="D145" s="28">
        <v>6</v>
      </c>
      <c r="E145" s="29"/>
      <c r="F145" s="30">
        <f t="shared" si="10"/>
        <v>0</v>
      </c>
    </row>
    <row r="146" spans="1:6" ht="15.95" customHeight="1" x14ac:dyDescent="0.25">
      <c r="A146" s="25" t="s">
        <v>259</v>
      </c>
      <c r="B146" s="26" t="s">
        <v>17</v>
      </c>
      <c r="C146" s="27" t="s">
        <v>260</v>
      </c>
      <c r="D146" s="28">
        <v>1</v>
      </c>
      <c r="E146" s="29"/>
      <c r="F146" s="30">
        <f t="shared" si="10"/>
        <v>0</v>
      </c>
    </row>
    <row r="147" spans="1:6" ht="15.95" customHeight="1" x14ac:dyDescent="0.25">
      <c r="A147" s="25" t="s">
        <v>261</v>
      </c>
      <c r="B147" s="26" t="s">
        <v>17</v>
      </c>
      <c r="C147" s="27" t="s">
        <v>101</v>
      </c>
      <c r="D147" s="28">
        <v>1</v>
      </c>
      <c r="E147" s="29"/>
      <c r="F147" s="30">
        <f t="shared" si="10"/>
        <v>0</v>
      </c>
    </row>
    <row r="148" spans="1:6" ht="15.95" customHeight="1" x14ac:dyDescent="0.25">
      <c r="A148" s="25" t="s">
        <v>262</v>
      </c>
      <c r="B148" s="26" t="s">
        <v>17</v>
      </c>
      <c r="C148" s="27" t="s">
        <v>103</v>
      </c>
      <c r="D148" s="28">
        <v>1</v>
      </c>
      <c r="E148" s="29"/>
      <c r="F148" s="30">
        <f t="shared" si="10"/>
        <v>0</v>
      </c>
    </row>
    <row r="149" spans="1:6" ht="15.95" customHeight="1" x14ac:dyDescent="0.25">
      <c r="A149" s="25" t="s">
        <v>263</v>
      </c>
      <c r="B149" s="26" t="s">
        <v>17</v>
      </c>
      <c r="C149" s="27" t="s">
        <v>105</v>
      </c>
      <c r="D149" s="28">
        <v>1</v>
      </c>
      <c r="E149" s="29"/>
      <c r="F149" s="30">
        <f t="shared" si="10"/>
        <v>0</v>
      </c>
    </row>
    <row r="150" spans="1:6" ht="15.95" customHeight="1" x14ac:dyDescent="0.25">
      <c r="A150" s="25" t="s">
        <v>264</v>
      </c>
      <c r="B150" s="26" t="s">
        <v>17</v>
      </c>
      <c r="C150" s="27" t="s">
        <v>107</v>
      </c>
      <c r="D150" s="28">
        <v>1</v>
      </c>
      <c r="E150" s="29"/>
      <c r="F150" s="30">
        <f t="shared" si="10"/>
        <v>0</v>
      </c>
    </row>
    <row r="151" spans="1:6" ht="15.95" customHeight="1" x14ac:dyDescent="0.25">
      <c r="A151" s="25" t="s">
        <v>265</v>
      </c>
      <c r="B151" s="26" t="s">
        <v>17</v>
      </c>
      <c r="C151" s="27" t="s">
        <v>109</v>
      </c>
      <c r="D151" s="28">
        <v>1</v>
      </c>
      <c r="E151" s="29"/>
      <c r="F151" s="30">
        <f t="shared" si="10"/>
        <v>0</v>
      </c>
    </row>
    <row r="152" spans="1:6" ht="15.95" customHeight="1" x14ac:dyDescent="0.25">
      <c r="A152" s="25" t="s">
        <v>266</v>
      </c>
      <c r="B152" s="26" t="s">
        <v>17</v>
      </c>
      <c r="C152" s="27" t="s">
        <v>267</v>
      </c>
      <c r="D152" s="28">
        <v>2</v>
      </c>
      <c r="E152" s="29"/>
      <c r="F152" s="30">
        <f t="shared" si="10"/>
        <v>0</v>
      </c>
    </row>
    <row r="153" spans="1:6" ht="15.95" customHeight="1" x14ac:dyDescent="0.25">
      <c r="A153" s="25" t="s">
        <v>268</v>
      </c>
      <c r="B153" s="26" t="s">
        <v>17</v>
      </c>
      <c r="C153" s="27" t="s">
        <v>269</v>
      </c>
      <c r="D153" s="28">
        <v>1</v>
      </c>
      <c r="E153" s="29"/>
      <c r="F153" s="30">
        <f t="shared" si="10"/>
        <v>0</v>
      </c>
    </row>
    <row r="154" spans="1:6" ht="15.95" customHeight="1" x14ac:dyDescent="0.25">
      <c r="A154" s="25" t="s">
        <v>270</v>
      </c>
      <c r="B154" s="26" t="s">
        <v>113</v>
      </c>
      <c r="C154" s="27" t="s">
        <v>114</v>
      </c>
      <c r="D154" s="28">
        <v>1</v>
      </c>
      <c r="E154" s="29"/>
      <c r="F154" s="30">
        <f t="shared" si="10"/>
        <v>0</v>
      </c>
    </row>
    <row r="155" spans="1:6" ht="15.95" customHeight="1" x14ac:dyDescent="0.25">
      <c r="A155" s="25" t="s">
        <v>271</v>
      </c>
      <c r="B155" s="26" t="s">
        <v>113</v>
      </c>
      <c r="C155" s="27" t="s">
        <v>52</v>
      </c>
      <c r="D155" s="28">
        <v>1</v>
      </c>
      <c r="E155" s="29"/>
      <c r="F155" s="30">
        <f t="shared" si="10"/>
        <v>0</v>
      </c>
    </row>
    <row r="156" spans="1:6" ht="21" customHeight="1" x14ac:dyDescent="0.25">
      <c r="A156" s="25" t="s">
        <v>272</v>
      </c>
      <c r="B156" s="26" t="s">
        <v>17</v>
      </c>
      <c r="C156" s="27" t="s">
        <v>273</v>
      </c>
      <c r="D156" s="28">
        <v>1</v>
      </c>
      <c r="E156" s="29"/>
      <c r="F156" s="30">
        <f t="shared" si="10"/>
        <v>0</v>
      </c>
    </row>
    <row r="157" spans="1:6" ht="15.95" customHeight="1" x14ac:dyDescent="0.25">
      <c r="A157" s="31"/>
      <c r="B157" s="31"/>
      <c r="C157" s="32" t="s">
        <v>274</v>
      </c>
      <c r="D157" s="28"/>
      <c r="E157" s="33"/>
      <c r="F157" s="33">
        <f>SUM(F138:F156)</f>
        <v>0</v>
      </c>
    </row>
    <row r="158" spans="1:6" ht="15.95" customHeight="1" x14ac:dyDescent="0.25">
      <c r="A158" s="34" t="s">
        <v>275</v>
      </c>
      <c r="B158" s="34" t="s">
        <v>10</v>
      </c>
      <c r="C158" s="35" t="s">
        <v>276</v>
      </c>
      <c r="D158" s="36"/>
      <c r="E158" s="36"/>
      <c r="F158" s="36"/>
    </row>
    <row r="159" spans="1:6" ht="15.95" customHeight="1" x14ac:dyDescent="0.25">
      <c r="A159" s="25" t="s">
        <v>277</v>
      </c>
      <c r="B159" s="26" t="s">
        <v>17</v>
      </c>
      <c r="C159" s="27" t="s">
        <v>278</v>
      </c>
      <c r="D159" s="28">
        <v>1</v>
      </c>
      <c r="E159" s="29"/>
      <c r="F159" s="30">
        <f t="shared" ref="F159:F164" si="11">+ROUND(+D159*E159,2)</f>
        <v>0</v>
      </c>
    </row>
    <row r="160" spans="1:6" ht="15.95" customHeight="1" x14ac:dyDescent="0.25">
      <c r="A160" s="25" t="s">
        <v>279</v>
      </c>
      <c r="B160" s="26" t="s">
        <v>17</v>
      </c>
      <c r="C160" s="27" t="s">
        <v>280</v>
      </c>
      <c r="D160" s="28">
        <v>1</v>
      </c>
      <c r="E160" s="29"/>
      <c r="F160" s="30">
        <f t="shared" si="11"/>
        <v>0</v>
      </c>
    </row>
    <row r="161" spans="1:6" ht="15.95" customHeight="1" x14ac:dyDescent="0.25">
      <c r="A161" s="25" t="s">
        <v>281</v>
      </c>
      <c r="B161" s="26" t="s">
        <v>17</v>
      </c>
      <c r="C161" s="27" t="s">
        <v>282</v>
      </c>
      <c r="D161" s="28">
        <v>1</v>
      </c>
      <c r="E161" s="29"/>
      <c r="F161" s="30">
        <f t="shared" si="11"/>
        <v>0</v>
      </c>
    </row>
    <row r="162" spans="1:6" ht="15.95" customHeight="1" x14ac:dyDescent="0.25">
      <c r="A162" s="25" t="s">
        <v>283</v>
      </c>
      <c r="B162" s="26" t="s">
        <v>20</v>
      </c>
      <c r="C162" s="27" t="s">
        <v>238</v>
      </c>
      <c r="D162" s="28">
        <v>245</v>
      </c>
      <c r="E162" s="29"/>
      <c r="F162" s="30">
        <f t="shared" si="11"/>
        <v>0</v>
      </c>
    </row>
    <row r="163" spans="1:6" ht="15.95" customHeight="1" x14ac:dyDescent="0.25">
      <c r="A163" s="25" t="s">
        <v>284</v>
      </c>
      <c r="B163" s="26" t="s">
        <v>20</v>
      </c>
      <c r="C163" s="27" t="s">
        <v>285</v>
      </c>
      <c r="D163" s="28">
        <v>220</v>
      </c>
      <c r="E163" s="29"/>
      <c r="F163" s="30">
        <f t="shared" si="11"/>
        <v>0</v>
      </c>
    </row>
    <row r="164" spans="1:6" ht="15.95" customHeight="1" x14ac:dyDescent="0.25">
      <c r="A164" s="25" t="s">
        <v>286</v>
      </c>
      <c r="B164" s="26" t="s">
        <v>20</v>
      </c>
      <c r="C164" s="27" t="s">
        <v>287</v>
      </c>
      <c r="D164" s="28">
        <v>160</v>
      </c>
      <c r="E164" s="29"/>
      <c r="F164" s="30">
        <f t="shared" si="11"/>
        <v>0</v>
      </c>
    </row>
    <row r="165" spans="1:6" ht="15.95" customHeight="1" x14ac:dyDescent="0.25">
      <c r="A165" s="31"/>
      <c r="B165" s="31"/>
      <c r="C165" s="32" t="s">
        <v>288</v>
      </c>
      <c r="D165" s="28"/>
      <c r="E165" s="33"/>
      <c r="F165" s="33">
        <f>SUM(F159:F164)</f>
        <v>0</v>
      </c>
    </row>
    <row r="166" spans="1:6" ht="15.95" customHeight="1" x14ac:dyDescent="0.25">
      <c r="A166" s="34" t="s">
        <v>289</v>
      </c>
      <c r="B166" s="34" t="s">
        <v>10</v>
      </c>
      <c r="C166" s="35" t="s">
        <v>290</v>
      </c>
      <c r="D166" s="36"/>
      <c r="E166" s="36"/>
      <c r="F166" s="36"/>
    </row>
    <row r="167" spans="1:6" ht="15.95" customHeight="1" x14ac:dyDescent="0.25">
      <c r="A167" s="37" t="s">
        <v>291</v>
      </c>
      <c r="B167" s="37" t="s">
        <v>10</v>
      </c>
      <c r="C167" s="38" t="s">
        <v>292</v>
      </c>
      <c r="D167" s="39"/>
      <c r="E167" s="39"/>
      <c r="F167" s="39"/>
    </row>
    <row r="168" spans="1:6" ht="15.95" customHeight="1" x14ac:dyDescent="0.25">
      <c r="A168" s="40" t="s">
        <v>293</v>
      </c>
      <c r="B168" s="40" t="s">
        <v>10</v>
      </c>
      <c r="C168" s="41" t="s">
        <v>294</v>
      </c>
      <c r="D168" s="42"/>
      <c r="E168" s="42"/>
      <c r="F168" s="42"/>
    </row>
    <row r="169" spans="1:6" ht="21" customHeight="1" x14ac:dyDescent="0.25">
      <c r="A169" s="25" t="s">
        <v>295</v>
      </c>
      <c r="B169" s="26" t="s">
        <v>66</v>
      </c>
      <c r="C169" s="27" t="s">
        <v>296</v>
      </c>
      <c r="D169" s="28">
        <v>1319.2</v>
      </c>
      <c r="E169" s="29"/>
      <c r="F169" s="30">
        <f t="shared" ref="F169:F173" si="12">+ROUND(+D169*E169,2)</f>
        <v>0</v>
      </c>
    </row>
    <row r="170" spans="1:6" ht="15.95" customHeight="1" x14ac:dyDescent="0.25">
      <c r="A170" s="25" t="s">
        <v>297</v>
      </c>
      <c r="B170" s="26" t="s">
        <v>17</v>
      </c>
      <c r="C170" s="27" t="s">
        <v>298</v>
      </c>
      <c r="D170" s="28">
        <v>1</v>
      </c>
      <c r="E170" s="29"/>
      <c r="F170" s="30">
        <f t="shared" si="12"/>
        <v>0</v>
      </c>
    </row>
    <row r="171" spans="1:6" ht="22.5" customHeight="1" x14ac:dyDescent="0.25">
      <c r="A171" s="25" t="s">
        <v>299</v>
      </c>
      <c r="B171" s="26" t="s">
        <v>61</v>
      </c>
      <c r="C171" s="27" t="s">
        <v>300</v>
      </c>
      <c r="D171" s="28">
        <v>11</v>
      </c>
      <c r="E171" s="29"/>
      <c r="F171" s="30">
        <f t="shared" si="12"/>
        <v>0</v>
      </c>
    </row>
    <row r="172" spans="1:6" ht="15.95" customHeight="1" x14ac:dyDescent="0.25">
      <c r="A172" s="25" t="s">
        <v>301</v>
      </c>
      <c r="B172" s="26" t="s">
        <v>66</v>
      </c>
      <c r="C172" s="27" t="s">
        <v>302</v>
      </c>
      <c r="D172" s="28">
        <v>27</v>
      </c>
      <c r="E172" s="29"/>
      <c r="F172" s="30">
        <f t="shared" si="12"/>
        <v>0</v>
      </c>
    </row>
    <row r="173" spans="1:6" ht="15.95" customHeight="1" x14ac:dyDescent="0.25">
      <c r="A173" s="25" t="s">
        <v>303</v>
      </c>
      <c r="B173" s="26" t="s">
        <v>17</v>
      </c>
      <c r="C173" s="27" t="s">
        <v>304</v>
      </c>
      <c r="D173" s="28">
        <v>1</v>
      </c>
      <c r="E173" s="29"/>
      <c r="F173" s="30">
        <f t="shared" si="12"/>
        <v>0</v>
      </c>
    </row>
    <row r="174" spans="1:6" ht="15.95" customHeight="1" x14ac:dyDescent="0.25">
      <c r="A174" s="40" t="s">
        <v>305</v>
      </c>
      <c r="B174" s="40" t="s">
        <v>10</v>
      </c>
      <c r="C174" s="41" t="s">
        <v>306</v>
      </c>
      <c r="D174" s="42"/>
      <c r="E174" s="42"/>
      <c r="F174" s="42"/>
    </row>
    <row r="175" spans="1:6" ht="18" customHeight="1" x14ac:dyDescent="0.25">
      <c r="A175" s="25" t="s">
        <v>307</v>
      </c>
      <c r="B175" s="26" t="s">
        <v>61</v>
      </c>
      <c r="C175" s="27" t="s">
        <v>308</v>
      </c>
      <c r="D175" s="28">
        <v>372</v>
      </c>
      <c r="E175" s="29"/>
      <c r="F175" s="30">
        <f t="shared" ref="F175:F176" si="13">+ROUND(+D175*E175,2)</f>
        <v>0</v>
      </c>
    </row>
    <row r="176" spans="1:6" ht="21.75" customHeight="1" x14ac:dyDescent="0.25">
      <c r="A176" s="25" t="s">
        <v>309</v>
      </c>
      <c r="B176" s="26" t="s">
        <v>61</v>
      </c>
      <c r="C176" s="27" t="s">
        <v>310</v>
      </c>
      <c r="D176" s="28">
        <v>372</v>
      </c>
      <c r="E176" s="29"/>
      <c r="F176" s="30">
        <f t="shared" si="13"/>
        <v>0</v>
      </c>
    </row>
    <row r="177" spans="1:6" ht="15.95" customHeight="1" x14ac:dyDescent="0.25">
      <c r="A177" s="37" t="s">
        <v>311</v>
      </c>
      <c r="B177" s="37" t="s">
        <v>10</v>
      </c>
      <c r="C177" s="38" t="s">
        <v>312</v>
      </c>
      <c r="D177" s="39"/>
      <c r="E177" s="39"/>
      <c r="F177" s="39"/>
    </row>
    <row r="178" spans="1:6" ht="15.95" customHeight="1" x14ac:dyDescent="0.25">
      <c r="A178" s="40" t="s">
        <v>313</v>
      </c>
      <c r="B178" s="40" t="s">
        <v>10</v>
      </c>
      <c r="C178" s="41" t="s">
        <v>314</v>
      </c>
      <c r="D178" s="42"/>
      <c r="E178" s="42"/>
      <c r="F178" s="42"/>
    </row>
    <row r="179" spans="1:6" ht="15.95" customHeight="1" x14ac:dyDescent="0.25">
      <c r="A179" s="25" t="s">
        <v>315</v>
      </c>
      <c r="B179" s="26" t="s">
        <v>66</v>
      </c>
      <c r="C179" s="27" t="s">
        <v>316</v>
      </c>
      <c r="D179" s="28">
        <v>26.9</v>
      </c>
      <c r="E179" s="29"/>
      <c r="F179" s="30">
        <f t="shared" ref="F179:F180" si="14">+ROUND(+D179*E179,2)</f>
        <v>0</v>
      </c>
    </row>
    <row r="180" spans="1:6" ht="22.5" customHeight="1" x14ac:dyDescent="0.25">
      <c r="A180" s="25" t="s">
        <v>317</v>
      </c>
      <c r="B180" s="26" t="s">
        <v>61</v>
      </c>
      <c r="C180" s="27" t="s">
        <v>318</v>
      </c>
      <c r="D180" s="28">
        <v>89.68</v>
      </c>
      <c r="E180" s="29"/>
      <c r="F180" s="30">
        <f t="shared" si="14"/>
        <v>0</v>
      </c>
    </row>
    <row r="181" spans="1:6" ht="15.95" customHeight="1" x14ac:dyDescent="0.25">
      <c r="A181" s="37" t="s">
        <v>319</v>
      </c>
      <c r="B181" s="37" t="s">
        <v>10</v>
      </c>
      <c r="C181" s="38" t="s">
        <v>320</v>
      </c>
      <c r="D181" s="39"/>
      <c r="E181" s="39"/>
      <c r="F181" s="39"/>
    </row>
    <row r="182" spans="1:6" ht="15.95" customHeight="1" x14ac:dyDescent="0.25">
      <c r="A182" s="40" t="s">
        <v>321</v>
      </c>
      <c r="B182" s="40" t="s">
        <v>10</v>
      </c>
      <c r="C182" s="41" t="s">
        <v>322</v>
      </c>
      <c r="D182" s="42"/>
      <c r="E182" s="42"/>
      <c r="F182" s="42"/>
    </row>
    <row r="183" spans="1:6" ht="15.95" customHeight="1" x14ac:dyDescent="0.25">
      <c r="A183" s="25" t="s">
        <v>323</v>
      </c>
      <c r="B183" s="26" t="s">
        <v>61</v>
      </c>
      <c r="C183" s="27" t="s">
        <v>324</v>
      </c>
      <c r="D183" s="28">
        <v>372</v>
      </c>
      <c r="E183" s="29"/>
      <c r="F183" s="30">
        <f>+ROUND(+D183*E183,2)</f>
        <v>0</v>
      </c>
    </row>
    <row r="184" spans="1:6" ht="15.95" customHeight="1" x14ac:dyDescent="0.25">
      <c r="A184" s="31"/>
      <c r="B184" s="31"/>
      <c r="C184" s="32" t="s">
        <v>325</v>
      </c>
      <c r="D184" s="28"/>
      <c r="E184" s="33"/>
      <c r="F184" s="33">
        <f>+SUM(F169:F183)</f>
        <v>0</v>
      </c>
    </row>
    <row r="185" spans="1:6" ht="15.95" customHeight="1" x14ac:dyDescent="0.25">
      <c r="A185" s="31"/>
      <c r="B185" s="31"/>
      <c r="C185" s="32" t="s">
        <v>326</v>
      </c>
      <c r="D185" s="28"/>
      <c r="E185" s="33"/>
      <c r="F185" s="33">
        <f>+F157+F165+F184</f>
        <v>0</v>
      </c>
    </row>
    <row r="186" spans="1:6" ht="15.95" customHeight="1" x14ac:dyDescent="0.25">
      <c r="A186" s="22" t="s">
        <v>327</v>
      </c>
      <c r="B186" s="22" t="s">
        <v>10</v>
      </c>
      <c r="C186" s="23" t="s">
        <v>328</v>
      </c>
      <c r="D186" s="24"/>
      <c r="E186" s="24"/>
      <c r="F186" s="24"/>
    </row>
    <row r="187" spans="1:6" ht="15.95" customHeight="1" x14ac:dyDescent="0.25">
      <c r="A187" s="34" t="s">
        <v>329</v>
      </c>
      <c r="B187" s="34" t="s">
        <v>10</v>
      </c>
      <c r="C187" s="35" t="s">
        <v>330</v>
      </c>
      <c r="D187" s="36"/>
      <c r="E187" s="36"/>
      <c r="F187" s="36"/>
    </row>
    <row r="188" spans="1:6" ht="15.95" customHeight="1" x14ac:dyDescent="0.25">
      <c r="A188" s="37" t="s">
        <v>331</v>
      </c>
      <c r="B188" s="37" t="s">
        <v>10</v>
      </c>
      <c r="C188" s="38" t="s">
        <v>332</v>
      </c>
      <c r="D188" s="39"/>
      <c r="E188" s="39"/>
      <c r="F188" s="39"/>
    </row>
    <row r="189" spans="1:6" ht="15.95" customHeight="1" x14ac:dyDescent="0.25">
      <c r="A189" s="25" t="s">
        <v>333</v>
      </c>
      <c r="B189" s="26" t="s">
        <v>17</v>
      </c>
      <c r="C189" s="27" t="s">
        <v>334</v>
      </c>
      <c r="D189" s="28">
        <v>2</v>
      </c>
      <c r="E189" s="29"/>
      <c r="F189" s="30">
        <f t="shared" ref="F189:F204" si="15">+ROUND(+D189*E189,2)</f>
        <v>0</v>
      </c>
    </row>
    <row r="190" spans="1:6" ht="15.95" customHeight="1" x14ac:dyDescent="0.25">
      <c r="A190" s="25" t="s">
        <v>335</v>
      </c>
      <c r="B190" s="26" t="s">
        <v>17</v>
      </c>
      <c r="C190" s="27" t="s">
        <v>336</v>
      </c>
      <c r="D190" s="28">
        <v>1</v>
      </c>
      <c r="E190" s="29"/>
      <c r="F190" s="30">
        <f t="shared" si="15"/>
        <v>0</v>
      </c>
    </row>
    <row r="191" spans="1:6" ht="25.5" customHeight="1" x14ac:dyDescent="0.25">
      <c r="A191" s="25" t="s">
        <v>337</v>
      </c>
      <c r="B191" s="26" t="s">
        <v>17</v>
      </c>
      <c r="C191" s="27" t="s">
        <v>338</v>
      </c>
      <c r="D191" s="28">
        <v>3</v>
      </c>
      <c r="E191" s="29"/>
      <c r="F191" s="30">
        <f t="shared" si="15"/>
        <v>0</v>
      </c>
    </row>
    <row r="192" spans="1:6" ht="15.95" customHeight="1" x14ac:dyDescent="0.25">
      <c r="A192" s="25" t="s">
        <v>339</v>
      </c>
      <c r="B192" s="26" t="s">
        <v>17</v>
      </c>
      <c r="C192" s="27" t="s">
        <v>340</v>
      </c>
      <c r="D192" s="28">
        <v>2</v>
      </c>
      <c r="E192" s="29"/>
      <c r="F192" s="30">
        <f t="shared" si="15"/>
        <v>0</v>
      </c>
    </row>
    <row r="193" spans="1:6" ht="15.95" customHeight="1" x14ac:dyDescent="0.25">
      <c r="A193" s="25" t="s">
        <v>341</v>
      </c>
      <c r="B193" s="26" t="s">
        <v>17</v>
      </c>
      <c r="C193" s="27" t="s">
        <v>342</v>
      </c>
      <c r="D193" s="28">
        <v>2</v>
      </c>
      <c r="E193" s="29"/>
      <c r="F193" s="30">
        <f t="shared" si="15"/>
        <v>0</v>
      </c>
    </row>
    <row r="194" spans="1:6" ht="21.75" customHeight="1" x14ac:dyDescent="0.25">
      <c r="A194" s="25" t="s">
        <v>343</v>
      </c>
      <c r="B194" s="26" t="s">
        <v>20</v>
      </c>
      <c r="C194" s="27" t="s">
        <v>255</v>
      </c>
      <c r="D194" s="28">
        <v>50</v>
      </c>
      <c r="E194" s="29"/>
      <c r="F194" s="30">
        <f t="shared" si="15"/>
        <v>0</v>
      </c>
    </row>
    <row r="195" spans="1:6" ht="15.95" customHeight="1" x14ac:dyDescent="0.25">
      <c r="A195" s="25" t="s">
        <v>344</v>
      </c>
      <c r="B195" s="26" t="s">
        <v>17</v>
      </c>
      <c r="C195" s="27" t="s">
        <v>101</v>
      </c>
      <c r="D195" s="28">
        <v>1</v>
      </c>
      <c r="E195" s="29"/>
      <c r="F195" s="30">
        <f t="shared" si="15"/>
        <v>0</v>
      </c>
    </row>
    <row r="196" spans="1:6" ht="15.95" customHeight="1" x14ac:dyDescent="0.25">
      <c r="A196" s="25" t="s">
        <v>345</v>
      </c>
      <c r="B196" s="26" t="s">
        <v>17</v>
      </c>
      <c r="C196" s="27" t="s">
        <v>103</v>
      </c>
      <c r="D196" s="28">
        <v>1</v>
      </c>
      <c r="E196" s="29"/>
      <c r="F196" s="30">
        <f t="shared" si="15"/>
        <v>0</v>
      </c>
    </row>
    <row r="197" spans="1:6" ht="15.95" customHeight="1" x14ac:dyDescent="0.25">
      <c r="A197" s="25" t="s">
        <v>346</v>
      </c>
      <c r="B197" s="26" t="s">
        <v>17</v>
      </c>
      <c r="C197" s="27" t="s">
        <v>105</v>
      </c>
      <c r="D197" s="28">
        <v>1</v>
      </c>
      <c r="E197" s="29"/>
      <c r="F197" s="30">
        <f t="shared" si="15"/>
        <v>0</v>
      </c>
    </row>
    <row r="198" spans="1:6" ht="15.95" customHeight="1" x14ac:dyDescent="0.25">
      <c r="A198" s="25" t="s">
        <v>347</v>
      </c>
      <c r="B198" s="26" t="s">
        <v>17</v>
      </c>
      <c r="C198" s="27" t="s">
        <v>107</v>
      </c>
      <c r="D198" s="28">
        <v>1</v>
      </c>
      <c r="E198" s="29"/>
      <c r="F198" s="30">
        <f t="shared" si="15"/>
        <v>0</v>
      </c>
    </row>
    <row r="199" spans="1:6" ht="15.95" customHeight="1" x14ac:dyDescent="0.25">
      <c r="A199" s="25" t="s">
        <v>348</v>
      </c>
      <c r="B199" s="26" t="s">
        <v>17</v>
      </c>
      <c r="C199" s="27" t="s">
        <v>349</v>
      </c>
      <c r="D199" s="28">
        <v>2</v>
      </c>
      <c r="E199" s="29"/>
      <c r="F199" s="30">
        <f t="shared" si="15"/>
        <v>0</v>
      </c>
    </row>
    <row r="200" spans="1:6" ht="15.95" customHeight="1" x14ac:dyDescent="0.25">
      <c r="A200" s="25" t="s">
        <v>350</v>
      </c>
      <c r="B200" s="26" t="s">
        <v>17</v>
      </c>
      <c r="C200" s="27" t="s">
        <v>109</v>
      </c>
      <c r="D200" s="28">
        <v>1</v>
      </c>
      <c r="E200" s="29"/>
      <c r="F200" s="30">
        <f t="shared" si="15"/>
        <v>0</v>
      </c>
    </row>
    <row r="201" spans="1:6" ht="15.95" customHeight="1" x14ac:dyDescent="0.25">
      <c r="A201" s="25" t="s">
        <v>351</v>
      </c>
      <c r="B201" s="26" t="s">
        <v>17</v>
      </c>
      <c r="C201" s="27" t="s">
        <v>56</v>
      </c>
      <c r="D201" s="28">
        <v>4</v>
      </c>
      <c r="E201" s="29"/>
      <c r="F201" s="30">
        <f t="shared" si="15"/>
        <v>0</v>
      </c>
    </row>
    <row r="202" spans="1:6" ht="15.95" customHeight="1" x14ac:dyDescent="0.25">
      <c r="A202" s="25" t="s">
        <v>352</v>
      </c>
      <c r="B202" s="26" t="s">
        <v>17</v>
      </c>
      <c r="C202" s="27" t="s">
        <v>48</v>
      </c>
      <c r="D202" s="28">
        <v>1</v>
      </c>
      <c r="E202" s="29"/>
      <c r="F202" s="30">
        <f t="shared" si="15"/>
        <v>0</v>
      </c>
    </row>
    <row r="203" spans="1:6" ht="15.95" customHeight="1" x14ac:dyDescent="0.25">
      <c r="A203" s="25" t="s">
        <v>353</v>
      </c>
      <c r="B203" s="26" t="s">
        <v>113</v>
      </c>
      <c r="C203" s="27" t="s">
        <v>52</v>
      </c>
      <c r="D203" s="28">
        <v>1</v>
      </c>
      <c r="E203" s="29"/>
      <c r="F203" s="30">
        <f t="shared" si="15"/>
        <v>0</v>
      </c>
    </row>
    <row r="204" spans="1:6" ht="21" customHeight="1" x14ac:dyDescent="0.25">
      <c r="A204" s="25" t="s">
        <v>354</v>
      </c>
      <c r="B204" s="26" t="s">
        <v>17</v>
      </c>
      <c r="C204" s="27" t="s">
        <v>273</v>
      </c>
      <c r="D204" s="28">
        <v>1</v>
      </c>
      <c r="E204" s="29"/>
      <c r="F204" s="30">
        <f t="shared" si="15"/>
        <v>0</v>
      </c>
    </row>
    <row r="205" spans="1:6" ht="15.95" customHeight="1" x14ac:dyDescent="0.25">
      <c r="A205" s="31"/>
      <c r="B205" s="31"/>
      <c r="C205" s="32" t="s">
        <v>355</v>
      </c>
      <c r="D205" s="28"/>
      <c r="E205" s="33"/>
      <c r="F205" s="33">
        <f>SUM(F189:F204)</f>
        <v>0</v>
      </c>
    </row>
    <row r="206" spans="1:6" ht="15.95" customHeight="1" x14ac:dyDescent="0.25">
      <c r="A206" s="37" t="s">
        <v>356</v>
      </c>
      <c r="B206" s="37" t="s">
        <v>10</v>
      </c>
      <c r="C206" s="38" t="s">
        <v>357</v>
      </c>
      <c r="D206" s="39"/>
      <c r="E206" s="39"/>
      <c r="F206" s="39"/>
    </row>
    <row r="207" spans="1:6" ht="15.95" customHeight="1" x14ac:dyDescent="0.25">
      <c r="A207" s="25" t="s">
        <v>358</v>
      </c>
      <c r="B207" s="26" t="s">
        <v>17</v>
      </c>
      <c r="C207" s="27" t="s">
        <v>359</v>
      </c>
      <c r="D207" s="28">
        <v>1</v>
      </c>
      <c r="E207" s="29"/>
      <c r="F207" s="30">
        <f t="shared" ref="F207:F235" si="16">+ROUND(+D207*E207,2)</f>
        <v>0</v>
      </c>
    </row>
    <row r="208" spans="1:6" ht="15.95" customHeight="1" x14ac:dyDescent="0.25">
      <c r="A208" s="25" t="s">
        <v>360</v>
      </c>
      <c r="B208" s="26" t="s">
        <v>20</v>
      </c>
      <c r="C208" s="27" t="s">
        <v>361</v>
      </c>
      <c r="D208" s="28">
        <v>8790</v>
      </c>
      <c r="E208" s="29"/>
      <c r="F208" s="30">
        <f t="shared" si="16"/>
        <v>0</v>
      </c>
    </row>
    <row r="209" spans="1:6" ht="15.95" customHeight="1" x14ac:dyDescent="0.25">
      <c r="A209" s="25" t="s">
        <v>362</v>
      </c>
      <c r="B209" s="26" t="s">
        <v>20</v>
      </c>
      <c r="C209" s="27" t="s">
        <v>363</v>
      </c>
      <c r="D209" s="28">
        <v>740</v>
      </c>
      <c r="E209" s="29"/>
      <c r="F209" s="30">
        <f t="shared" si="16"/>
        <v>0</v>
      </c>
    </row>
    <row r="210" spans="1:6" ht="15.95" customHeight="1" x14ac:dyDescent="0.25">
      <c r="A210" s="25" t="s">
        <v>364</v>
      </c>
      <c r="B210" s="26" t="s">
        <v>20</v>
      </c>
      <c r="C210" s="27" t="s">
        <v>365</v>
      </c>
      <c r="D210" s="28">
        <v>190</v>
      </c>
      <c r="E210" s="29"/>
      <c r="F210" s="30">
        <f t="shared" si="16"/>
        <v>0</v>
      </c>
    </row>
    <row r="211" spans="1:6" ht="15.95" customHeight="1" x14ac:dyDescent="0.25">
      <c r="A211" s="25" t="s">
        <v>366</v>
      </c>
      <c r="B211" s="26" t="s">
        <v>20</v>
      </c>
      <c r="C211" s="27" t="s">
        <v>367</v>
      </c>
      <c r="D211" s="28">
        <v>185</v>
      </c>
      <c r="E211" s="29"/>
      <c r="F211" s="30">
        <f t="shared" si="16"/>
        <v>0</v>
      </c>
    </row>
    <row r="212" spans="1:6" ht="21" customHeight="1" x14ac:dyDescent="0.25">
      <c r="A212" s="25" t="s">
        <v>368</v>
      </c>
      <c r="B212" s="26" t="s">
        <v>20</v>
      </c>
      <c r="C212" s="27" t="s">
        <v>369</v>
      </c>
      <c r="D212" s="28">
        <v>135</v>
      </c>
      <c r="E212" s="29"/>
      <c r="F212" s="30">
        <f t="shared" si="16"/>
        <v>0</v>
      </c>
    </row>
    <row r="213" spans="1:6" ht="15.95" customHeight="1" x14ac:dyDescent="0.25">
      <c r="A213" s="25" t="s">
        <v>370</v>
      </c>
      <c r="B213" s="26" t="s">
        <v>20</v>
      </c>
      <c r="C213" s="27" t="s">
        <v>36</v>
      </c>
      <c r="D213" s="28">
        <v>3080</v>
      </c>
      <c r="E213" s="29"/>
      <c r="F213" s="30">
        <f t="shared" si="16"/>
        <v>0</v>
      </c>
    </row>
    <row r="214" spans="1:6" ht="15.95" customHeight="1" x14ac:dyDescent="0.25">
      <c r="A214" s="25" t="s">
        <v>371</v>
      </c>
      <c r="B214" s="26" t="s">
        <v>20</v>
      </c>
      <c r="C214" s="27" t="s">
        <v>40</v>
      </c>
      <c r="D214" s="28">
        <v>355</v>
      </c>
      <c r="E214" s="29"/>
      <c r="F214" s="30">
        <f t="shared" si="16"/>
        <v>0</v>
      </c>
    </row>
    <row r="215" spans="1:6" ht="15.95" customHeight="1" x14ac:dyDescent="0.25">
      <c r="A215" s="25" t="s">
        <v>372</v>
      </c>
      <c r="B215" s="26" t="s">
        <v>17</v>
      </c>
      <c r="C215" s="27" t="s">
        <v>56</v>
      </c>
      <c r="D215" s="28">
        <v>12</v>
      </c>
      <c r="E215" s="29"/>
      <c r="F215" s="30">
        <f t="shared" si="16"/>
        <v>0</v>
      </c>
    </row>
    <row r="216" spans="1:6" ht="15.95" customHeight="1" x14ac:dyDescent="0.25">
      <c r="A216" s="25" t="s">
        <v>373</v>
      </c>
      <c r="B216" s="26" t="s">
        <v>17</v>
      </c>
      <c r="C216" s="27" t="s">
        <v>374</v>
      </c>
      <c r="D216" s="28">
        <v>1</v>
      </c>
      <c r="E216" s="29"/>
      <c r="F216" s="30">
        <f t="shared" si="16"/>
        <v>0</v>
      </c>
    </row>
    <row r="217" spans="1:6" ht="15.95" customHeight="1" x14ac:dyDescent="0.25">
      <c r="A217" s="25" t="s">
        <v>375</v>
      </c>
      <c r="B217" s="26" t="s">
        <v>17</v>
      </c>
      <c r="C217" s="27" t="s">
        <v>376</v>
      </c>
      <c r="D217" s="28">
        <v>1</v>
      </c>
      <c r="E217" s="29"/>
      <c r="F217" s="30">
        <f t="shared" si="16"/>
        <v>0</v>
      </c>
    </row>
    <row r="218" spans="1:6" ht="21.75" customHeight="1" x14ac:dyDescent="0.25">
      <c r="A218" s="25" t="s">
        <v>377</v>
      </c>
      <c r="B218" s="26" t="s">
        <v>17</v>
      </c>
      <c r="C218" s="27" t="s">
        <v>378</v>
      </c>
      <c r="D218" s="28">
        <v>1</v>
      </c>
      <c r="E218" s="29"/>
      <c r="F218" s="30">
        <f t="shared" si="16"/>
        <v>0</v>
      </c>
    </row>
    <row r="219" spans="1:6" ht="16.5" customHeight="1" x14ac:dyDescent="0.25">
      <c r="A219" s="25" t="s">
        <v>379</v>
      </c>
      <c r="B219" s="26" t="s">
        <v>17</v>
      </c>
      <c r="C219" s="27" t="s">
        <v>380</v>
      </c>
      <c r="D219" s="28">
        <v>2</v>
      </c>
      <c r="E219" s="29"/>
      <c r="F219" s="30">
        <f t="shared" si="16"/>
        <v>0</v>
      </c>
    </row>
    <row r="220" spans="1:6" ht="21" customHeight="1" x14ac:dyDescent="0.25">
      <c r="A220" s="25" t="s">
        <v>381</v>
      </c>
      <c r="B220" s="26" t="s">
        <v>17</v>
      </c>
      <c r="C220" s="27" t="s">
        <v>382</v>
      </c>
      <c r="D220" s="28">
        <v>6</v>
      </c>
      <c r="E220" s="29"/>
      <c r="F220" s="30">
        <f t="shared" si="16"/>
        <v>0</v>
      </c>
    </row>
    <row r="221" spans="1:6" ht="15.95" customHeight="1" x14ac:dyDescent="0.25">
      <c r="A221" s="25" t="s">
        <v>383</v>
      </c>
      <c r="B221" s="26" t="s">
        <v>17</v>
      </c>
      <c r="C221" s="27" t="s">
        <v>384</v>
      </c>
      <c r="D221" s="28">
        <v>6</v>
      </c>
      <c r="E221" s="29"/>
      <c r="F221" s="30">
        <f t="shared" si="16"/>
        <v>0</v>
      </c>
    </row>
    <row r="222" spans="1:6" ht="15.95" customHeight="1" x14ac:dyDescent="0.25">
      <c r="A222" s="25" t="s">
        <v>385</v>
      </c>
      <c r="B222" s="26" t="s">
        <v>17</v>
      </c>
      <c r="C222" s="27" t="s">
        <v>386</v>
      </c>
      <c r="D222" s="28">
        <v>4</v>
      </c>
      <c r="E222" s="29"/>
      <c r="F222" s="30">
        <f t="shared" si="16"/>
        <v>0</v>
      </c>
    </row>
    <row r="223" spans="1:6" ht="15.95" customHeight="1" x14ac:dyDescent="0.25">
      <c r="A223" s="25" t="s">
        <v>387</v>
      </c>
      <c r="B223" s="26" t="s">
        <v>20</v>
      </c>
      <c r="C223" s="27" t="s">
        <v>388</v>
      </c>
      <c r="D223" s="28">
        <v>25</v>
      </c>
      <c r="E223" s="29"/>
      <c r="F223" s="30">
        <f t="shared" si="16"/>
        <v>0</v>
      </c>
    </row>
    <row r="224" spans="1:6" ht="15.95" customHeight="1" x14ac:dyDescent="0.25">
      <c r="A224" s="25" t="s">
        <v>389</v>
      </c>
      <c r="B224" s="26" t="s">
        <v>17</v>
      </c>
      <c r="C224" s="27" t="s">
        <v>390</v>
      </c>
      <c r="D224" s="28">
        <v>1</v>
      </c>
      <c r="E224" s="29"/>
      <c r="F224" s="30">
        <f t="shared" si="16"/>
        <v>0</v>
      </c>
    </row>
    <row r="225" spans="1:6" ht="15.95" customHeight="1" x14ac:dyDescent="0.25">
      <c r="A225" s="25" t="s">
        <v>391</v>
      </c>
      <c r="B225" s="26" t="s">
        <v>20</v>
      </c>
      <c r="C225" s="27" t="s">
        <v>392</v>
      </c>
      <c r="D225" s="28">
        <v>40</v>
      </c>
      <c r="E225" s="29"/>
      <c r="F225" s="30">
        <f t="shared" si="16"/>
        <v>0</v>
      </c>
    </row>
    <row r="226" spans="1:6" ht="15.95" customHeight="1" x14ac:dyDescent="0.25">
      <c r="A226" s="25" t="s">
        <v>393</v>
      </c>
      <c r="B226" s="26" t="s">
        <v>20</v>
      </c>
      <c r="C226" s="27" t="s">
        <v>394</v>
      </c>
      <c r="D226" s="28">
        <v>350</v>
      </c>
      <c r="E226" s="29"/>
      <c r="F226" s="30">
        <f t="shared" si="16"/>
        <v>0</v>
      </c>
    </row>
    <row r="227" spans="1:6" ht="15.95" customHeight="1" x14ac:dyDescent="0.25">
      <c r="A227" s="25" t="s">
        <v>395</v>
      </c>
      <c r="B227" s="26" t="s">
        <v>20</v>
      </c>
      <c r="C227" s="27" t="s">
        <v>396</v>
      </c>
      <c r="D227" s="28">
        <v>70</v>
      </c>
      <c r="E227" s="29"/>
      <c r="F227" s="30">
        <f t="shared" si="16"/>
        <v>0</v>
      </c>
    </row>
    <row r="228" spans="1:6" ht="15.95" customHeight="1" x14ac:dyDescent="0.25">
      <c r="A228" s="25" t="s">
        <v>397</v>
      </c>
      <c r="B228" s="26" t="s">
        <v>20</v>
      </c>
      <c r="C228" s="27" t="s">
        <v>398</v>
      </c>
      <c r="D228" s="28">
        <v>25</v>
      </c>
      <c r="E228" s="29"/>
      <c r="F228" s="30">
        <f t="shared" si="16"/>
        <v>0</v>
      </c>
    </row>
    <row r="229" spans="1:6" ht="15.95" customHeight="1" x14ac:dyDescent="0.25">
      <c r="A229" s="25" t="s">
        <v>399</v>
      </c>
      <c r="B229" s="26" t="s">
        <v>20</v>
      </c>
      <c r="C229" s="27" t="s">
        <v>400</v>
      </c>
      <c r="D229" s="28">
        <v>640</v>
      </c>
      <c r="E229" s="29"/>
      <c r="F229" s="30">
        <f t="shared" si="16"/>
        <v>0</v>
      </c>
    </row>
    <row r="230" spans="1:6" ht="15.95" customHeight="1" x14ac:dyDescent="0.25">
      <c r="A230" s="25" t="s">
        <v>401</v>
      </c>
      <c r="B230" s="26" t="s">
        <v>20</v>
      </c>
      <c r="C230" s="27" t="s">
        <v>402</v>
      </c>
      <c r="D230" s="28">
        <v>50</v>
      </c>
      <c r="E230" s="29"/>
      <c r="F230" s="30">
        <f t="shared" si="16"/>
        <v>0</v>
      </c>
    </row>
    <row r="231" spans="1:6" ht="21.75" customHeight="1" x14ac:dyDescent="0.25">
      <c r="A231" s="25" t="s">
        <v>403</v>
      </c>
      <c r="B231" s="26" t="s">
        <v>20</v>
      </c>
      <c r="C231" s="27" t="s">
        <v>404</v>
      </c>
      <c r="D231" s="28">
        <v>50</v>
      </c>
      <c r="E231" s="29"/>
      <c r="F231" s="30">
        <f t="shared" si="16"/>
        <v>0</v>
      </c>
    </row>
    <row r="232" spans="1:6" ht="21.75" customHeight="1" x14ac:dyDescent="0.25">
      <c r="A232" s="25" t="s">
        <v>405</v>
      </c>
      <c r="B232" s="26" t="s">
        <v>17</v>
      </c>
      <c r="C232" s="27" t="s">
        <v>406</v>
      </c>
      <c r="D232" s="28">
        <v>4</v>
      </c>
      <c r="E232" s="29"/>
      <c r="F232" s="30">
        <f t="shared" si="16"/>
        <v>0</v>
      </c>
    </row>
    <row r="233" spans="1:6" ht="15.95" customHeight="1" x14ac:dyDescent="0.25">
      <c r="A233" s="25" t="s">
        <v>407</v>
      </c>
      <c r="B233" s="26" t="s">
        <v>17</v>
      </c>
      <c r="C233" s="27" t="s">
        <v>408</v>
      </c>
      <c r="D233" s="28">
        <v>1</v>
      </c>
      <c r="E233" s="29"/>
      <c r="F233" s="30">
        <f t="shared" si="16"/>
        <v>0</v>
      </c>
    </row>
    <row r="234" spans="1:6" ht="21.75" customHeight="1" x14ac:dyDescent="0.25">
      <c r="A234" s="25" t="s">
        <v>409</v>
      </c>
      <c r="B234" s="26" t="s">
        <v>17</v>
      </c>
      <c r="C234" s="27" t="s">
        <v>257</v>
      </c>
      <c r="D234" s="28">
        <v>1</v>
      </c>
      <c r="E234" s="29"/>
      <c r="F234" s="30">
        <f t="shared" si="16"/>
        <v>0</v>
      </c>
    </row>
    <row r="235" spans="1:6" ht="15.95" customHeight="1" x14ac:dyDescent="0.25">
      <c r="A235" s="25" t="s">
        <v>410</v>
      </c>
      <c r="B235" s="26" t="s">
        <v>113</v>
      </c>
      <c r="C235" s="27" t="s">
        <v>411</v>
      </c>
      <c r="D235" s="28">
        <v>1</v>
      </c>
      <c r="E235" s="29"/>
      <c r="F235" s="30">
        <f t="shared" si="16"/>
        <v>0</v>
      </c>
    </row>
    <row r="236" spans="1:6" ht="15.95" customHeight="1" x14ac:dyDescent="0.25">
      <c r="A236" s="31"/>
      <c r="B236" s="31"/>
      <c r="C236" s="32" t="s">
        <v>412</v>
      </c>
      <c r="D236" s="28"/>
      <c r="E236" s="33"/>
      <c r="F236" s="33">
        <f>SUM(F207:F235)</f>
        <v>0</v>
      </c>
    </row>
    <row r="237" spans="1:6" ht="15.95" customHeight="1" x14ac:dyDescent="0.25">
      <c r="A237" s="37" t="s">
        <v>413</v>
      </c>
      <c r="B237" s="37" t="s">
        <v>10</v>
      </c>
      <c r="C237" s="38" t="s">
        <v>414</v>
      </c>
      <c r="D237" s="39"/>
      <c r="E237" s="39"/>
      <c r="F237" s="39"/>
    </row>
    <row r="238" spans="1:6" ht="21" customHeight="1" x14ac:dyDescent="0.25">
      <c r="A238" s="25" t="s">
        <v>415</v>
      </c>
      <c r="B238" s="26" t="s">
        <v>4</v>
      </c>
      <c r="C238" s="27" t="s">
        <v>416</v>
      </c>
      <c r="D238" s="28">
        <v>1</v>
      </c>
      <c r="E238" s="29"/>
      <c r="F238" s="30">
        <f t="shared" ref="F238:F240" si="17">+ROUND(+D238*E238,2)</f>
        <v>0</v>
      </c>
    </row>
    <row r="239" spans="1:6" ht="15.95" customHeight="1" x14ac:dyDescent="0.25">
      <c r="A239" s="25" t="s">
        <v>417</v>
      </c>
      <c r="B239" s="26" t="s">
        <v>17</v>
      </c>
      <c r="C239" s="27" t="s">
        <v>267</v>
      </c>
      <c r="D239" s="28">
        <v>2</v>
      </c>
      <c r="E239" s="29"/>
      <c r="F239" s="30">
        <f t="shared" si="17"/>
        <v>0</v>
      </c>
    </row>
    <row r="240" spans="1:6" ht="15.95" customHeight="1" x14ac:dyDescent="0.25">
      <c r="A240" s="25" t="s">
        <v>418</v>
      </c>
      <c r="B240" s="26" t="s">
        <v>17</v>
      </c>
      <c r="C240" s="27" t="s">
        <v>419</v>
      </c>
      <c r="D240" s="28">
        <v>1</v>
      </c>
      <c r="E240" s="29"/>
      <c r="F240" s="30">
        <f t="shared" si="17"/>
        <v>0</v>
      </c>
    </row>
    <row r="241" spans="1:6" ht="15.95" customHeight="1" x14ac:dyDescent="0.25">
      <c r="A241" s="31"/>
      <c r="B241" s="31"/>
      <c r="C241" s="32" t="s">
        <v>420</v>
      </c>
      <c r="D241" s="28"/>
      <c r="E241" s="33"/>
      <c r="F241" s="33">
        <f>SUM(F238:F240)</f>
        <v>0</v>
      </c>
    </row>
    <row r="242" spans="1:6" ht="15.95" customHeight="1" x14ac:dyDescent="0.25">
      <c r="A242" s="37" t="s">
        <v>421</v>
      </c>
      <c r="B242" s="37" t="s">
        <v>10</v>
      </c>
      <c r="C242" s="38" t="s">
        <v>422</v>
      </c>
      <c r="D242" s="39"/>
      <c r="E242" s="39"/>
      <c r="F242" s="39"/>
    </row>
    <row r="243" spans="1:6" ht="15.95" customHeight="1" x14ac:dyDescent="0.25">
      <c r="A243" s="25" t="s">
        <v>423</v>
      </c>
      <c r="B243" s="26" t="s">
        <v>20</v>
      </c>
      <c r="C243" s="27" t="s">
        <v>424</v>
      </c>
      <c r="D243" s="28">
        <v>40</v>
      </c>
      <c r="E243" s="29"/>
      <c r="F243" s="30">
        <f t="shared" ref="F243:F249" si="18">+ROUND(+D243*E243,2)</f>
        <v>0</v>
      </c>
    </row>
    <row r="244" spans="1:6" ht="15.95" customHeight="1" x14ac:dyDescent="0.25">
      <c r="A244" s="25" t="s">
        <v>425</v>
      </c>
      <c r="B244" s="26" t="s">
        <v>17</v>
      </c>
      <c r="C244" s="27" t="s">
        <v>426</v>
      </c>
      <c r="D244" s="28">
        <v>3</v>
      </c>
      <c r="E244" s="29"/>
      <c r="F244" s="30">
        <f t="shared" si="18"/>
        <v>0</v>
      </c>
    </row>
    <row r="245" spans="1:6" ht="15.95" customHeight="1" x14ac:dyDescent="0.25">
      <c r="A245" s="25" t="s">
        <v>427</v>
      </c>
      <c r="B245" s="26" t="s">
        <v>66</v>
      </c>
      <c r="C245" s="27" t="s">
        <v>428</v>
      </c>
      <c r="D245" s="28">
        <v>4</v>
      </c>
      <c r="E245" s="29"/>
      <c r="F245" s="30">
        <f t="shared" si="18"/>
        <v>0</v>
      </c>
    </row>
    <row r="246" spans="1:6" ht="15.95" customHeight="1" x14ac:dyDescent="0.25">
      <c r="A246" s="25" t="s">
        <v>429</v>
      </c>
      <c r="B246" s="26" t="s">
        <v>61</v>
      </c>
      <c r="C246" s="27" t="s">
        <v>62</v>
      </c>
      <c r="D246" s="28">
        <v>6</v>
      </c>
      <c r="E246" s="29"/>
      <c r="F246" s="30">
        <f t="shared" si="18"/>
        <v>0</v>
      </c>
    </row>
    <row r="247" spans="1:6" ht="22.5" customHeight="1" x14ac:dyDescent="0.25">
      <c r="A247" s="25" t="s">
        <v>430</v>
      </c>
      <c r="B247" s="26" t="s">
        <v>61</v>
      </c>
      <c r="C247" s="27" t="s">
        <v>205</v>
      </c>
      <c r="D247" s="28">
        <v>2</v>
      </c>
      <c r="E247" s="29"/>
      <c r="F247" s="30">
        <f t="shared" si="18"/>
        <v>0</v>
      </c>
    </row>
    <row r="248" spans="1:6" ht="15.95" customHeight="1" x14ac:dyDescent="0.25">
      <c r="A248" s="25" t="s">
        <v>431</v>
      </c>
      <c r="B248" s="26" t="s">
        <v>66</v>
      </c>
      <c r="C248" s="27" t="s">
        <v>69</v>
      </c>
      <c r="D248" s="28">
        <v>2.4</v>
      </c>
      <c r="E248" s="29"/>
      <c r="F248" s="30">
        <f t="shared" si="18"/>
        <v>0</v>
      </c>
    </row>
    <row r="249" spans="1:6" ht="15.95" customHeight="1" x14ac:dyDescent="0.25">
      <c r="A249" s="25" t="s">
        <v>432</v>
      </c>
      <c r="B249" s="26" t="s">
        <v>66</v>
      </c>
      <c r="C249" s="27" t="s">
        <v>73</v>
      </c>
      <c r="D249" s="28">
        <v>1.6</v>
      </c>
      <c r="E249" s="29"/>
      <c r="F249" s="30">
        <f t="shared" si="18"/>
        <v>0</v>
      </c>
    </row>
    <row r="250" spans="1:6" ht="15.95" customHeight="1" x14ac:dyDescent="0.25">
      <c r="A250" s="31"/>
      <c r="B250" s="31"/>
      <c r="C250" s="32" t="s">
        <v>433</v>
      </c>
      <c r="D250" s="28"/>
      <c r="E250" s="33"/>
      <c r="F250" s="33">
        <f>SUM(F243:F249)</f>
        <v>0</v>
      </c>
    </row>
    <row r="251" spans="1:6" ht="15.95" customHeight="1" x14ac:dyDescent="0.25">
      <c r="A251" s="37" t="s">
        <v>434</v>
      </c>
      <c r="B251" s="37" t="s">
        <v>10</v>
      </c>
      <c r="C251" s="38" t="s">
        <v>435</v>
      </c>
      <c r="D251" s="39"/>
      <c r="E251" s="39"/>
      <c r="F251" s="39"/>
    </row>
    <row r="252" spans="1:6" ht="15.95" customHeight="1" x14ac:dyDescent="0.25">
      <c r="A252" s="25" t="s">
        <v>436</v>
      </c>
      <c r="B252" s="26" t="s">
        <v>17</v>
      </c>
      <c r="C252" s="27" t="s">
        <v>278</v>
      </c>
      <c r="D252" s="28">
        <v>1</v>
      </c>
      <c r="E252" s="29"/>
      <c r="F252" s="30">
        <f t="shared" ref="F252:F257" si="19">+ROUND(+D252*E252,2)</f>
        <v>0</v>
      </c>
    </row>
    <row r="253" spans="1:6" ht="15.95" customHeight="1" x14ac:dyDescent="0.25">
      <c r="A253" s="25" t="s">
        <v>437</v>
      </c>
      <c r="B253" s="26" t="s">
        <v>17</v>
      </c>
      <c r="C253" s="27" t="s">
        <v>438</v>
      </c>
      <c r="D253" s="28">
        <v>1</v>
      </c>
      <c r="E253" s="29"/>
      <c r="F253" s="30">
        <f t="shared" si="19"/>
        <v>0</v>
      </c>
    </row>
    <row r="254" spans="1:6" ht="15.95" customHeight="1" x14ac:dyDescent="0.25">
      <c r="A254" s="25" t="s">
        <v>439</v>
      </c>
      <c r="B254" s="26" t="s">
        <v>17</v>
      </c>
      <c r="C254" s="27" t="s">
        <v>282</v>
      </c>
      <c r="D254" s="28">
        <v>1</v>
      </c>
      <c r="E254" s="29"/>
      <c r="F254" s="30">
        <f t="shared" si="19"/>
        <v>0</v>
      </c>
    </row>
    <row r="255" spans="1:6" ht="15.95" customHeight="1" x14ac:dyDescent="0.25">
      <c r="A255" s="25" t="s">
        <v>440</v>
      </c>
      <c r="B255" s="26" t="s">
        <v>20</v>
      </c>
      <c r="C255" s="27" t="s">
        <v>238</v>
      </c>
      <c r="D255" s="28">
        <v>210</v>
      </c>
      <c r="E255" s="29"/>
      <c r="F255" s="30">
        <f t="shared" si="19"/>
        <v>0</v>
      </c>
    </row>
    <row r="256" spans="1:6" ht="15.95" customHeight="1" x14ac:dyDescent="0.25">
      <c r="A256" s="25" t="s">
        <v>441</v>
      </c>
      <c r="B256" s="26" t="s">
        <v>20</v>
      </c>
      <c r="C256" s="27" t="s">
        <v>285</v>
      </c>
      <c r="D256" s="28">
        <v>160</v>
      </c>
      <c r="E256" s="29"/>
      <c r="F256" s="30">
        <f t="shared" si="19"/>
        <v>0</v>
      </c>
    </row>
    <row r="257" spans="1:6" ht="15.95" customHeight="1" x14ac:dyDescent="0.25">
      <c r="A257" s="25" t="s">
        <v>442</v>
      </c>
      <c r="B257" s="26" t="s">
        <v>20</v>
      </c>
      <c r="C257" s="27" t="s">
        <v>287</v>
      </c>
      <c r="D257" s="28">
        <v>120</v>
      </c>
      <c r="E257" s="29"/>
      <c r="F257" s="30">
        <f t="shared" si="19"/>
        <v>0</v>
      </c>
    </row>
    <row r="258" spans="1:6" ht="15.95" customHeight="1" x14ac:dyDescent="0.25">
      <c r="A258" s="31"/>
      <c r="B258" s="31"/>
      <c r="C258" s="32" t="s">
        <v>443</v>
      </c>
      <c r="D258" s="28"/>
      <c r="E258" s="33"/>
      <c r="F258" s="33">
        <f>SUM(F252:F257)</f>
        <v>0</v>
      </c>
    </row>
    <row r="259" spans="1:6" ht="15.95" customHeight="1" x14ac:dyDescent="0.25">
      <c r="A259" s="31"/>
      <c r="B259" s="31"/>
      <c r="C259" s="32" t="s">
        <v>444</v>
      </c>
      <c r="D259" s="28"/>
      <c r="E259" s="33"/>
      <c r="F259" s="33">
        <f>+F258+F250+F241+F236+F205</f>
        <v>0</v>
      </c>
    </row>
    <row r="260" spans="1:6" ht="15.95" customHeight="1" x14ac:dyDescent="0.25">
      <c r="A260" s="34" t="s">
        <v>445</v>
      </c>
      <c r="B260" s="34" t="s">
        <v>10</v>
      </c>
      <c r="C260" s="35" t="s">
        <v>446</v>
      </c>
      <c r="D260" s="36"/>
      <c r="E260" s="36"/>
      <c r="F260" s="36"/>
    </row>
    <row r="261" spans="1:6" ht="15.95" customHeight="1" x14ac:dyDescent="0.25">
      <c r="A261" s="25" t="s">
        <v>447</v>
      </c>
      <c r="B261" s="26" t="s">
        <v>61</v>
      </c>
      <c r="C261" s="27" t="s">
        <v>62</v>
      </c>
      <c r="D261" s="28">
        <v>97.5</v>
      </c>
      <c r="E261" s="29"/>
      <c r="F261" s="30">
        <f t="shared" ref="F261:F286" si="20">+ROUND(+D261*E261,2)</f>
        <v>0</v>
      </c>
    </row>
    <row r="262" spans="1:6" ht="24" customHeight="1" x14ac:dyDescent="0.25">
      <c r="A262" s="25" t="s">
        <v>448</v>
      </c>
      <c r="B262" s="26" t="s">
        <v>66</v>
      </c>
      <c r="C262" s="27" t="s">
        <v>449</v>
      </c>
      <c r="D262" s="28">
        <v>19.5</v>
      </c>
      <c r="E262" s="29"/>
      <c r="F262" s="30">
        <f t="shared" si="20"/>
        <v>0</v>
      </c>
    </row>
    <row r="263" spans="1:6" ht="15.95" customHeight="1" x14ac:dyDescent="0.25">
      <c r="A263" s="25" t="s">
        <v>450</v>
      </c>
      <c r="B263" s="26" t="s">
        <v>66</v>
      </c>
      <c r="C263" s="27" t="s">
        <v>130</v>
      </c>
      <c r="D263" s="28">
        <v>2.86</v>
      </c>
      <c r="E263" s="29"/>
      <c r="F263" s="30">
        <f t="shared" si="20"/>
        <v>0</v>
      </c>
    </row>
    <row r="264" spans="1:6" ht="15.95" customHeight="1" x14ac:dyDescent="0.25">
      <c r="A264" s="25" t="s">
        <v>451</v>
      </c>
      <c r="B264" s="26" t="s">
        <v>66</v>
      </c>
      <c r="C264" s="27" t="s">
        <v>452</v>
      </c>
      <c r="D264" s="28">
        <v>2.86</v>
      </c>
      <c r="E264" s="29"/>
      <c r="F264" s="30">
        <f t="shared" si="20"/>
        <v>0</v>
      </c>
    </row>
    <row r="265" spans="1:6" ht="23.25" customHeight="1" x14ac:dyDescent="0.25">
      <c r="A265" s="25" t="s">
        <v>453</v>
      </c>
      <c r="B265" s="26" t="s">
        <v>66</v>
      </c>
      <c r="C265" s="27" t="s">
        <v>454</v>
      </c>
      <c r="D265" s="28">
        <v>8.32</v>
      </c>
      <c r="E265" s="29"/>
      <c r="F265" s="30">
        <f t="shared" si="20"/>
        <v>0</v>
      </c>
    </row>
    <row r="266" spans="1:6" ht="15.95" customHeight="1" x14ac:dyDescent="0.25">
      <c r="A266" s="25" t="s">
        <v>455</v>
      </c>
      <c r="B266" s="26" t="s">
        <v>61</v>
      </c>
      <c r="C266" s="27" t="s">
        <v>136</v>
      </c>
      <c r="D266" s="28">
        <v>22.3</v>
      </c>
      <c r="E266" s="29"/>
      <c r="F266" s="30">
        <f t="shared" si="20"/>
        <v>0</v>
      </c>
    </row>
    <row r="267" spans="1:6" ht="15.95" customHeight="1" x14ac:dyDescent="0.25">
      <c r="A267" s="25" t="s">
        <v>456</v>
      </c>
      <c r="B267" s="26" t="s">
        <v>457</v>
      </c>
      <c r="C267" s="27" t="s">
        <v>458</v>
      </c>
      <c r="D267" s="28">
        <v>2063</v>
      </c>
      <c r="E267" s="29"/>
      <c r="F267" s="30">
        <f t="shared" si="20"/>
        <v>0</v>
      </c>
    </row>
    <row r="268" spans="1:6" ht="15.95" customHeight="1" x14ac:dyDescent="0.25">
      <c r="A268" s="25" t="s">
        <v>459</v>
      </c>
      <c r="B268" s="26" t="s">
        <v>457</v>
      </c>
      <c r="C268" s="27" t="s">
        <v>460</v>
      </c>
      <c r="D268" s="28">
        <v>4338.6099999999997</v>
      </c>
      <c r="E268" s="29"/>
      <c r="F268" s="30">
        <f t="shared" si="20"/>
        <v>0</v>
      </c>
    </row>
    <row r="269" spans="1:6" ht="23.25" customHeight="1" x14ac:dyDescent="0.25">
      <c r="A269" s="25" t="s">
        <v>461</v>
      </c>
      <c r="B269" s="26" t="s">
        <v>17</v>
      </c>
      <c r="C269" s="27" t="s">
        <v>462</v>
      </c>
      <c r="D269" s="28">
        <v>2</v>
      </c>
      <c r="E269" s="29"/>
      <c r="F269" s="30">
        <f t="shared" si="20"/>
        <v>0</v>
      </c>
    </row>
    <row r="270" spans="1:6" ht="23.25" customHeight="1" x14ac:dyDescent="0.25">
      <c r="A270" s="25" t="s">
        <v>463</v>
      </c>
      <c r="B270" s="26" t="s">
        <v>17</v>
      </c>
      <c r="C270" s="27" t="s">
        <v>464</v>
      </c>
      <c r="D270" s="28">
        <v>4</v>
      </c>
      <c r="E270" s="29"/>
      <c r="F270" s="30">
        <f t="shared" si="20"/>
        <v>0</v>
      </c>
    </row>
    <row r="271" spans="1:6" ht="22.5" customHeight="1" x14ac:dyDescent="0.25">
      <c r="A271" s="25" t="s">
        <v>465</v>
      </c>
      <c r="B271" s="26" t="s">
        <v>61</v>
      </c>
      <c r="C271" s="27" t="s">
        <v>466</v>
      </c>
      <c r="D271" s="28">
        <v>157.5</v>
      </c>
      <c r="E271" s="29"/>
      <c r="F271" s="30">
        <f t="shared" si="20"/>
        <v>0</v>
      </c>
    </row>
    <row r="272" spans="1:6" ht="22.5" customHeight="1" x14ac:dyDescent="0.25">
      <c r="A272" s="25" t="s">
        <v>467</v>
      </c>
      <c r="B272" s="26" t="s">
        <v>61</v>
      </c>
      <c r="C272" s="27" t="s">
        <v>468</v>
      </c>
      <c r="D272" s="28">
        <v>101.64</v>
      </c>
      <c r="E272" s="29"/>
      <c r="F272" s="30">
        <f t="shared" si="20"/>
        <v>0</v>
      </c>
    </row>
    <row r="273" spans="1:6" ht="15.95" customHeight="1" x14ac:dyDescent="0.25">
      <c r="A273" s="25" t="s">
        <v>469</v>
      </c>
      <c r="B273" s="26" t="s">
        <v>61</v>
      </c>
      <c r="C273" s="27" t="s">
        <v>470</v>
      </c>
      <c r="D273" s="28">
        <v>101.64</v>
      </c>
      <c r="E273" s="29"/>
      <c r="F273" s="30">
        <f t="shared" si="20"/>
        <v>0</v>
      </c>
    </row>
    <row r="274" spans="1:6" ht="23.25" customHeight="1" x14ac:dyDescent="0.25">
      <c r="A274" s="25" t="s">
        <v>471</v>
      </c>
      <c r="B274" s="26" t="s">
        <v>17</v>
      </c>
      <c r="C274" s="27" t="s">
        <v>472</v>
      </c>
      <c r="D274" s="28">
        <v>3</v>
      </c>
      <c r="E274" s="29"/>
      <c r="F274" s="30">
        <f t="shared" si="20"/>
        <v>0</v>
      </c>
    </row>
    <row r="275" spans="1:6" ht="22.5" customHeight="1" x14ac:dyDescent="0.25">
      <c r="A275" s="25" t="s">
        <v>473</v>
      </c>
      <c r="B275" s="26" t="s">
        <v>17</v>
      </c>
      <c r="C275" s="27" t="s">
        <v>474</v>
      </c>
      <c r="D275" s="28">
        <v>5</v>
      </c>
      <c r="E275" s="29"/>
      <c r="F275" s="30">
        <f t="shared" si="20"/>
        <v>0</v>
      </c>
    </row>
    <row r="276" spans="1:6" ht="24" customHeight="1" x14ac:dyDescent="0.25">
      <c r="A276" s="25" t="s">
        <v>475</v>
      </c>
      <c r="B276" s="26" t="s">
        <v>66</v>
      </c>
      <c r="C276" s="27" t="s">
        <v>476</v>
      </c>
      <c r="D276" s="28">
        <v>12.25</v>
      </c>
      <c r="E276" s="29"/>
      <c r="F276" s="30">
        <f t="shared" si="20"/>
        <v>0</v>
      </c>
    </row>
    <row r="277" spans="1:6" ht="15.95" customHeight="1" x14ac:dyDescent="0.25">
      <c r="A277" s="25" t="s">
        <v>477</v>
      </c>
      <c r="B277" s="26" t="s">
        <v>61</v>
      </c>
      <c r="C277" s="27" t="s">
        <v>308</v>
      </c>
      <c r="D277" s="28">
        <v>24.5</v>
      </c>
      <c r="E277" s="29"/>
      <c r="F277" s="30">
        <f t="shared" si="20"/>
        <v>0</v>
      </c>
    </row>
    <row r="278" spans="1:6" ht="23.25" customHeight="1" x14ac:dyDescent="0.25">
      <c r="A278" s="25" t="s">
        <v>478</v>
      </c>
      <c r="B278" s="26" t="s">
        <v>61</v>
      </c>
      <c r="C278" s="27" t="s">
        <v>479</v>
      </c>
      <c r="D278" s="28">
        <v>36.5</v>
      </c>
      <c r="E278" s="29"/>
      <c r="F278" s="30">
        <f t="shared" si="20"/>
        <v>0</v>
      </c>
    </row>
    <row r="279" spans="1:6" ht="15.95" customHeight="1" x14ac:dyDescent="0.25">
      <c r="A279" s="25" t="s">
        <v>480</v>
      </c>
      <c r="B279" s="26" t="s">
        <v>17</v>
      </c>
      <c r="C279" s="27" t="s">
        <v>481</v>
      </c>
      <c r="D279" s="28">
        <v>38</v>
      </c>
      <c r="E279" s="29"/>
      <c r="F279" s="30">
        <f t="shared" si="20"/>
        <v>0</v>
      </c>
    </row>
    <row r="280" spans="1:6" ht="15.95" customHeight="1" x14ac:dyDescent="0.25">
      <c r="A280" s="25" t="s">
        <v>482</v>
      </c>
      <c r="B280" s="26" t="s">
        <v>61</v>
      </c>
      <c r="C280" s="27" t="s">
        <v>483</v>
      </c>
      <c r="D280" s="28">
        <v>2</v>
      </c>
      <c r="E280" s="29"/>
      <c r="F280" s="30">
        <f t="shared" si="20"/>
        <v>0</v>
      </c>
    </row>
    <row r="281" spans="1:6" ht="24" customHeight="1" x14ac:dyDescent="0.25">
      <c r="A281" s="25" t="s">
        <v>484</v>
      </c>
      <c r="B281" s="26" t="s">
        <v>61</v>
      </c>
      <c r="C281" s="27" t="s">
        <v>152</v>
      </c>
      <c r="D281" s="28">
        <v>10.5</v>
      </c>
      <c r="E281" s="29"/>
      <c r="F281" s="30">
        <f t="shared" si="20"/>
        <v>0</v>
      </c>
    </row>
    <row r="282" spans="1:6" ht="15.95" customHeight="1" x14ac:dyDescent="0.25">
      <c r="A282" s="25" t="s">
        <v>485</v>
      </c>
      <c r="B282" s="26" t="s">
        <v>486</v>
      </c>
      <c r="C282" s="27" t="s">
        <v>487</v>
      </c>
      <c r="D282" s="28">
        <v>53.25</v>
      </c>
      <c r="E282" s="29"/>
      <c r="F282" s="30">
        <f t="shared" si="20"/>
        <v>0</v>
      </c>
    </row>
    <row r="283" spans="1:6" ht="15.95" customHeight="1" x14ac:dyDescent="0.25">
      <c r="A283" s="25" t="s">
        <v>488</v>
      </c>
      <c r="B283" s="26" t="s">
        <v>457</v>
      </c>
      <c r="C283" s="27" t="s">
        <v>489</v>
      </c>
      <c r="D283" s="28">
        <v>4</v>
      </c>
      <c r="E283" s="29"/>
      <c r="F283" s="30">
        <f t="shared" si="20"/>
        <v>0</v>
      </c>
    </row>
    <row r="284" spans="1:6" ht="15.95" customHeight="1" x14ac:dyDescent="0.25">
      <c r="A284" s="25" t="s">
        <v>490</v>
      </c>
      <c r="B284" s="26" t="s">
        <v>20</v>
      </c>
      <c r="C284" s="27" t="s">
        <v>491</v>
      </c>
      <c r="D284" s="28">
        <v>1</v>
      </c>
      <c r="E284" s="29"/>
      <c r="F284" s="30">
        <f t="shared" si="20"/>
        <v>0</v>
      </c>
    </row>
    <row r="285" spans="1:6" ht="15.95" customHeight="1" x14ac:dyDescent="0.25">
      <c r="A285" s="25" t="s">
        <v>492</v>
      </c>
      <c r="B285" s="26" t="s">
        <v>20</v>
      </c>
      <c r="C285" s="27" t="s">
        <v>493</v>
      </c>
      <c r="D285" s="28">
        <v>2</v>
      </c>
      <c r="E285" s="29"/>
      <c r="F285" s="30">
        <f t="shared" si="20"/>
        <v>0</v>
      </c>
    </row>
    <row r="286" spans="1:6" ht="24" customHeight="1" x14ac:dyDescent="0.25">
      <c r="A286" s="25" t="s">
        <v>494</v>
      </c>
      <c r="B286" s="26" t="s">
        <v>457</v>
      </c>
      <c r="C286" s="27" t="s">
        <v>495</v>
      </c>
      <c r="D286" s="28">
        <v>2020.27</v>
      </c>
      <c r="E286" s="29"/>
      <c r="F286" s="30">
        <f t="shared" si="20"/>
        <v>0</v>
      </c>
    </row>
    <row r="287" spans="1:6" ht="15.95" customHeight="1" x14ac:dyDescent="0.25">
      <c r="A287" s="31"/>
      <c r="B287" s="31"/>
      <c r="C287" s="32" t="s">
        <v>496</v>
      </c>
      <c r="D287" s="28"/>
      <c r="E287" s="33"/>
      <c r="F287" s="33">
        <f>SUM(F261:F286)</f>
        <v>0</v>
      </c>
    </row>
    <row r="288" spans="1:6" ht="15.95" customHeight="1" x14ac:dyDescent="0.25">
      <c r="A288" s="34" t="s">
        <v>497</v>
      </c>
      <c r="B288" s="34" t="s">
        <v>10</v>
      </c>
      <c r="C288" s="35" t="s">
        <v>498</v>
      </c>
      <c r="D288" s="36"/>
      <c r="E288" s="36"/>
      <c r="F288" s="36"/>
    </row>
    <row r="289" spans="1:6" ht="15.95" customHeight="1" x14ac:dyDescent="0.25">
      <c r="A289" s="25" t="s">
        <v>499</v>
      </c>
      <c r="B289" s="26" t="s">
        <v>61</v>
      </c>
      <c r="C289" s="27" t="s">
        <v>62</v>
      </c>
      <c r="D289" s="28">
        <v>98.35</v>
      </c>
      <c r="E289" s="29"/>
      <c r="F289" s="30">
        <f t="shared" ref="F289:F296" si="21">+ROUND(+D289*E289,2)</f>
        <v>0</v>
      </c>
    </row>
    <row r="290" spans="1:6" ht="15.95" customHeight="1" x14ac:dyDescent="0.25">
      <c r="A290" s="25" t="s">
        <v>500</v>
      </c>
      <c r="B290" s="26" t="s">
        <v>61</v>
      </c>
      <c r="C290" s="27" t="s">
        <v>205</v>
      </c>
      <c r="D290" s="28">
        <v>125.4</v>
      </c>
      <c r="E290" s="29"/>
      <c r="F290" s="30">
        <f t="shared" si="21"/>
        <v>0</v>
      </c>
    </row>
    <row r="291" spans="1:6" ht="15.95" customHeight="1" x14ac:dyDescent="0.25">
      <c r="A291" s="25" t="s">
        <v>501</v>
      </c>
      <c r="B291" s="26" t="s">
        <v>66</v>
      </c>
      <c r="C291" s="27" t="s">
        <v>67</v>
      </c>
      <c r="D291" s="28">
        <v>225.25</v>
      </c>
      <c r="E291" s="29"/>
      <c r="F291" s="30">
        <f t="shared" si="21"/>
        <v>0</v>
      </c>
    </row>
    <row r="292" spans="1:6" ht="15.95" customHeight="1" x14ac:dyDescent="0.25">
      <c r="A292" s="25" t="s">
        <v>502</v>
      </c>
      <c r="B292" s="26" t="s">
        <v>66</v>
      </c>
      <c r="C292" s="27" t="s">
        <v>69</v>
      </c>
      <c r="D292" s="28">
        <v>100.69</v>
      </c>
      <c r="E292" s="29"/>
      <c r="F292" s="30">
        <f t="shared" si="21"/>
        <v>0</v>
      </c>
    </row>
    <row r="293" spans="1:6" ht="15.95" customHeight="1" x14ac:dyDescent="0.25">
      <c r="A293" s="25" t="s">
        <v>503</v>
      </c>
      <c r="B293" s="26" t="s">
        <v>66</v>
      </c>
      <c r="C293" s="27" t="s">
        <v>73</v>
      </c>
      <c r="D293" s="28">
        <v>122.94</v>
      </c>
      <c r="E293" s="29"/>
      <c r="F293" s="30">
        <f t="shared" si="21"/>
        <v>0</v>
      </c>
    </row>
    <row r="294" spans="1:6" ht="15.95" customHeight="1" x14ac:dyDescent="0.25">
      <c r="A294" s="25" t="s">
        <v>504</v>
      </c>
      <c r="B294" s="26" t="s">
        <v>61</v>
      </c>
      <c r="C294" s="27" t="s">
        <v>218</v>
      </c>
      <c r="D294" s="28">
        <v>98.35</v>
      </c>
      <c r="E294" s="29"/>
      <c r="F294" s="30">
        <f t="shared" si="21"/>
        <v>0</v>
      </c>
    </row>
    <row r="295" spans="1:6" ht="15.95" customHeight="1" x14ac:dyDescent="0.25">
      <c r="A295" s="25" t="s">
        <v>505</v>
      </c>
      <c r="B295" s="26" t="s">
        <v>61</v>
      </c>
      <c r="C295" s="27" t="s">
        <v>210</v>
      </c>
      <c r="D295" s="28">
        <v>125.4</v>
      </c>
      <c r="E295" s="29"/>
      <c r="F295" s="30">
        <f t="shared" si="21"/>
        <v>0</v>
      </c>
    </row>
    <row r="296" spans="1:6" ht="15.95" customHeight="1" x14ac:dyDescent="0.25">
      <c r="A296" s="25" t="s">
        <v>506</v>
      </c>
      <c r="B296" s="26" t="s">
        <v>20</v>
      </c>
      <c r="C296" s="27" t="s">
        <v>507</v>
      </c>
      <c r="D296" s="28">
        <v>2</v>
      </c>
      <c r="E296" s="29"/>
      <c r="F296" s="30">
        <f t="shared" si="21"/>
        <v>0</v>
      </c>
    </row>
    <row r="297" spans="1:6" ht="15.95" customHeight="1" x14ac:dyDescent="0.25">
      <c r="A297" s="31"/>
      <c r="B297" s="31"/>
      <c r="C297" s="32" t="s">
        <v>508</v>
      </c>
      <c r="D297" s="28"/>
      <c r="E297" s="33"/>
      <c r="F297" s="33">
        <f>SUM(F289:F296)</f>
        <v>0</v>
      </c>
    </row>
    <row r="298" spans="1:6" ht="15.95" customHeight="1" x14ac:dyDescent="0.25">
      <c r="A298" s="34" t="s">
        <v>509</v>
      </c>
      <c r="B298" s="34" t="s">
        <v>10</v>
      </c>
      <c r="C298" s="35" t="s">
        <v>510</v>
      </c>
      <c r="D298" s="36"/>
      <c r="E298" s="36"/>
      <c r="F298" s="36"/>
    </row>
    <row r="299" spans="1:6" ht="15.95" customHeight="1" x14ac:dyDescent="0.25">
      <c r="A299" s="25" t="s">
        <v>511</v>
      </c>
      <c r="B299" s="26" t="s">
        <v>17</v>
      </c>
      <c r="C299" s="27" t="s">
        <v>512</v>
      </c>
      <c r="D299" s="28">
        <v>1</v>
      </c>
      <c r="E299" s="29"/>
      <c r="F299" s="30">
        <f t="shared" ref="F299:F300" si="22">+ROUND(+D299*E299,2)</f>
        <v>0</v>
      </c>
    </row>
    <row r="300" spans="1:6" ht="15.95" customHeight="1" x14ac:dyDescent="0.25">
      <c r="A300" s="25" t="s">
        <v>513</v>
      </c>
      <c r="B300" s="26" t="s">
        <v>17</v>
      </c>
      <c r="C300" s="27" t="s">
        <v>514</v>
      </c>
      <c r="D300" s="28">
        <v>1</v>
      </c>
      <c r="E300" s="29"/>
      <c r="F300" s="30">
        <f t="shared" si="22"/>
        <v>0</v>
      </c>
    </row>
    <row r="301" spans="1:6" ht="15.95" customHeight="1" x14ac:dyDescent="0.25">
      <c r="A301" s="31"/>
      <c r="B301" s="31"/>
      <c r="C301" s="32" t="s">
        <v>515</v>
      </c>
      <c r="D301" s="28"/>
      <c r="E301" s="33"/>
      <c r="F301" s="33">
        <f>SUM(F299:F300)</f>
        <v>0</v>
      </c>
    </row>
    <row r="302" spans="1:6" ht="15.95" customHeight="1" x14ac:dyDescent="0.25">
      <c r="A302" s="31"/>
      <c r="B302" s="31"/>
      <c r="C302" s="32" t="s">
        <v>516</v>
      </c>
      <c r="D302" s="28"/>
      <c r="E302" s="33"/>
      <c r="F302" s="33">
        <f>+F259+F287+F297+F301</f>
        <v>0</v>
      </c>
    </row>
    <row r="303" spans="1:6" ht="15.95" customHeight="1" x14ac:dyDescent="0.25">
      <c r="A303" s="22" t="s">
        <v>517</v>
      </c>
      <c r="B303" s="22" t="s">
        <v>10</v>
      </c>
      <c r="C303" s="23" t="s">
        <v>518</v>
      </c>
      <c r="D303" s="24"/>
      <c r="E303" s="24"/>
      <c r="F303" s="24"/>
    </row>
    <row r="304" spans="1:6" ht="15.95" customHeight="1" x14ac:dyDescent="0.25">
      <c r="A304" s="34" t="s">
        <v>519</v>
      </c>
      <c r="B304" s="34" t="s">
        <v>10</v>
      </c>
      <c r="C304" s="35" t="s">
        <v>520</v>
      </c>
      <c r="D304" s="36"/>
      <c r="E304" s="36"/>
      <c r="F304" s="36"/>
    </row>
    <row r="305" spans="1:6" ht="15.95" customHeight="1" x14ac:dyDescent="0.25">
      <c r="A305" s="25" t="s">
        <v>521</v>
      </c>
      <c r="B305" s="26" t="s">
        <v>17</v>
      </c>
      <c r="C305" s="27" t="s">
        <v>522</v>
      </c>
      <c r="D305" s="28">
        <v>1</v>
      </c>
      <c r="E305" s="29"/>
      <c r="F305" s="30">
        <f t="shared" ref="F305:F313" si="23">+ROUND(+D305*E305,2)</f>
        <v>0</v>
      </c>
    </row>
    <row r="306" spans="1:6" ht="15.95" customHeight="1" x14ac:dyDescent="0.25">
      <c r="A306" s="25" t="s">
        <v>523</v>
      </c>
      <c r="B306" s="26" t="s">
        <v>17</v>
      </c>
      <c r="C306" s="27" t="s">
        <v>334</v>
      </c>
      <c r="D306" s="28">
        <v>2</v>
      </c>
      <c r="E306" s="29"/>
      <c r="F306" s="30">
        <f t="shared" si="23"/>
        <v>0</v>
      </c>
    </row>
    <row r="307" spans="1:6" ht="15.95" customHeight="1" x14ac:dyDescent="0.25">
      <c r="A307" s="25" t="s">
        <v>524</v>
      </c>
      <c r="B307" s="26" t="s">
        <v>17</v>
      </c>
      <c r="C307" s="27" t="s">
        <v>336</v>
      </c>
      <c r="D307" s="28">
        <v>1</v>
      </c>
      <c r="E307" s="29"/>
      <c r="F307" s="30">
        <f t="shared" si="23"/>
        <v>0</v>
      </c>
    </row>
    <row r="308" spans="1:6" ht="24" customHeight="1" x14ac:dyDescent="0.25">
      <c r="A308" s="25" t="s">
        <v>525</v>
      </c>
      <c r="B308" s="26" t="s">
        <v>17</v>
      </c>
      <c r="C308" s="27" t="s">
        <v>338</v>
      </c>
      <c r="D308" s="28">
        <v>8</v>
      </c>
      <c r="E308" s="29"/>
      <c r="F308" s="30">
        <f t="shared" si="23"/>
        <v>0</v>
      </c>
    </row>
    <row r="309" spans="1:6" ht="15.95" customHeight="1" x14ac:dyDescent="0.25">
      <c r="A309" s="25" t="s">
        <v>526</v>
      </c>
      <c r="B309" s="26" t="s">
        <v>17</v>
      </c>
      <c r="C309" s="27" t="s">
        <v>340</v>
      </c>
      <c r="D309" s="28">
        <v>2</v>
      </c>
      <c r="E309" s="29"/>
      <c r="F309" s="30">
        <f t="shared" si="23"/>
        <v>0</v>
      </c>
    </row>
    <row r="310" spans="1:6" ht="26.25" customHeight="1" x14ac:dyDescent="0.25">
      <c r="A310" s="25" t="s">
        <v>527</v>
      </c>
      <c r="B310" s="26" t="s">
        <v>20</v>
      </c>
      <c r="C310" s="27" t="s">
        <v>255</v>
      </c>
      <c r="D310" s="28">
        <v>140</v>
      </c>
      <c r="E310" s="29"/>
      <c r="F310" s="30">
        <f t="shared" si="23"/>
        <v>0</v>
      </c>
    </row>
    <row r="311" spans="1:6" ht="15.95" customHeight="1" x14ac:dyDescent="0.25">
      <c r="A311" s="25" t="s">
        <v>528</v>
      </c>
      <c r="B311" s="26" t="s">
        <v>17</v>
      </c>
      <c r="C311" s="27" t="s">
        <v>48</v>
      </c>
      <c r="D311" s="28">
        <v>1</v>
      </c>
      <c r="E311" s="29"/>
      <c r="F311" s="30">
        <f t="shared" si="23"/>
        <v>0</v>
      </c>
    </row>
    <row r="312" spans="1:6" ht="28.5" customHeight="1" x14ac:dyDescent="0.25">
      <c r="A312" s="25" t="s">
        <v>529</v>
      </c>
      <c r="B312" s="26" t="s">
        <v>17</v>
      </c>
      <c r="C312" s="27" t="s">
        <v>530</v>
      </c>
      <c r="D312" s="28">
        <v>1</v>
      </c>
      <c r="E312" s="29"/>
      <c r="F312" s="30">
        <f t="shared" si="23"/>
        <v>0</v>
      </c>
    </row>
    <row r="313" spans="1:6" ht="24.75" customHeight="1" x14ac:dyDescent="0.25">
      <c r="A313" s="25" t="s">
        <v>531</v>
      </c>
      <c r="B313" s="26" t="s">
        <v>17</v>
      </c>
      <c r="C313" s="27" t="s">
        <v>273</v>
      </c>
      <c r="D313" s="28">
        <v>1</v>
      </c>
      <c r="E313" s="29"/>
      <c r="F313" s="30">
        <f t="shared" si="23"/>
        <v>0</v>
      </c>
    </row>
    <row r="314" spans="1:6" ht="15.95" customHeight="1" x14ac:dyDescent="0.25">
      <c r="A314" s="31"/>
      <c r="B314" s="31"/>
      <c r="C314" s="32" t="s">
        <v>532</v>
      </c>
      <c r="D314" s="28"/>
      <c r="E314" s="33"/>
      <c r="F314" s="33">
        <f>SUM(F305:F313)</f>
        <v>0</v>
      </c>
    </row>
    <row r="315" spans="1:6" ht="15.95" customHeight="1" x14ac:dyDescent="0.25">
      <c r="A315" s="34" t="s">
        <v>533</v>
      </c>
      <c r="B315" s="34" t="s">
        <v>10</v>
      </c>
      <c r="C315" s="35" t="s">
        <v>534</v>
      </c>
      <c r="D315" s="36"/>
      <c r="E315" s="36"/>
      <c r="F315" s="36"/>
    </row>
    <row r="316" spans="1:6" ht="15.95" customHeight="1" x14ac:dyDescent="0.25">
      <c r="A316" s="25" t="s">
        <v>535</v>
      </c>
      <c r="B316" s="26" t="s">
        <v>17</v>
      </c>
      <c r="C316" s="27" t="s">
        <v>536</v>
      </c>
      <c r="D316" s="28">
        <v>1</v>
      </c>
      <c r="E316" s="29"/>
      <c r="F316" s="30">
        <f t="shared" ref="F316:F321" si="24">+ROUND(+D316*E316,2)</f>
        <v>0</v>
      </c>
    </row>
    <row r="317" spans="1:6" ht="15.95" customHeight="1" x14ac:dyDescent="0.25">
      <c r="A317" s="25" t="s">
        <v>537</v>
      </c>
      <c r="B317" s="26" t="s">
        <v>17</v>
      </c>
      <c r="C317" s="27" t="s">
        <v>438</v>
      </c>
      <c r="D317" s="28">
        <v>1</v>
      </c>
      <c r="E317" s="29"/>
      <c r="F317" s="30">
        <f t="shared" si="24"/>
        <v>0</v>
      </c>
    </row>
    <row r="318" spans="1:6" ht="15.95" customHeight="1" x14ac:dyDescent="0.25">
      <c r="A318" s="25" t="s">
        <v>538</v>
      </c>
      <c r="B318" s="26" t="s">
        <v>17</v>
      </c>
      <c r="C318" s="27" t="s">
        <v>282</v>
      </c>
      <c r="D318" s="28">
        <v>1</v>
      </c>
      <c r="E318" s="29"/>
      <c r="F318" s="30">
        <f t="shared" si="24"/>
        <v>0</v>
      </c>
    </row>
    <row r="319" spans="1:6" ht="15.95" customHeight="1" x14ac:dyDescent="0.25">
      <c r="A319" s="25" t="s">
        <v>539</v>
      </c>
      <c r="B319" s="26" t="s">
        <v>20</v>
      </c>
      <c r="C319" s="27" t="s">
        <v>238</v>
      </c>
      <c r="D319" s="28">
        <v>685</v>
      </c>
      <c r="E319" s="29"/>
      <c r="F319" s="30">
        <f t="shared" si="24"/>
        <v>0</v>
      </c>
    </row>
    <row r="320" spans="1:6" ht="15.95" customHeight="1" x14ac:dyDescent="0.25">
      <c r="A320" s="25" t="s">
        <v>540</v>
      </c>
      <c r="B320" s="26" t="s">
        <v>20</v>
      </c>
      <c r="C320" s="27" t="s">
        <v>285</v>
      </c>
      <c r="D320" s="28">
        <v>340</v>
      </c>
      <c r="E320" s="29"/>
      <c r="F320" s="30">
        <f t="shared" si="24"/>
        <v>0</v>
      </c>
    </row>
    <row r="321" spans="1:6" ht="15.95" customHeight="1" x14ac:dyDescent="0.25">
      <c r="A321" s="25" t="s">
        <v>541</v>
      </c>
      <c r="B321" s="26" t="s">
        <v>20</v>
      </c>
      <c r="C321" s="27" t="s">
        <v>287</v>
      </c>
      <c r="D321" s="28">
        <v>180</v>
      </c>
      <c r="E321" s="29"/>
      <c r="F321" s="30">
        <f t="shared" si="24"/>
        <v>0</v>
      </c>
    </row>
    <row r="322" spans="1:6" ht="15.95" customHeight="1" x14ac:dyDescent="0.25">
      <c r="A322" s="31"/>
      <c r="B322" s="31"/>
      <c r="C322" s="32" t="s">
        <v>542</v>
      </c>
      <c r="D322" s="28"/>
      <c r="E322" s="33"/>
      <c r="F322" s="33">
        <f>SUM(F316:F321)</f>
        <v>0</v>
      </c>
    </row>
    <row r="323" spans="1:6" ht="15.95" customHeight="1" x14ac:dyDescent="0.25">
      <c r="A323" s="34" t="s">
        <v>543</v>
      </c>
      <c r="B323" s="34" t="s">
        <v>10</v>
      </c>
      <c r="C323" s="35" t="s">
        <v>544</v>
      </c>
      <c r="D323" s="36"/>
      <c r="E323" s="36"/>
      <c r="F323" s="36"/>
    </row>
    <row r="324" spans="1:6" ht="15.95" customHeight="1" x14ac:dyDescent="0.25">
      <c r="A324" s="25" t="s">
        <v>545</v>
      </c>
      <c r="B324" s="26" t="s">
        <v>17</v>
      </c>
      <c r="C324" s="27" t="s">
        <v>546</v>
      </c>
      <c r="D324" s="28">
        <v>2</v>
      </c>
      <c r="E324" s="29"/>
      <c r="F324" s="30">
        <f t="shared" ref="F324:F325" si="25">+ROUND(+D324*E324,2)</f>
        <v>0</v>
      </c>
    </row>
    <row r="325" spans="1:6" ht="15.95" customHeight="1" x14ac:dyDescent="0.25">
      <c r="A325" s="25" t="s">
        <v>547</v>
      </c>
      <c r="B325" s="26" t="s">
        <v>17</v>
      </c>
      <c r="C325" s="27" t="s">
        <v>514</v>
      </c>
      <c r="D325" s="28">
        <v>1</v>
      </c>
      <c r="E325" s="29"/>
      <c r="F325" s="30">
        <f t="shared" si="25"/>
        <v>0</v>
      </c>
    </row>
    <row r="326" spans="1:6" ht="15.95" customHeight="1" x14ac:dyDescent="0.25">
      <c r="A326" s="31"/>
      <c r="B326" s="31"/>
      <c r="C326" s="32" t="s">
        <v>548</v>
      </c>
      <c r="D326" s="28"/>
      <c r="E326" s="33"/>
      <c r="F326" s="33">
        <f>SUM(F324:F325)</f>
        <v>0</v>
      </c>
    </row>
    <row r="327" spans="1:6" ht="15.95" customHeight="1" x14ac:dyDescent="0.25">
      <c r="A327" s="31"/>
      <c r="B327" s="31"/>
      <c r="C327" s="32" t="s">
        <v>549</v>
      </c>
      <c r="D327" s="28"/>
      <c r="E327" s="33"/>
      <c r="F327" s="33">
        <f>+F314+F322+F326</f>
        <v>0</v>
      </c>
    </row>
    <row r="328" spans="1:6" ht="15.95" customHeight="1" x14ac:dyDescent="0.25">
      <c r="A328" s="22" t="s">
        <v>550</v>
      </c>
      <c r="B328" s="22" t="s">
        <v>10</v>
      </c>
      <c r="C328" s="23" t="s">
        <v>551</v>
      </c>
      <c r="D328" s="24"/>
      <c r="E328" s="24"/>
      <c r="F328" s="24"/>
    </row>
    <row r="329" spans="1:6" ht="15.95" customHeight="1" x14ac:dyDescent="0.25">
      <c r="A329" s="34" t="s">
        <v>552</v>
      </c>
      <c r="B329" s="34" t="s">
        <v>10</v>
      </c>
      <c r="C329" s="35" t="s">
        <v>553</v>
      </c>
      <c r="D329" s="36"/>
      <c r="E329" s="36"/>
      <c r="F329" s="36"/>
    </row>
    <row r="330" spans="1:6" ht="15.95" customHeight="1" x14ac:dyDescent="0.25">
      <c r="A330" s="25" t="s">
        <v>554</v>
      </c>
      <c r="B330" s="26" t="s">
        <v>17</v>
      </c>
      <c r="C330" s="27" t="s">
        <v>555</v>
      </c>
      <c r="D330" s="28">
        <v>1</v>
      </c>
      <c r="E330" s="29"/>
      <c r="F330" s="30">
        <f t="shared" ref="F330:F338" si="26">+ROUND(+D330*E330,2)</f>
        <v>0</v>
      </c>
    </row>
    <row r="331" spans="1:6" ht="15.95" customHeight="1" x14ac:dyDescent="0.25">
      <c r="A331" s="25" t="s">
        <v>556</v>
      </c>
      <c r="B331" s="26" t="s">
        <v>17</v>
      </c>
      <c r="C331" s="27" t="s">
        <v>334</v>
      </c>
      <c r="D331" s="28">
        <v>2</v>
      </c>
      <c r="E331" s="29"/>
      <c r="F331" s="30">
        <f t="shared" si="26"/>
        <v>0</v>
      </c>
    </row>
    <row r="332" spans="1:6" ht="15.95" customHeight="1" x14ac:dyDescent="0.25">
      <c r="A332" s="25" t="s">
        <v>557</v>
      </c>
      <c r="B332" s="26" t="s">
        <v>17</v>
      </c>
      <c r="C332" s="27" t="s">
        <v>336</v>
      </c>
      <c r="D332" s="28">
        <v>1</v>
      </c>
      <c r="E332" s="29"/>
      <c r="F332" s="30">
        <f t="shared" si="26"/>
        <v>0</v>
      </c>
    </row>
    <row r="333" spans="1:6" ht="23.25" customHeight="1" x14ac:dyDescent="0.25">
      <c r="A333" s="25" t="s">
        <v>558</v>
      </c>
      <c r="B333" s="26" t="s">
        <v>17</v>
      </c>
      <c r="C333" s="27" t="s">
        <v>338</v>
      </c>
      <c r="D333" s="28">
        <v>4</v>
      </c>
      <c r="E333" s="29"/>
      <c r="F333" s="30">
        <f t="shared" si="26"/>
        <v>0</v>
      </c>
    </row>
    <row r="334" spans="1:6" ht="15.95" customHeight="1" x14ac:dyDescent="0.25">
      <c r="A334" s="25" t="s">
        <v>559</v>
      </c>
      <c r="B334" s="26" t="s">
        <v>17</v>
      </c>
      <c r="C334" s="27" t="s">
        <v>340</v>
      </c>
      <c r="D334" s="28">
        <v>2</v>
      </c>
      <c r="E334" s="29"/>
      <c r="F334" s="30">
        <f t="shared" si="26"/>
        <v>0</v>
      </c>
    </row>
    <row r="335" spans="1:6" ht="24" customHeight="1" x14ac:dyDescent="0.25">
      <c r="A335" s="25" t="s">
        <v>560</v>
      </c>
      <c r="B335" s="26" t="s">
        <v>20</v>
      </c>
      <c r="C335" s="27" t="s">
        <v>255</v>
      </c>
      <c r="D335" s="28">
        <v>60</v>
      </c>
      <c r="E335" s="29"/>
      <c r="F335" s="30">
        <f t="shared" si="26"/>
        <v>0</v>
      </c>
    </row>
    <row r="336" spans="1:6" ht="15.95" customHeight="1" x14ac:dyDescent="0.25">
      <c r="A336" s="25" t="s">
        <v>561</v>
      </c>
      <c r="B336" s="26" t="s">
        <v>17</v>
      </c>
      <c r="C336" s="27" t="s">
        <v>48</v>
      </c>
      <c r="D336" s="28">
        <v>1</v>
      </c>
      <c r="E336" s="29"/>
      <c r="F336" s="30">
        <f t="shared" si="26"/>
        <v>0</v>
      </c>
    </row>
    <row r="337" spans="1:6" ht="24" customHeight="1" x14ac:dyDescent="0.25">
      <c r="A337" s="25" t="s">
        <v>562</v>
      </c>
      <c r="B337" s="26" t="s">
        <v>17</v>
      </c>
      <c r="C337" s="27" t="s">
        <v>563</v>
      </c>
      <c r="D337" s="28">
        <v>1</v>
      </c>
      <c r="E337" s="29"/>
      <c r="F337" s="30">
        <f t="shared" si="26"/>
        <v>0</v>
      </c>
    </row>
    <row r="338" spans="1:6" ht="22.5" customHeight="1" x14ac:dyDescent="0.25">
      <c r="A338" s="25" t="s">
        <v>564</v>
      </c>
      <c r="B338" s="26" t="s">
        <v>17</v>
      </c>
      <c r="C338" s="27" t="s">
        <v>273</v>
      </c>
      <c r="D338" s="28">
        <v>1</v>
      </c>
      <c r="E338" s="29"/>
      <c r="F338" s="30">
        <f t="shared" si="26"/>
        <v>0</v>
      </c>
    </row>
    <row r="339" spans="1:6" ht="15.95" customHeight="1" x14ac:dyDescent="0.25">
      <c r="A339" s="31"/>
      <c r="B339" s="31"/>
      <c r="C339" s="32" t="s">
        <v>565</v>
      </c>
      <c r="D339" s="28"/>
      <c r="E339" s="33"/>
      <c r="F339" s="33">
        <f>SUM(F330:F338)</f>
        <v>0</v>
      </c>
    </row>
    <row r="340" spans="1:6" ht="15.95" customHeight="1" x14ac:dyDescent="0.25">
      <c r="A340" s="34" t="s">
        <v>566</v>
      </c>
      <c r="B340" s="34" t="s">
        <v>10</v>
      </c>
      <c r="C340" s="35" t="s">
        <v>567</v>
      </c>
      <c r="D340" s="36"/>
      <c r="E340" s="36"/>
      <c r="F340" s="36"/>
    </row>
    <row r="341" spans="1:6" ht="15.95" customHeight="1" x14ac:dyDescent="0.25">
      <c r="A341" s="25" t="s">
        <v>568</v>
      </c>
      <c r="B341" s="26" t="s">
        <v>17</v>
      </c>
      <c r="C341" s="27" t="s">
        <v>278</v>
      </c>
      <c r="D341" s="28">
        <v>1</v>
      </c>
      <c r="E341" s="29"/>
      <c r="F341" s="30">
        <f t="shared" ref="F341:F346" si="27">+ROUND(+D341*E341,2)</f>
        <v>0</v>
      </c>
    </row>
    <row r="342" spans="1:6" ht="15.95" customHeight="1" x14ac:dyDescent="0.25">
      <c r="A342" s="25" t="s">
        <v>569</v>
      </c>
      <c r="B342" s="26" t="s">
        <v>17</v>
      </c>
      <c r="C342" s="27" t="s">
        <v>438</v>
      </c>
      <c r="D342" s="28">
        <v>1</v>
      </c>
      <c r="E342" s="29"/>
      <c r="F342" s="30">
        <f t="shared" si="27"/>
        <v>0</v>
      </c>
    </row>
    <row r="343" spans="1:6" ht="15.95" customHeight="1" x14ac:dyDescent="0.25">
      <c r="A343" s="25" t="s">
        <v>570</v>
      </c>
      <c r="B343" s="26" t="s">
        <v>17</v>
      </c>
      <c r="C343" s="27" t="s">
        <v>282</v>
      </c>
      <c r="D343" s="28">
        <v>1</v>
      </c>
      <c r="E343" s="29"/>
      <c r="F343" s="30">
        <f t="shared" si="27"/>
        <v>0</v>
      </c>
    </row>
    <row r="344" spans="1:6" ht="15.95" customHeight="1" x14ac:dyDescent="0.25">
      <c r="A344" s="25" t="s">
        <v>571</v>
      </c>
      <c r="B344" s="26" t="s">
        <v>20</v>
      </c>
      <c r="C344" s="27" t="s">
        <v>238</v>
      </c>
      <c r="D344" s="28">
        <v>105</v>
      </c>
      <c r="E344" s="29"/>
      <c r="F344" s="30">
        <f t="shared" si="27"/>
        <v>0</v>
      </c>
    </row>
    <row r="345" spans="1:6" ht="15.95" customHeight="1" x14ac:dyDescent="0.25">
      <c r="A345" s="25" t="s">
        <v>572</v>
      </c>
      <c r="B345" s="26" t="s">
        <v>20</v>
      </c>
      <c r="C345" s="27" t="s">
        <v>285</v>
      </c>
      <c r="D345" s="28">
        <v>220</v>
      </c>
      <c r="E345" s="29"/>
      <c r="F345" s="30">
        <f t="shared" si="27"/>
        <v>0</v>
      </c>
    </row>
    <row r="346" spans="1:6" ht="15.95" customHeight="1" x14ac:dyDescent="0.25">
      <c r="A346" s="25" t="s">
        <v>573</v>
      </c>
      <c r="B346" s="26" t="s">
        <v>20</v>
      </c>
      <c r="C346" s="27" t="s">
        <v>287</v>
      </c>
      <c r="D346" s="28">
        <v>120</v>
      </c>
      <c r="E346" s="29"/>
      <c r="F346" s="30">
        <f t="shared" si="27"/>
        <v>0</v>
      </c>
    </row>
    <row r="347" spans="1:6" ht="15.95" customHeight="1" x14ac:dyDescent="0.25">
      <c r="A347" s="31"/>
      <c r="B347" s="31"/>
      <c r="C347" s="32" t="s">
        <v>574</v>
      </c>
      <c r="D347" s="28"/>
      <c r="E347" s="33"/>
      <c r="F347" s="33">
        <f>SUM(F341:F346)</f>
        <v>0</v>
      </c>
    </row>
    <row r="348" spans="1:6" ht="15.95" customHeight="1" x14ac:dyDescent="0.25">
      <c r="A348" s="34" t="s">
        <v>575</v>
      </c>
      <c r="B348" s="34" t="s">
        <v>10</v>
      </c>
      <c r="C348" s="35" t="s">
        <v>576</v>
      </c>
      <c r="D348" s="36"/>
      <c r="E348" s="36"/>
      <c r="F348" s="36"/>
    </row>
    <row r="349" spans="1:6" ht="15.95" customHeight="1" x14ac:dyDescent="0.25">
      <c r="A349" s="25" t="s">
        <v>577</v>
      </c>
      <c r="B349" s="26" t="s">
        <v>17</v>
      </c>
      <c r="C349" s="27" t="s">
        <v>578</v>
      </c>
      <c r="D349" s="28">
        <v>1</v>
      </c>
      <c r="E349" s="29"/>
      <c r="F349" s="30">
        <f t="shared" ref="F349:F350" si="28">+ROUND(+D349*E349,2)</f>
        <v>0</v>
      </c>
    </row>
    <row r="350" spans="1:6" ht="15.95" customHeight="1" x14ac:dyDescent="0.25">
      <c r="A350" s="25" t="s">
        <v>579</v>
      </c>
      <c r="B350" s="26" t="s">
        <v>17</v>
      </c>
      <c r="C350" s="27" t="s">
        <v>514</v>
      </c>
      <c r="D350" s="28">
        <v>1</v>
      </c>
      <c r="E350" s="29"/>
      <c r="F350" s="30">
        <f t="shared" si="28"/>
        <v>0</v>
      </c>
    </row>
    <row r="351" spans="1:6" ht="15.95" customHeight="1" x14ac:dyDescent="0.25">
      <c r="A351" s="31"/>
      <c r="B351" s="31"/>
      <c r="C351" s="32" t="s">
        <v>580</v>
      </c>
      <c r="D351" s="28"/>
      <c r="E351" s="33"/>
      <c r="F351" s="33">
        <f>SUM(F349:F350)</f>
        <v>0</v>
      </c>
    </row>
    <row r="352" spans="1:6" ht="15.95" customHeight="1" x14ac:dyDescent="0.25">
      <c r="A352" s="31"/>
      <c r="B352" s="31"/>
      <c r="C352" s="32" t="s">
        <v>581</v>
      </c>
      <c r="D352" s="28"/>
      <c r="E352" s="33"/>
      <c r="F352" s="33">
        <f>+F339+F347+F351</f>
        <v>0</v>
      </c>
    </row>
    <row r="353" spans="1:6" ht="15.95" customHeight="1" x14ac:dyDescent="0.25">
      <c r="A353" s="22" t="s">
        <v>582</v>
      </c>
      <c r="B353" s="22" t="s">
        <v>10</v>
      </c>
      <c r="C353" s="23" t="s">
        <v>583</v>
      </c>
      <c r="D353" s="24"/>
      <c r="E353" s="24"/>
      <c r="F353" s="24"/>
    </row>
    <row r="354" spans="1:6" ht="15.95" customHeight="1" x14ac:dyDescent="0.25">
      <c r="A354" s="34" t="s">
        <v>584</v>
      </c>
      <c r="B354" s="34" t="s">
        <v>10</v>
      </c>
      <c r="C354" s="35" t="s">
        <v>585</v>
      </c>
      <c r="D354" s="36"/>
      <c r="E354" s="36"/>
      <c r="F354" s="36"/>
    </row>
    <row r="355" spans="1:6" ht="15.95" customHeight="1" x14ac:dyDescent="0.25">
      <c r="A355" s="25" t="s">
        <v>586</v>
      </c>
      <c r="B355" s="26" t="s">
        <v>17</v>
      </c>
      <c r="C355" s="27" t="s">
        <v>334</v>
      </c>
      <c r="D355" s="28">
        <v>1</v>
      </c>
      <c r="E355" s="29"/>
      <c r="F355" s="30">
        <f t="shared" ref="F355:F359" si="29">+ROUND(+D355*E355,2)</f>
        <v>0</v>
      </c>
    </row>
    <row r="356" spans="1:6" ht="15.95" customHeight="1" x14ac:dyDescent="0.25">
      <c r="A356" s="25" t="s">
        <v>587</v>
      </c>
      <c r="B356" s="26" t="s">
        <v>17</v>
      </c>
      <c r="C356" s="27" t="s">
        <v>340</v>
      </c>
      <c r="D356" s="28">
        <v>2</v>
      </c>
      <c r="E356" s="29"/>
      <c r="F356" s="30">
        <f t="shared" si="29"/>
        <v>0</v>
      </c>
    </row>
    <row r="357" spans="1:6" ht="15.95" customHeight="1" x14ac:dyDescent="0.25">
      <c r="A357" s="25" t="s">
        <v>588</v>
      </c>
      <c r="B357" s="26" t="s">
        <v>17</v>
      </c>
      <c r="C357" s="27" t="s">
        <v>48</v>
      </c>
      <c r="D357" s="28">
        <v>1</v>
      </c>
      <c r="E357" s="29"/>
      <c r="F357" s="30">
        <f t="shared" si="29"/>
        <v>0</v>
      </c>
    </row>
    <row r="358" spans="1:6" ht="25.5" customHeight="1" x14ac:dyDescent="0.25">
      <c r="A358" s="25" t="s">
        <v>589</v>
      </c>
      <c r="B358" s="26" t="s">
        <v>17</v>
      </c>
      <c r="C358" s="27" t="s">
        <v>590</v>
      </c>
      <c r="D358" s="28">
        <v>1</v>
      </c>
      <c r="E358" s="29"/>
      <c r="F358" s="30">
        <f t="shared" si="29"/>
        <v>0</v>
      </c>
    </row>
    <row r="359" spans="1:6" ht="24.75" customHeight="1" x14ac:dyDescent="0.25">
      <c r="A359" s="25" t="s">
        <v>591</v>
      </c>
      <c r="B359" s="26" t="s">
        <v>17</v>
      </c>
      <c r="C359" s="27" t="s">
        <v>273</v>
      </c>
      <c r="D359" s="28">
        <v>1</v>
      </c>
      <c r="E359" s="29"/>
      <c r="F359" s="30">
        <f t="shared" si="29"/>
        <v>0</v>
      </c>
    </row>
    <row r="360" spans="1:6" ht="15.95" customHeight="1" x14ac:dyDescent="0.25">
      <c r="A360" s="31"/>
      <c r="B360" s="31"/>
      <c r="C360" s="32" t="s">
        <v>592</v>
      </c>
      <c r="D360" s="28"/>
      <c r="E360" s="33"/>
      <c r="F360" s="33">
        <f>SUM(F355:F359)</f>
        <v>0</v>
      </c>
    </row>
    <row r="361" spans="1:6" ht="15.95" customHeight="1" x14ac:dyDescent="0.25">
      <c r="A361" s="34" t="s">
        <v>593</v>
      </c>
      <c r="B361" s="34" t="s">
        <v>10</v>
      </c>
      <c r="C361" s="35" t="s">
        <v>594</v>
      </c>
      <c r="D361" s="36"/>
      <c r="E361" s="36"/>
      <c r="F361" s="36"/>
    </row>
    <row r="362" spans="1:6" ht="15.95" customHeight="1" x14ac:dyDescent="0.25">
      <c r="A362" s="25" t="s">
        <v>595</v>
      </c>
      <c r="B362" s="26" t="s">
        <v>17</v>
      </c>
      <c r="C362" s="27" t="s">
        <v>278</v>
      </c>
      <c r="D362" s="28">
        <v>1</v>
      </c>
      <c r="E362" s="29"/>
      <c r="F362" s="30">
        <f t="shared" ref="F362:F368" si="30">+ROUND(+D362*E362,2)</f>
        <v>0</v>
      </c>
    </row>
    <row r="363" spans="1:6" ht="15.95" customHeight="1" x14ac:dyDescent="0.25">
      <c r="A363" s="25" t="s">
        <v>596</v>
      </c>
      <c r="B363" s="26" t="s">
        <v>17</v>
      </c>
      <c r="C363" s="27" t="s">
        <v>282</v>
      </c>
      <c r="D363" s="28">
        <v>1</v>
      </c>
      <c r="E363" s="29"/>
      <c r="F363" s="30">
        <f t="shared" si="30"/>
        <v>0</v>
      </c>
    </row>
    <row r="364" spans="1:6" ht="24.75" customHeight="1" x14ac:dyDescent="0.25">
      <c r="A364" s="25" t="s">
        <v>597</v>
      </c>
      <c r="B364" s="26" t="s">
        <v>17</v>
      </c>
      <c r="C364" s="27" t="s">
        <v>598</v>
      </c>
      <c r="D364" s="28">
        <v>1</v>
      </c>
      <c r="E364" s="29"/>
      <c r="F364" s="30">
        <f t="shared" si="30"/>
        <v>0</v>
      </c>
    </row>
    <row r="365" spans="1:6" ht="15.95" customHeight="1" x14ac:dyDescent="0.25">
      <c r="A365" s="25" t="s">
        <v>599</v>
      </c>
      <c r="B365" s="26" t="s">
        <v>17</v>
      </c>
      <c r="C365" s="27" t="s">
        <v>600</v>
      </c>
      <c r="D365" s="28">
        <v>1</v>
      </c>
      <c r="E365" s="29"/>
      <c r="F365" s="30">
        <f t="shared" si="30"/>
        <v>0</v>
      </c>
    </row>
    <row r="366" spans="1:6" ht="15.95" customHeight="1" x14ac:dyDescent="0.25">
      <c r="A366" s="25" t="s">
        <v>601</v>
      </c>
      <c r="B366" s="26" t="s">
        <v>20</v>
      </c>
      <c r="C366" s="27" t="s">
        <v>238</v>
      </c>
      <c r="D366" s="28">
        <v>105</v>
      </c>
      <c r="E366" s="29"/>
      <c r="F366" s="30">
        <f t="shared" si="30"/>
        <v>0</v>
      </c>
    </row>
    <row r="367" spans="1:6" ht="15.95" customHeight="1" x14ac:dyDescent="0.25">
      <c r="A367" s="25" t="s">
        <v>602</v>
      </c>
      <c r="B367" s="26" t="s">
        <v>20</v>
      </c>
      <c r="C367" s="27" t="s">
        <v>285</v>
      </c>
      <c r="D367" s="28">
        <v>100</v>
      </c>
      <c r="E367" s="29"/>
      <c r="F367" s="30">
        <f t="shared" si="30"/>
        <v>0</v>
      </c>
    </row>
    <row r="368" spans="1:6" ht="15.95" customHeight="1" x14ac:dyDescent="0.25">
      <c r="A368" s="25" t="s">
        <v>603</v>
      </c>
      <c r="B368" s="26" t="s">
        <v>20</v>
      </c>
      <c r="C368" s="27" t="s">
        <v>287</v>
      </c>
      <c r="D368" s="28">
        <v>80</v>
      </c>
      <c r="E368" s="29"/>
      <c r="F368" s="30">
        <f t="shared" si="30"/>
        <v>0</v>
      </c>
    </row>
    <row r="369" spans="1:6" ht="15.95" customHeight="1" x14ac:dyDescent="0.25">
      <c r="A369" s="31"/>
      <c r="B369" s="31"/>
      <c r="C369" s="32" t="s">
        <v>604</v>
      </c>
      <c r="D369" s="28"/>
      <c r="E369" s="33"/>
      <c r="F369" s="33">
        <f>SUM(F362:F368)</f>
        <v>0</v>
      </c>
    </row>
    <row r="370" spans="1:6" ht="15.95" customHeight="1" x14ac:dyDescent="0.25">
      <c r="A370" s="34" t="s">
        <v>605</v>
      </c>
      <c r="B370" s="34" t="s">
        <v>10</v>
      </c>
      <c r="C370" s="35" t="s">
        <v>606</v>
      </c>
      <c r="D370" s="36"/>
      <c r="E370" s="36"/>
      <c r="F370" s="36"/>
    </row>
    <row r="371" spans="1:6" ht="15.95" customHeight="1" x14ac:dyDescent="0.25">
      <c r="A371" s="25" t="s">
        <v>607</v>
      </c>
      <c r="B371" s="26" t="s">
        <v>17</v>
      </c>
      <c r="C371" s="27" t="s">
        <v>514</v>
      </c>
      <c r="D371" s="28">
        <v>1</v>
      </c>
      <c r="E371" s="29"/>
      <c r="F371" s="30">
        <f t="shared" ref="F371" si="31">+ROUND(+D371*E371,2)</f>
        <v>0</v>
      </c>
    </row>
    <row r="372" spans="1:6" ht="15.95" customHeight="1" x14ac:dyDescent="0.25">
      <c r="A372" s="31"/>
      <c r="B372" s="31"/>
      <c r="C372" s="32" t="s">
        <v>608</v>
      </c>
      <c r="D372" s="28"/>
      <c r="E372" s="33"/>
      <c r="F372" s="33">
        <f>SUM(F371:F371)</f>
        <v>0</v>
      </c>
    </row>
    <row r="373" spans="1:6" ht="15.95" customHeight="1" x14ac:dyDescent="0.25">
      <c r="A373" s="31"/>
      <c r="B373" s="31"/>
      <c r="C373" s="32" t="s">
        <v>609</v>
      </c>
      <c r="D373" s="28"/>
      <c r="E373" s="33"/>
      <c r="F373" s="33">
        <f>+F360+F369+F372</f>
        <v>0</v>
      </c>
    </row>
    <row r="374" spans="1:6" ht="15.95" customHeight="1" x14ac:dyDescent="0.25">
      <c r="A374" s="22" t="s">
        <v>610</v>
      </c>
      <c r="B374" s="22" t="s">
        <v>10</v>
      </c>
      <c r="C374" s="23" t="s">
        <v>611</v>
      </c>
      <c r="D374" s="24"/>
      <c r="E374" s="24"/>
      <c r="F374" s="24"/>
    </row>
    <row r="375" spans="1:6" ht="15.95" customHeight="1" x14ac:dyDescent="0.25">
      <c r="A375" s="34" t="s">
        <v>612</v>
      </c>
      <c r="B375" s="34" t="s">
        <v>10</v>
      </c>
      <c r="C375" s="35" t="s">
        <v>613</v>
      </c>
      <c r="D375" s="36"/>
      <c r="E375" s="36"/>
      <c r="F375" s="36"/>
    </row>
    <row r="376" spans="1:6" ht="15.95" customHeight="1" x14ac:dyDescent="0.25">
      <c r="A376" s="25" t="s">
        <v>614</v>
      </c>
      <c r="B376" s="26" t="s">
        <v>17</v>
      </c>
      <c r="C376" s="27" t="s">
        <v>615</v>
      </c>
      <c r="D376" s="28">
        <v>1</v>
      </c>
      <c r="E376" s="29"/>
      <c r="F376" s="30">
        <f t="shared" ref="F376:F384" si="32">+ROUND(+D376*E376,2)</f>
        <v>0</v>
      </c>
    </row>
    <row r="377" spans="1:6" ht="15.95" customHeight="1" x14ac:dyDescent="0.25">
      <c r="A377" s="25" t="s">
        <v>616</v>
      </c>
      <c r="B377" s="26" t="s">
        <v>17</v>
      </c>
      <c r="C377" s="27" t="s">
        <v>334</v>
      </c>
      <c r="D377" s="28">
        <v>2</v>
      </c>
      <c r="E377" s="29"/>
      <c r="F377" s="30">
        <f t="shared" si="32"/>
        <v>0</v>
      </c>
    </row>
    <row r="378" spans="1:6" ht="15.95" customHeight="1" x14ac:dyDescent="0.25">
      <c r="A378" s="25" t="s">
        <v>617</v>
      </c>
      <c r="B378" s="26" t="s">
        <v>17</v>
      </c>
      <c r="C378" s="27" t="s">
        <v>336</v>
      </c>
      <c r="D378" s="28">
        <v>1</v>
      </c>
      <c r="E378" s="29"/>
      <c r="F378" s="30">
        <f t="shared" si="32"/>
        <v>0</v>
      </c>
    </row>
    <row r="379" spans="1:6" ht="25.5" customHeight="1" x14ac:dyDescent="0.25">
      <c r="A379" s="25" t="s">
        <v>618</v>
      </c>
      <c r="B379" s="26" t="s">
        <v>17</v>
      </c>
      <c r="C379" s="27" t="s">
        <v>338</v>
      </c>
      <c r="D379" s="28">
        <v>5</v>
      </c>
      <c r="E379" s="29"/>
      <c r="F379" s="30">
        <f t="shared" si="32"/>
        <v>0</v>
      </c>
    </row>
    <row r="380" spans="1:6" ht="15.95" customHeight="1" x14ac:dyDescent="0.25">
      <c r="A380" s="25" t="s">
        <v>619</v>
      </c>
      <c r="B380" s="26" t="s">
        <v>17</v>
      </c>
      <c r="C380" s="27" t="s">
        <v>340</v>
      </c>
      <c r="D380" s="28">
        <v>2</v>
      </c>
      <c r="E380" s="29"/>
      <c r="F380" s="30">
        <f t="shared" si="32"/>
        <v>0</v>
      </c>
    </row>
    <row r="381" spans="1:6" ht="24" customHeight="1" x14ac:dyDescent="0.25">
      <c r="A381" s="25" t="s">
        <v>620</v>
      </c>
      <c r="B381" s="26" t="s">
        <v>20</v>
      </c>
      <c r="C381" s="27" t="s">
        <v>255</v>
      </c>
      <c r="D381" s="28">
        <v>80</v>
      </c>
      <c r="E381" s="29"/>
      <c r="F381" s="30">
        <f t="shared" si="32"/>
        <v>0</v>
      </c>
    </row>
    <row r="382" spans="1:6" ht="15.95" customHeight="1" x14ac:dyDescent="0.25">
      <c r="A382" s="25" t="s">
        <v>621</v>
      </c>
      <c r="B382" s="26" t="s">
        <v>17</v>
      </c>
      <c r="C382" s="27" t="s">
        <v>48</v>
      </c>
      <c r="D382" s="28">
        <v>1</v>
      </c>
      <c r="E382" s="29"/>
      <c r="F382" s="30">
        <f t="shared" si="32"/>
        <v>0</v>
      </c>
    </row>
    <row r="383" spans="1:6" ht="26.25" customHeight="1" x14ac:dyDescent="0.25">
      <c r="A383" s="25" t="s">
        <v>622</v>
      </c>
      <c r="B383" s="26" t="s">
        <v>17</v>
      </c>
      <c r="C383" s="27" t="s">
        <v>623</v>
      </c>
      <c r="D383" s="28">
        <v>1</v>
      </c>
      <c r="E383" s="29"/>
      <c r="F383" s="30">
        <f t="shared" si="32"/>
        <v>0</v>
      </c>
    </row>
    <row r="384" spans="1:6" ht="22.5" customHeight="1" x14ac:dyDescent="0.25">
      <c r="A384" s="25" t="s">
        <v>624</v>
      </c>
      <c r="B384" s="26" t="s">
        <v>17</v>
      </c>
      <c r="C384" s="27" t="s">
        <v>273</v>
      </c>
      <c r="D384" s="28">
        <v>1</v>
      </c>
      <c r="E384" s="29"/>
      <c r="F384" s="30">
        <f t="shared" si="32"/>
        <v>0</v>
      </c>
    </row>
    <row r="385" spans="1:6" ht="15.95" customHeight="1" x14ac:dyDescent="0.25">
      <c r="A385" s="31"/>
      <c r="B385" s="31"/>
      <c r="C385" s="32" t="s">
        <v>625</v>
      </c>
      <c r="D385" s="28"/>
      <c r="E385" s="33"/>
      <c r="F385" s="33">
        <f>SUM(F376:F384)</f>
        <v>0</v>
      </c>
    </row>
    <row r="386" spans="1:6" ht="15.95" customHeight="1" x14ac:dyDescent="0.25">
      <c r="A386" s="34" t="s">
        <v>626</v>
      </c>
      <c r="B386" s="34" t="s">
        <v>10</v>
      </c>
      <c r="C386" s="35" t="s">
        <v>627</v>
      </c>
      <c r="D386" s="36"/>
      <c r="E386" s="36"/>
      <c r="F386" s="36"/>
    </row>
    <row r="387" spans="1:6" ht="15.95" customHeight="1" x14ac:dyDescent="0.25">
      <c r="A387" s="25" t="s">
        <v>628</v>
      </c>
      <c r="B387" s="26" t="s">
        <v>17</v>
      </c>
      <c r="C387" s="27" t="s">
        <v>278</v>
      </c>
      <c r="D387" s="28">
        <v>1</v>
      </c>
      <c r="E387" s="29"/>
      <c r="F387" s="30">
        <f t="shared" ref="F387:F392" si="33">+ROUND(+D387*E387,2)</f>
        <v>0</v>
      </c>
    </row>
    <row r="388" spans="1:6" ht="15.95" customHeight="1" x14ac:dyDescent="0.25">
      <c r="A388" s="25" t="s">
        <v>629</v>
      </c>
      <c r="B388" s="26" t="s">
        <v>17</v>
      </c>
      <c r="C388" s="27" t="s">
        <v>438</v>
      </c>
      <c r="D388" s="28">
        <v>1</v>
      </c>
      <c r="E388" s="29"/>
      <c r="F388" s="30">
        <f t="shared" si="33"/>
        <v>0</v>
      </c>
    </row>
    <row r="389" spans="1:6" ht="15.95" customHeight="1" x14ac:dyDescent="0.25">
      <c r="A389" s="25" t="s">
        <v>630</v>
      </c>
      <c r="B389" s="26" t="s">
        <v>17</v>
      </c>
      <c r="C389" s="27" t="s">
        <v>282</v>
      </c>
      <c r="D389" s="28">
        <v>1</v>
      </c>
      <c r="E389" s="29"/>
      <c r="F389" s="30">
        <f t="shared" si="33"/>
        <v>0</v>
      </c>
    </row>
    <row r="390" spans="1:6" ht="15.95" customHeight="1" x14ac:dyDescent="0.25">
      <c r="A390" s="25" t="s">
        <v>631</v>
      </c>
      <c r="B390" s="26" t="s">
        <v>20</v>
      </c>
      <c r="C390" s="27" t="s">
        <v>238</v>
      </c>
      <c r="D390" s="28">
        <v>105</v>
      </c>
      <c r="E390" s="29"/>
      <c r="F390" s="30">
        <f t="shared" si="33"/>
        <v>0</v>
      </c>
    </row>
    <row r="391" spans="1:6" ht="15.95" customHeight="1" x14ac:dyDescent="0.25">
      <c r="A391" s="25" t="s">
        <v>632</v>
      </c>
      <c r="B391" s="26" t="s">
        <v>20</v>
      </c>
      <c r="C391" s="27" t="s">
        <v>285</v>
      </c>
      <c r="D391" s="28">
        <v>250</v>
      </c>
      <c r="E391" s="29"/>
      <c r="F391" s="30">
        <f t="shared" si="33"/>
        <v>0</v>
      </c>
    </row>
    <row r="392" spans="1:6" ht="15.95" customHeight="1" x14ac:dyDescent="0.25">
      <c r="A392" s="25" t="s">
        <v>633</v>
      </c>
      <c r="B392" s="26" t="s">
        <v>20</v>
      </c>
      <c r="C392" s="27" t="s">
        <v>287</v>
      </c>
      <c r="D392" s="28">
        <v>120</v>
      </c>
      <c r="E392" s="29"/>
      <c r="F392" s="30">
        <f t="shared" si="33"/>
        <v>0</v>
      </c>
    </row>
    <row r="393" spans="1:6" ht="15.95" customHeight="1" x14ac:dyDescent="0.25">
      <c r="A393" s="31"/>
      <c r="B393" s="31"/>
      <c r="C393" s="32" t="s">
        <v>634</v>
      </c>
      <c r="D393" s="28"/>
      <c r="E393" s="33"/>
      <c r="F393" s="33">
        <f>SUM(F387:F392)</f>
        <v>0</v>
      </c>
    </row>
    <row r="394" spans="1:6" ht="15.95" customHeight="1" x14ac:dyDescent="0.25">
      <c r="A394" s="34" t="s">
        <v>635</v>
      </c>
      <c r="B394" s="34" t="s">
        <v>10</v>
      </c>
      <c r="C394" s="35" t="s">
        <v>636</v>
      </c>
      <c r="D394" s="36"/>
      <c r="E394" s="36"/>
      <c r="F394" s="36"/>
    </row>
    <row r="395" spans="1:6" ht="15.95" customHeight="1" x14ac:dyDescent="0.25">
      <c r="A395" s="25" t="s">
        <v>637</v>
      </c>
      <c r="B395" s="26" t="s">
        <v>17</v>
      </c>
      <c r="C395" s="27" t="s">
        <v>638</v>
      </c>
      <c r="D395" s="28">
        <v>1</v>
      </c>
      <c r="E395" s="29"/>
      <c r="F395" s="30">
        <f t="shared" ref="F395:F396" si="34">+ROUND(+D395*E395,2)</f>
        <v>0</v>
      </c>
    </row>
    <row r="396" spans="1:6" ht="15.95" customHeight="1" x14ac:dyDescent="0.25">
      <c r="A396" s="25" t="s">
        <v>639</v>
      </c>
      <c r="B396" s="26" t="s">
        <v>17</v>
      </c>
      <c r="C396" s="27" t="s">
        <v>514</v>
      </c>
      <c r="D396" s="28">
        <v>1</v>
      </c>
      <c r="E396" s="29"/>
      <c r="F396" s="30">
        <f t="shared" si="34"/>
        <v>0</v>
      </c>
    </row>
    <row r="397" spans="1:6" ht="15.95" customHeight="1" x14ac:dyDescent="0.25">
      <c r="A397" s="31"/>
      <c r="B397" s="31"/>
      <c r="C397" s="32" t="s">
        <v>640</v>
      </c>
      <c r="D397" s="28"/>
      <c r="E397" s="33"/>
      <c r="F397" s="33">
        <f>SUM(F395:F396)</f>
        <v>0</v>
      </c>
    </row>
    <row r="398" spans="1:6" ht="15.95" customHeight="1" x14ac:dyDescent="0.25">
      <c r="A398" s="31"/>
      <c r="B398" s="31"/>
      <c r="C398" s="32" t="s">
        <v>641</v>
      </c>
      <c r="D398" s="28"/>
      <c r="E398" s="33"/>
      <c r="F398" s="33">
        <f>+F385+F393+F397</f>
        <v>0</v>
      </c>
    </row>
    <row r="399" spans="1:6" ht="15.95" customHeight="1" x14ac:dyDescent="0.25">
      <c r="A399" s="22" t="s">
        <v>642</v>
      </c>
      <c r="B399" s="22" t="s">
        <v>10</v>
      </c>
      <c r="C399" s="23" t="s">
        <v>643</v>
      </c>
      <c r="D399" s="24"/>
      <c r="E399" s="24"/>
      <c r="F399" s="24"/>
    </row>
    <row r="400" spans="1:6" ht="15.95" customHeight="1" x14ac:dyDescent="0.25">
      <c r="A400" s="34" t="s">
        <v>644</v>
      </c>
      <c r="B400" s="34" t="s">
        <v>10</v>
      </c>
      <c r="C400" s="35" t="s">
        <v>645</v>
      </c>
      <c r="D400" s="36"/>
      <c r="E400" s="36"/>
      <c r="F400" s="36"/>
    </row>
    <row r="401" spans="1:6" ht="15.95" customHeight="1" x14ac:dyDescent="0.25">
      <c r="A401" s="25" t="s">
        <v>646</v>
      </c>
      <c r="B401" s="26" t="s">
        <v>20</v>
      </c>
      <c r="C401" s="27" t="s">
        <v>32</v>
      </c>
      <c r="D401" s="28">
        <v>1800</v>
      </c>
      <c r="E401" s="29"/>
      <c r="F401" s="30">
        <f t="shared" ref="F401:F408" si="35">+ROUND(+D401*E401,2)</f>
        <v>0</v>
      </c>
    </row>
    <row r="402" spans="1:6" ht="15.95" customHeight="1" x14ac:dyDescent="0.25">
      <c r="A402" s="25" t="s">
        <v>647</v>
      </c>
      <c r="B402" s="26" t="s">
        <v>20</v>
      </c>
      <c r="C402" s="27" t="s">
        <v>36</v>
      </c>
      <c r="D402" s="28">
        <v>1800</v>
      </c>
      <c r="E402" s="29"/>
      <c r="F402" s="30">
        <f t="shared" si="35"/>
        <v>0</v>
      </c>
    </row>
    <row r="403" spans="1:6" ht="15.95" customHeight="1" x14ac:dyDescent="0.25">
      <c r="A403" s="25" t="s">
        <v>648</v>
      </c>
      <c r="B403" s="26" t="s">
        <v>20</v>
      </c>
      <c r="C403" s="27" t="s">
        <v>40</v>
      </c>
      <c r="D403" s="28">
        <v>1800</v>
      </c>
      <c r="E403" s="29"/>
      <c r="F403" s="30">
        <f t="shared" si="35"/>
        <v>0</v>
      </c>
    </row>
    <row r="404" spans="1:6" ht="15.95" customHeight="1" x14ac:dyDescent="0.25">
      <c r="A404" s="25" t="s">
        <v>649</v>
      </c>
      <c r="B404" s="26" t="s">
        <v>17</v>
      </c>
      <c r="C404" s="27" t="s">
        <v>56</v>
      </c>
      <c r="D404" s="28">
        <v>38</v>
      </c>
      <c r="E404" s="29"/>
      <c r="F404" s="30">
        <f t="shared" si="35"/>
        <v>0</v>
      </c>
    </row>
    <row r="405" spans="1:6" ht="15.95" customHeight="1" x14ac:dyDescent="0.25">
      <c r="A405" s="25" t="s">
        <v>650</v>
      </c>
      <c r="B405" s="26" t="s">
        <v>17</v>
      </c>
      <c r="C405" s="27" t="s">
        <v>44</v>
      </c>
      <c r="D405" s="28">
        <v>1</v>
      </c>
      <c r="E405" s="29"/>
      <c r="F405" s="30">
        <f t="shared" si="35"/>
        <v>0</v>
      </c>
    </row>
    <row r="406" spans="1:6" ht="15.95" customHeight="1" x14ac:dyDescent="0.25">
      <c r="A406" s="25" t="s">
        <v>651</v>
      </c>
      <c r="B406" s="26" t="s">
        <v>17</v>
      </c>
      <c r="C406" s="27" t="s">
        <v>48</v>
      </c>
      <c r="D406" s="28">
        <v>1</v>
      </c>
      <c r="E406" s="29"/>
      <c r="F406" s="30">
        <f t="shared" si="35"/>
        <v>0</v>
      </c>
    </row>
    <row r="407" spans="1:6" ht="15.95" customHeight="1" x14ac:dyDescent="0.25">
      <c r="A407" s="25" t="s">
        <v>652</v>
      </c>
      <c r="B407" s="26" t="s">
        <v>17</v>
      </c>
      <c r="C407" s="27" t="s">
        <v>50</v>
      </c>
      <c r="D407" s="28">
        <v>1</v>
      </c>
      <c r="E407" s="29"/>
      <c r="F407" s="30">
        <f t="shared" si="35"/>
        <v>0</v>
      </c>
    </row>
    <row r="408" spans="1:6" ht="15.95" customHeight="1" x14ac:dyDescent="0.25">
      <c r="A408" s="25" t="s">
        <v>653</v>
      </c>
      <c r="B408" s="26" t="s">
        <v>17</v>
      </c>
      <c r="C408" s="27" t="s">
        <v>52</v>
      </c>
      <c r="D408" s="28">
        <v>1</v>
      </c>
      <c r="E408" s="29"/>
      <c r="F408" s="30">
        <f t="shared" si="35"/>
        <v>0</v>
      </c>
    </row>
    <row r="409" spans="1:6" ht="15.95" customHeight="1" x14ac:dyDescent="0.25">
      <c r="A409" s="31"/>
      <c r="B409" s="31"/>
      <c r="C409" s="32" t="s">
        <v>654</v>
      </c>
      <c r="D409" s="28"/>
      <c r="E409" s="33"/>
      <c r="F409" s="33">
        <f>SUM(F401:F408)</f>
        <v>0</v>
      </c>
    </row>
    <row r="410" spans="1:6" ht="15.95" customHeight="1" x14ac:dyDescent="0.25">
      <c r="A410" s="34" t="s">
        <v>655</v>
      </c>
      <c r="B410" s="34" t="s">
        <v>10</v>
      </c>
      <c r="C410" s="35" t="s">
        <v>656</v>
      </c>
      <c r="D410" s="36"/>
      <c r="E410" s="36"/>
      <c r="F410" s="36"/>
    </row>
    <row r="411" spans="1:6" ht="15.95" customHeight="1" x14ac:dyDescent="0.25">
      <c r="A411" s="25" t="s">
        <v>657</v>
      </c>
      <c r="B411" s="26" t="s">
        <v>20</v>
      </c>
      <c r="C411" s="27" t="s">
        <v>34</v>
      </c>
      <c r="D411" s="28">
        <v>1800</v>
      </c>
      <c r="E411" s="29"/>
      <c r="F411" s="30">
        <f t="shared" ref="F411:F413" si="36">+ROUND(+D411*E411,2)</f>
        <v>0</v>
      </c>
    </row>
    <row r="412" spans="1:6" ht="15.95" customHeight="1" x14ac:dyDescent="0.25">
      <c r="A412" s="25" t="s">
        <v>658</v>
      </c>
      <c r="B412" s="26" t="s">
        <v>20</v>
      </c>
      <c r="C412" s="27" t="s">
        <v>287</v>
      </c>
      <c r="D412" s="28">
        <v>1800</v>
      </c>
      <c r="E412" s="29"/>
      <c r="F412" s="30">
        <f t="shared" si="36"/>
        <v>0</v>
      </c>
    </row>
    <row r="413" spans="1:6" ht="15.95" customHeight="1" x14ac:dyDescent="0.25">
      <c r="A413" s="25" t="s">
        <v>659</v>
      </c>
      <c r="B413" s="26" t="s">
        <v>20</v>
      </c>
      <c r="C413" s="27" t="s">
        <v>38</v>
      </c>
      <c r="D413" s="28">
        <v>1800</v>
      </c>
      <c r="E413" s="29"/>
      <c r="F413" s="30">
        <f t="shared" si="36"/>
        <v>0</v>
      </c>
    </row>
    <row r="414" spans="1:6" ht="15.95" customHeight="1" x14ac:dyDescent="0.25">
      <c r="A414" s="31"/>
      <c r="B414" s="31"/>
      <c r="C414" s="32" t="s">
        <v>660</v>
      </c>
      <c r="D414" s="28"/>
      <c r="E414" s="33"/>
      <c r="F414" s="33">
        <f>SUM(F411:F413)</f>
        <v>0</v>
      </c>
    </row>
    <row r="415" spans="1:6" ht="15.95" customHeight="1" x14ac:dyDescent="0.25">
      <c r="A415" s="34" t="s">
        <v>661</v>
      </c>
      <c r="B415" s="34" t="s">
        <v>10</v>
      </c>
      <c r="C415" s="35" t="s">
        <v>662</v>
      </c>
      <c r="D415" s="36"/>
      <c r="E415" s="36"/>
      <c r="F415" s="36"/>
    </row>
    <row r="416" spans="1:6" ht="15.95" customHeight="1" x14ac:dyDescent="0.25">
      <c r="A416" s="25" t="s">
        <v>663</v>
      </c>
      <c r="B416" s="26" t="s">
        <v>61</v>
      </c>
      <c r="C416" s="27" t="s">
        <v>62</v>
      </c>
      <c r="D416" s="28">
        <v>148</v>
      </c>
      <c r="E416" s="29"/>
      <c r="F416" s="30">
        <f t="shared" ref="F416:F426" si="37">+ROUND(+D416*E416,2)</f>
        <v>0</v>
      </c>
    </row>
    <row r="417" spans="1:6" ht="15.95" customHeight="1" x14ac:dyDescent="0.25">
      <c r="A417" s="25" t="s">
        <v>664</v>
      </c>
      <c r="B417" s="26" t="s">
        <v>61</v>
      </c>
      <c r="C417" s="27" t="s">
        <v>205</v>
      </c>
      <c r="D417" s="28">
        <v>326</v>
      </c>
      <c r="E417" s="29"/>
      <c r="F417" s="30">
        <f t="shared" si="37"/>
        <v>0</v>
      </c>
    </row>
    <row r="418" spans="1:6" ht="15.95" customHeight="1" x14ac:dyDescent="0.25">
      <c r="A418" s="25" t="s">
        <v>665</v>
      </c>
      <c r="B418" s="26" t="s">
        <v>66</v>
      </c>
      <c r="C418" s="27" t="s">
        <v>67</v>
      </c>
      <c r="D418" s="28">
        <v>474</v>
      </c>
      <c r="E418" s="29"/>
      <c r="F418" s="30">
        <f t="shared" si="37"/>
        <v>0</v>
      </c>
    </row>
    <row r="419" spans="1:6" ht="15.75" customHeight="1" x14ac:dyDescent="0.25">
      <c r="A419" s="25" t="s">
        <v>666</v>
      </c>
      <c r="B419" s="26" t="s">
        <v>66</v>
      </c>
      <c r="C419" s="27" t="s">
        <v>69</v>
      </c>
      <c r="D419" s="28">
        <v>284.39999999999998</v>
      </c>
      <c r="E419" s="29"/>
      <c r="F419" s="30">
        <f t="shared" si="37"/>
        <v>0</v>
      </c>
    </row>
    <row r="420" spans="1:6" ht="15.95" customHeight="1" x14ac:dyDescent="0.25">
      <c r="A420" s="25" t="s">
        <v>667</v>
      </c>
      <c r="B420" s="26" t="s">
        <v>66</v>
      </c>
      <c r="C420" s="27" t="s">
        <v>73</v>
      </c>
      <c r="D420" s="28">
        <v>189.6</v>
      </c>
      <c r="E420" s="29"/>
      <c r="F420" s="30">
        <f t="shared" si="37"/>
        <v>0</v>
      </c>
    </row>
    <row r="421" spans="1:6" ht="15.95" customHeight="1" x14ac:dyDescent="0.25">
      <c r="A421" s="25" t="s">
        <v>668</v>
      </c>
      <c r="B421" s="26" t="s">
        <v>61</v>
      </c>
      <c r="C421" s="27" t="s">
        <v>210</v>
      </c>
      <c r="D421" s="28">
        <v>407.5</v>
      </c>
      <c r="E421" s="29"/>
      <c r="F421" s="30">
        <f t="shared" si="37"/>
        <v>0</v>
      </c>
    </row>
    <row r="422" spans="1:6" ht="15.95" customHeight="1" x14ac:dyDescent="0.25">
      <c r="A422" s="25" t="s">
        <v>669</v>
      </c>
      <c r="B422" s="26" t="s">
        <v>61</v>
      </c>
      <c r="C422" s="27" t="s">
        <v>218</v>
      </c>
      <c r="D422" s="28">
        <v>185</v>
      </c>
      <c r="E422" s="29"/>
      <c r="F422" s="30">
        <f t="shared" si="37"/>
        <v>0</v>
      </c>
    </row>
    <row r="423" spans="1:6" ht="15.95" customHeight="1" x14ac:dyDescent="0.25">
      <c r="A423" s="25" t="s">
        <v>670</v>
      </c>
      <c r="B423" s="26" t="s">
        <v>61</v>
      </c>
      <c r="C423" s="27" t="s">
        <v>671</v>
      </c>
      <c r="D423" s="28">
        <v>20</v>
      </c>
      <c r="E423" s="29"/>
      <c r="F423" s="30">
        <f t="shared" si="37"/>
        <v>0</v>
      </c>
    </row>
    <row r="424" spans="1:6" ht="15.95" customHeight="1" x14ac:dyDescent="0.25">
      <c r="A424" s="25" t="s">
        <v>672</v>
      </c>
      <c r="B424" s="26" t="s">
        <v>20</v>
      </c>
      <c r="C424" s="27" t="s">
        <v>507</v>
      </c>
      <c r="D424" s="28">
        <v>10.5</v>
      </c>
      <c r="E424" s="29"/>
      <c r="F424" s="30">
        <f t="shared" si="37"/>
        <v>0</v>
      </c>
    </row>
    <row r="425" spans="1:6" ht="24" customHeight="1" x14ac:dyDescent="0.25">
      <c r="A425" s="25" t="s">
        <v>673</v>
      </c>
      <c r="B425" s="26" t="s">
        <v>61</v>
      </c>
      <c r="C425" s="27" t="s">
        <v>674</v>
      </c>
      <c r="D425" s="28">
        <v>196</v>
      </c>
      <c r="E425" s="29"/>
      <c r="F425" s="30">
        <f t="shared" si="37"/>
        <v>0</v>
      </c>
    </row>
    <row r="426" spans="1:6" ht="15.95" customHeight="1" x14ac:dyDescent="0.25">
      <c r="A426" s="25" t="s">
        <v>675</v>
      </c>
      <c r="B426" s="26" t="s">
        <v>61</v>
      </c>
      <c r="C426" s="27" t="s">
        <v>676</v>
      </c>
      <c r="D426" s="28">
        <v>50</v>
      </c>
      <c r="E426" s="29"/>
      <c r="F426" s="30">
        <f t="shared" si="37"/>
        <v>0</v>
      </c>
    </row>
    <row r="427" spans="1:6" ht="15.95" customHeight="1" x14ac:dyDescent="0.25">
      <c r="A427" s="31"/>
      <c r="B427" s="31"/>
      <c r="C427" s="32" t="s">
        <v>677</v>
      </c>
      <c r="D427" s="28"/>
      <c r="E427" s="33"/>
      <c r="F427" s="33">
        <f>SUM(F416:F426)</f>
        <v>0</v>
      </c>
    </row>
    <row r="428" spans="1:6" ht="15.95" customHeight="1" x14ac:dyDescent="0.25">
      <c r="A428" s="31"/>
      <c r="B428" s="31"/>
      <c r="C428" s="32" t="s">
        <v>678</v>
      </c>
      <c r="D428" s="28"/>
      <c r="E428" s="33"/>
      <c r="F428" s="33">
        <f>+F409+F414+F427</f>
        <v>0</v>
      </c>
    </row>
    <row r="429" spans="1:6" ht="15.95" customHeight="1" x14ac:dyDescent="0.25">
      <c r="A429" s="31"/>
      <c r="B429" s="31"/>
      <c r="C429" s="32" t="s">
        <v>679</v>
      </c>
      <c r="D429" s="28"/>
      <c r="E429" s="33"/>
      <c r="F429" s="33">
        <f>+F428+F398+F373+F352+F327+F302+F185+F125+F135+F98</f>
        <v>0</v>
      </c>
    </row>
    <row r="430" spans="1:6" ht="15.95" customHeight="1" x14ac:dyDescent="0.25">
      <c r="A430" s="19" t="s">
        <v>680</v>
      </c>
      <c r="B430" s="19" t="s">
        <v>10</v>
      </c>
      <c r="C430" s="20" t="s">
        <v>157</v>
      </c>
      <c r="D430" s="21"/>
      <c r="E430" s="21"/>
      <c r="F430" s="21"/>
    </row>
    <row r="431" spans="1:6" ht="15.95" customHeight="1" x14ac:dyDescent="0.25">
      <c r="A431" s="25" t="s">
        <v>681</v>
      </c>
      <c r="B431" s="26" t="s">
        <v>113</v>
      </c>
      <c r="C431" s="27" t="s">
        <v>159</v>
      </c>
      <c r="D431" s="28">
        <v>1</v>
      </c>
      <c r="E431" s="29"/>
      <c r="F431" s="30">
        <f>+ROUND(+D431*E431,2)</f>
        <v>0</v>
      </c>
    </row>
    <row r="432" spans="1:6" ht="15.95" customHeight="1" x14ac:dyDescent="0.25">
      <c r="A432" s="31"/>
      <c r="B432" s="31"/>
      <c r="C432" s="32" t="s">
        <v>682</v>
      </c>
      <c r="D432" s="28"/>
      <c r="E432" s="33"/>
      <c r="F432" s="33">
        <f>SUM(F431)</f>
        <v>0</v>
      </c>
    </row>
    <row r="433" spans="1:6" ht="15.95" customHeight="1" x14ac:dyDescent="0.25">
      <c r="A433" s="19" t="s">
        <v>683</v>
      </c>
      <c r="B433" s="19" t="s">
        <v>10</v>
      </c>
      <c r="C433" s="20" t="s">
        <v>162</v>
      </c>
      <c r="D433" s="21"/>
      <c r="E433" s="21"/>
      <c r="F433" s="21"/>
    </row>
    <row r="434" spans="1:6" ht="15.95" customHeight="1" x14ac:dyDescent="0.25">
      <c r="A434" s="25" t="s">
        <v>684</v>
      </c>
      <c r="B434" s="26" t="s">
        <v>113</v>
      </c>
      <c r="C434" s="27" t="s">
        <v>164</v>
      </c>
      <c r="D434" s="28">
        <v>1</v>
      </c>
      <c r="E434" s="29"/>
      <c r="F434" s="30">
        <f>+ROUND(+D434*E434,2)</f>
        <v>0</v>
      </c>
    </row>
    <row r="435" spans="1:6" ht="15.95" customHeight="1" x14ac:dyDescent="0.25">
      <c r="A435" s="31"/>
      <c r="B435" s="31"/>
      <c r="C435" s="32" t="s">
        <v>685</v>
      </c>
      <c r="D435" s="28"/>
      <c r="E435" s="33"/>
      <c r="F435" s="33">
        <f>SUM(F434)</f>
        <v>0</v>
      </c>
    </row>
    <row r="436" spans="1:6" x14ac:dyDescent="0.25">
      <c r="A436" s="31"/>
      <c r="B436" s="31"/>
      <c r="C436" s="32" t="s">
        <v>686</v>
      </c>
      <c r="D436" s="43"/>
      <c r="E436" s="33"/>
      <c r="F436" s="33">
        <f>+F435+F432+F429</f>
        <v>0</v>
      </c>
    </row>
    <row r="437" spans="1:6" x14ac:dyDescent="0.25">
      <c r="A437" s="31"/>
      <c r="B437" s="31"/>
      <c r="C437" s="32" t="s">
        <v>687</v>
      </c>
      <c r="D437" s="43"/>
      <c r="E437" s="33"/>
      <c r="F437" s="33">
        <f>+F436+F88</f>
        <v>0</v>
      </c>
    </row>
    <row r="438" spans="1:6" x14ac:dyDescent="0.25">
      <c r="A438" s="31"/>
      <c r="B438" s="31"/>
      <c r="C438" s="44" t="s">
        <v>688</v>
      </c>
      <c r="D438" s="86" t="s">
        <v>689</v>
      </c>
      <c r="E438" s="33"/>
      <c r="F438" s="87"/>
    </row>
    <row r="439" spans="1:6" x14ac:dyDescent="0.25">
      <c r="A439" s="45"/>
      <c r="B439" s="45"/>
      <c r="C439" s="44" t="s">
        <v>690</v>
      </c>
      <c r="D439" s="86" t="s">
        <v>689</v>
      </c>
      <c r="E439" s="46"/>
      <c r="F439" s="87"/>
    </row>
    <row r="440" spans="1:6" ht="22.5" x14ac:dyDescent="0.25">
      <c r="A440" s="45"/>
      <c r="B440" s="45"/>
      <c r="C440" s="32" t="s">
        <v>691</v>
      </c>
      <c r="D440" s="47"/>
      <c r="E440" s="46"/>
      <c r="F440" s="33">
        <f>SUM(F437:F439)</f>
        <v>0</v>
      </c>
    </row>
    <row r="441" spans="1:6" ht="15" customHeight="1" x14ac:dyDescent="0.25">
      <c r="A441" s="48" t="s">
        <v>692</v>
      </c>
      <c r="B441" s="48"/>
      <c r="C441" s="48"/>
      <c r="D441" s="48"/>
      <c r="E441" s="48"/>
      <c r="F441" s="48"/>
    </row>
    <row r="442" spans="1:6" ht="5.0999999999999996" customHeight="1" x14ac:dyDescent="0.25">
      <c r="A442" s="49"/>
      <c r="B442" s="49"/>
      <c r="C442" s="49"/>
      <c r="D442" s="50"/>
      <c r="E442" s="51"/>
      <c r="F442" s="49"/>
    </row>
    <row r="443" spans="1:6" ht="30" customHeight="1" x14ac:dyDescent="0.25">
      <c r="A443" s="48" t="s">
        <v>693</v>
      </c>
      <c r="B443" s="48"/>
      <c r="C443" s="48"/>
      <c r="D443" s="48"/>
      <c r="E443" s="48"/>
      <c r="F443" s="48"/>
    </row>
    <row r="446" spans="1:6" s="8" customFormat="1" x14ac:dyDescent="0.25">
      <c r="A446" s="52"/>
      <c r="B446" s="8" t="s">
        <v>694</v>
      </c>
      <c r="C446" s="53"/>
      <c r="D446" s="53"/>
      <c r="E446" s="53"/>
      <c r="F446" s="10"/>
    </row>
    <row r="449" spans="1:6" ht="60" customHeight="1" x14ac:dyDescent="0.25">
      <c r="A449" s="54" t="s">
        <v>695</v>
      </c>
      <c r="B449" s="54"/>
      <c r="C449" s="54"/>
      <c r="D449" s="54"/>
      <c r="E449" s="54"/>
      <c r="F449" s="54"/>
    </row>
  </sheetData>
  <sheetProtection algorithmName="SHA-512" hashValue="kBH6fKYNdrEkir69W1Ejo8zgC1DMbUXt/bT3spUTFtec0mnoEUdOk364gY3UhuZYuIAe5ICOmST113YY865aVQ==" saltValue="AdOMR8sL8WYxnu+Kr+Juhw==" spinCount="100000" sheet="1" objects="1" scenarios="1" selectLockedCells="1" autoFilter="0"/>
  <autoFilter ref="A6:F441" xr:uid="{CC0D196F-7C17-4D28-BA27-54AF9752C699}"/>
  <mergeCells count="6">
    <mergeCell ref="A1:F1"/>
    <mergeCell ref="A2:F2"/>
    <mergeCell ref="A441:F441"/>
    <mergeCell ref="A443:F443"/>
    <mergeCell ref="C446:E446"/>
    <mergeCell ref="A449:F449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99" fitToHeight="30" orientation="portrait" r:id="rId1"/>
  <headerFooter>
    <oddFooter>&amp;R&amp;P de &amp;N</oddFooter>
  </headerFooter>
  <ignoredErrors>
    <ignoredError sqref="A7:A44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Anexo I pag 1 oferta</vt:lpstr>
      <vt:lpstr>Anexo I Tabla Desglose Precio</vt:lpstr>
      <vt:lpstr>'Anexo I pag 1 oferta'!Área_de_impresión</vt:lpstr>
      <vt:lpstr>'Anexo I Tabla Desglose Precio'!Área_de_impresión</vt:lpstr>
      <vt:lpstr>'Anexo I Tabla Desglose Precio'!Títulos_a_imprimir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2023-05-19T11:36:47Z</cp:lastPrinted>
  <dcterms:created xsi:type="dcterms:W3CDTF">2023-05-19T11:21:14Z</dcterms:created>
  <dcterms:modified xsi:type="dcterms:W3CDTF">2023-05-19T11:37:05Z</dcterms:modified>
</cp:coreProperties>
</file>