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7937-2023 - Sellado lucernario edificio comedores PRADO DEL REY (VV)\DOCU\"/>
    </mc:Choice>
  </mc:AlternateContent>
  <xr:revisionPtr revIDLastSave="0" documentId="13_ncr:1_{B84E4708-ED9E-4AA3-AECA-0A61C05D2C6F}" xr6:coauthVersionLast="36" xr6:coauthVersionMax="36" xr10:uidLastSave="{00000000-0000-0000-0000-000000000000}"/>
  <bookViews>
    <workbookView xWindow="0" yWindow="0" windowWidth="27840" windowHeight="9795" xr2:uid="{31E912ED-E42C-4C2B-ABDA-27AD2853A373}"/>
  </bookViews>
  <sheets>
    <sheet name="A.Anexo I pag 1 oferta" sheetId="8" r:id="rId1"/>
    <sheet name="B.Anexo I Tabla Desglose Precio" sheetId="7" r:id="rId2"/>
  </sheets>
  <definedNames>
    <definedName name="_xlnm._FilterDatabase" localSheetId="1" hidden="1">'B.Anexo I Tabla Desglose Precio'!$A$5:$M$29</definedName>
    <definedName name="_xlnm.Print_Area" localSheetId="0">'A.Anexo I pag 1 oferta'!$A$3:$J$49</definedName>
    <definedName name="_xlnm.Print_Area" localSheetId="1">'B.Anexo I Tabla Desglose Precio'!$A$3:$M$37</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5" i="7" l="1"/>
  <c r="M23" i="7" l="1"/>
  <c r="M25" i="7" s="1"/>
  <c r="M19" i="7" l="1"/>
  <c r="M21" i="7" s="1"/>
  <c r="M13" i="7"/>
  <c r="M11" i="7"/>
  <c r="M9" i="7"/>
  <c r="M7" i="7"/>
  <c r="M17" i="7" l="1"/>
  <c r="M26" i="7" s="1"/>
  <c r="M29" i="7" s="1"/>
  <c r="B29" i="8" s="1"/>
</calcChain>
</file>

<file path=xl/sharedStrings.xml><?xml version="1.0" encoding="utf-8"?>
<sst xmlns="http://schemas.openxmlformats.org/spreadsheetml/2006/main" count="103" uniqueCount="83">
  <si>
    <t>Código</t>
  </si>
  <si>
    <t>Nat</t>
  </si>
  <si>
    <t>Ud</t>
  </si>
  <si>
    <t>Resumen</t>
  </si>
  <si>
    <t>Longitud</t>
  </si>
  <si>
    <t>Anchura</t>
  </si>
  <si>
    <t>Altura</t>
  </si>
  <si>
    <t>Cantidad</t>
  </si>
  <si>
    <t>CanPres</t>
  </si>
  <si>
    <t>Pres</t>
  </si>
  <si>
    <t>ImpPres</t>
  </si>
  <si>
    <t>01</t>
  </si>
  <si>
    <t>Capítulo</t>
  </si>
  <si>
    <t/>
  </si>
  <si>
    <t>Partida</t>
  </si>
  <si>
    <t>M2</t>
  </si>
  <si>
    <t>02</t>
  </si>
  <si>
    <t>Total 02</t>
  </si>
  <si>
    <t>03</t>
  </si>
  <si>
    <t>Total 03</t>
  </si>
  <si>
    <t>SEGURIDAD Y SALUD</t>
  </si>
  <si>
    <t>PA</t>
  </si>
  <si>
    <t>___N___</t>
  </si>
  <si>
    <t>01_01</t>
  </si>
  <si>
    <t>01_02</t>
  </si>
  <si>
    <t>01_03</t>
  </si>
  <si>
    <t>01_04</t>
  </si>
  <si>
    <t>02_01</t>
  </si>
  <si>
    <t>03_01</t>
  </si>
  <si>
    <t>Otros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</si>
  <si>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</si>
  <si>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</si>
  <si>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t>XX %</t>
  </si>
  <si>
    <t>PRESUPUESTO EJECUCION CONTRATA –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</si>
  <si>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</si>
  <si>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</si>
  <si>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</si>
  <si>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</si>
  <si>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</si>
  <si>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</si>
  <si>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</si>
  <si>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</si>
  <si>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</si>
  <si>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</si>
  <si>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</si>
  <si>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</si>
  <si>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</si>
  <si>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</si>
  <si>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</si>
  <si>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</si>
  <si>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</si>
  <si>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</si>
  <si>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</si>
  <si>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</si>
  <si>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</si>
  <si>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</si>
  <si>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</si>
  <si>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</si>
  <si>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</si>
  <si>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Comentario</t>
  </si>
  <si>
    <t>UD</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</si>
  <si>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</si>
  <si>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</si>
  <si>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</si>
  <si>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 Cuando no se indiquen otros porcentajes se entenderá que, quedan incluidos en el precio de la oferta el 13% de Gastos Generales y el 6 % de Beneficio Industrial</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</si>
  <si>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</si>
  <si>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</si>
  <si>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el importe de la partida 01_04 es fijo e invariable, debe ser mantenido en desglose de precio y sumado en el total de la oferta.</t>
  </si>
  <si>
    <t>S-07937-2023 Sellado lucernario edificio comedores PRADO DEL REY</t>
  </si>
  <si>
    <t>SELLADO LUCERNARIO</t>
  </si>
  <si>
    <t>Trabajos de sellado de lucernario consistente en: 
- Instalación de líneas de vida provisionales para la ejecución de los trabajos.
- Colocación de elementos de protección sobre vidrios de lucernario. 
- Desmontaje de tapetas de perfilería y acopio.
- Limpieza de perfilería y aplicacion de imprimacion DANOPRIMER EPS, imprimación epoxi bicomponente
- Suministro y colocación de banda butílica DANOBAND BUTYL de 7,5cm de ancho como elemento de refuerzo de estanqueidad de la perfilería.
- Sellado con masilla de silicona neutra Sikasil 110, de encuentro entre perfilería y vidrio a ambos lados de cada perfil.
- Recolocación de tapetas y sustitución de aquellas que estén deterioradas o deformadas.
- Retirada de medios de protección y desmontaje de medios auxiliares.
Se inlcuyen en esta partida los medios auxiliares tales como lineas de vida provisionales para acceder al lucernario y poder realizar los trabajos y pequeño material; así como la colocacion de placas de XPS o similar para no pisar directamente en el vidrio y en la perfilería a la hora de ralizar los trabajos y evitar roturas o caídas de personas. Si bien los trabajos serán realizados en retención, serán ejecutados por alpinistas cualificados y experimentados en técnicas de descuelgue vertical, estando perfectamente capacitados y formados para llevar a cabo posibles rescates de emergencia.</t>
  </si>
  <si>
    <t>VIDRIO SUNGUARD HP NEUTRAL 60/40 GUARDIAN EXTRACLEAR de GUARDIAN GLASS.</t>
  </si>
  <si>
    <t>M2. Suministro y montaje de vidrio para lucernario de asuntos sociales, de las siguientes características igual a los existentes: 
- Vidrio de 6mm de espesor tipo guardian float glass extraclear o similar
- Cámara de aire de 16 mm de espesor
- Vidrio de 4mm de espesor tipo guardian float glass extraclear o similar
- Lámina de PVB Clear de 0,38 mm de espesor
- Vidrio de 4mm de espesor tipo guardian float glass extraclear o similar 
Vidrio exterior templado+HST. Vidrio laminado interior con cantos pulidos a 3 caras. Propiedades térmicas 2.9 W/m2 K. Transmitancia 66.4%. Absorbancia 20.5%. Ultravioleta 2.7%. Transmitancia 81.3%. Reflectancia interna 15%.
Reflectancia externa 15.1%. Vidrios de la marca Guardian Glass, Climalit, Guardian Sun, adecuados para la zona a instalar, para evitar el paso de sol lo máximo posible. Incluso desmontaje de vidrios existentes, incluso material de soportación actual. Incluso instalación de nuevas juntas, junquillos, sellado de juntas especiales. Incluso prueba de estanqueidad de los vidrios instalados. Incluyendo todo el pequeño material necesario para la correcta instalación de los vidrios.
En caso de tener que proceder a la sustitución de vidrios, será necesario la utilización de medios auxiliares de elevación tanto para la retirada de la pieza antigua como para el suministro del nuevo cristal. Dada la altura del edificio y la localización del lucernario, se prevé la utilización de un camión-grúa con un alcance de la pluma de al menos 15m.</t>
  </si>
  <si>
    <t>TAPETAS METALICAS</t>
  </si>
  <si>
    <t>Sustitución de tapetas existentes que cubren la perfilería del lucernario por nuevas tapetas de características similares a las existentes, en caso de detectarse posibles deformaciones al desmontar las que hay, imperfecciones o deterioro de las mismas. Incluso pepqueño material, sellado de las mismas con material sika y sellado de su tornillería o sistema de tornillería oculto. Incluso p.p de medidas de proteccion, medios auxiliares, limpieza, remates, y medios humanos necesarios para la ejecución de la unidad, así como la colocacion de placas de XPS o similar para no pisar directamente en el vidrio a la hora de ralizar los trabajos y evitar roturas o caídas de personas</t>
  </si>
  <si>
    <t>AYUDAS ALBAÑILERÍA E INSTALACIONES</t>
  </si>
  <si>
    <t>Trabajos adicionales necesarios para el sellado de lucernario, incluso para reposición de alguna pieza o elemento de perfilería.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</si>
  <si>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01_05</t>
  </si>
  <si>
    <t>PRUEBA ESTANQUEIDAD</t>
  </si>
  <si>
    <t>Prueba estanqueidad una vez realizados los trabajos y certificado por parte de empresa especializada.</t>
  </si>
  <si>
    <t>Total 1</t>
  </si>
  <si>
    <t>"Sellado lucernario edificio comedores PRADO DEL REY"</t>
  </si>
  <si>
    <t>Expediente n.º S/07937/2023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</si>
</sst>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i/>
      <sz val="8"/>
      <color theme="1"/>
      <name val="Calibri"/>
      <family val="2"/>
      <scheme val="minor"/>
    </font>
    <font>
      <b/>
      <sz val="8"/>
      <color rgb="FFFF0000"/>
      <name val="Calibri"/>
      <family val="2"/>
      <scheme val="minor"/>
    </font>
    <font>
      <b/>
      <sz val="16"/>
      <color rgb="FFFF0000"/>
      <name val="Calibri"/>
      <family val="2"/>
      <scheme val="minor"/>
    </font>
    <font>
      <sz val="8"/>
      <color theme="0"/>
      <name val="Calibri"/>
      <family val="2"/>
      <scheme val="minor"/>
    </font>
    <font>
      <sz val="8"/>
      <color rgb="FF000000"/>
      <name val="Times New Roman"/>
      <family val="1"/>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b/>
      <sz val="12"/>
      <color theme="1"/>
      <name val="Calibri"/>
      <family val="2"/>
      <scheme val="minor"/>
    </font>
    <font>
      <sz val="8"/>
      <color rgb="FF000000"/>
      <name val="Calibri"/>
      <family val="2"/>
    </font>
    <font>
      <sz val="8"/>
      <color rgb="FF00B0F0"/>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2">
    <xf numFmtId="0" fontId="0" fillId="0" borderId="0" xfId="0"/>
    <xf numFmtId="0" fontId="0" fillId="0" borderId="0" xfId="0" applyProtection="1"/>
    <xf numFmtId="0" fontId="0" fillId="0" borderId="0" xfId="0" applyAlignment="1" applyProtection="1">
      <alignment wrapText="1"/>
    </xf>
    <xf numFmtId="49" fontId="8" fillId="0" borderId="7" xfId="0" applyNumberFormat="1" applyFont="1" applyBorder="1" applyAlignment="1" applyProtection="1">
      <alignment horizontal="right" vertical="top"/>
    </xf>
    <xf numFmtId="3" fontId="9" fillId="0" borderId="7" xfId="0" applyNumberFormat="1" applyFont="1" applyBorder="1" applyAlignment="1" applyProtection="1">
      <alignment vertical="top"/>
    </xf>
    <xf numFmtId="4" fontId="13" fillId="3" borderId="6" xfId="0" applyNumberFormat="1" applyFont="1" applyFill="1" applyBorder="1" applyAlignment="1" applyProtection="1">
      <alignment horizontal="center" vertical="top"/>
      <protection locked="0"/>
    </xf>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3"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2" fillId="0" borderId="0" xfId="0" applyFont="1"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1" fillId="0" borderId="0" xfId="0" applyFont="1" applyAlignment="1" applyProtection="1">
      <alignment vertical="top"/>
    </xf>
    <xf numFmtId="49" fontId="4" fillId="2" borderId="6" xfId="0" applyNumberFormat="1" applyFont="1" applyFill="1" applyBorder="1" applyAlignment="1" applyProtection="1">
      <alignment vertical="top"/>
    </xf>
    <xf numFmtId="3" fontId="8" fillId="2" borderId="6"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164" fontId="5" fillId="0" borderId="1" xfId="0" applyNumberFormat="1" applyFont="1" applyBorder="1" applyAlignment="1" applyProtection="1">
      <alignment vertical="top"/>
    </xf>
    <xf numFmtId="0" fontId="5" fillId="0" borderId="1" xfId="0" applyFont="1" applyBorder="1" applyAlignment="1" applyProtection="1">
      <alignment vertical="top"/>
    </xf>
    <xf numFmtId="4" fontId="9"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xf>
    <xf numFmtId="0" fontId="5" fillId="0" borderId="3" xfId="0" applyFont="1" applyBorder="1" applyAlignment="1" applyProtection="1">
      <alignment vertical="top"/>
    </xf>
    <xf numFmtId="0" fontId="9" fillId="0" borderId="3" xfId="0" applyFont="1" applyBorder="1" applyAlignment="1" applyProtection="1">
      <alignment vertical="top"/>
    </xf>
    <xf numFmtId="0" fontId="5" fillId="0" borderId="2" xfId="0" applyFont="1" applyBorder="1" applyAlignment="1" applyProtection="1">
      <alignment vertical="top"/>
    </xf>
    <xf numFmtId="0" fontId="5" fillId="0" borderId="1" xfId="0" applyFont="1" applyBorder="1" applyAlignment="1" applyProtection="1">
      <alignment vertical="top" wrapText="1"/>
    </xf>
    <xf numFmtId="4" fontId="8" fillId="0" borderId="1" xfId="0" applyNumberFormat="1" applyFont="1" applyBorder="1" applyAlignment="1" applyProtection="1">
      <alignment vertical="top"/>
    </xf>
    <xf numFmtId="0" fontId="5" fillId="0" borderId="6" xfId="0" applyFont="1" applyBorder="1" applyAlignment="1" applyProtection="1">
      <alignment vertical="top"/>
    </xf>
    <xf numFmtId="0" fontId="15" fillId="0" borderId="6" xfId="0" applyFont="1" applyBorder="1" applyAlignment="1" applyProtection="1">
      <alignment vertical="top"/>
    </xf>
    <xf numFmtId="0" fontId="5" fillId="0" borderId="8" xfId="0" applyFont="1" applyBorder="1" applyAlignment="1" applyProtection="1">
      <alignment vertical="top"/>
    </xf>
    <xf numFmtId="0" fontId="15" fillId="0" borderId="1" xfId="0" applyFont="1" applyBorder="1" applyAlignment="1" applyProtection="1">
      <alignment vertical="top"/>
    </xf>
    <xf numFmtId="4" fontId="8" fillId="3" borderId="6" xfId="0" applyNumberFormat="1" applyFont="1" applyFill="1" applyBorder="1" applyAlignment="1" applyProtection="1">
      <alignment vertical="top"/>
    </xf>
    <xf numFmtId="0" fontId="5" fillId="0" borderId="4" xfId="0" applyFont="1" applyBorder="1" applyAlignment="1" applyProtection="1">
      <alignment vertical="top"/>
    </xf>
    <xf numFmtId="0" fontId="15" fillId="0" borderId="7" xfId="0" applyFont="1" applyBorder="1" applyAlignment="1" applyProtection="1">
      <alignment vertical="top"/>
    </xf>
    <xf numFmtId="0" fontId="5" fillId="0" borderId="7" xfId="0" applyFont="1" applyBorder="1" applyAlignment="1" applyProtection="1">
      <alignment vertical="top"/>
    </xf>
    <xf numFmtId="0" fontId="5" fillId="0" borderId="7" xfId="0" applyFont="1" applyBorder="1" applyAlignment="1" applyProtection="1">
      <alignment vertical="top" wrapText="1"/>
    </xf>
    <xf numFmtId="164" fontId="5" fillId="0" borderId="7" xfId="0" applyNumberFormat="1" applyFont="1" applyBorder="1" applyAlignment="1" applyProtection="1">
      <alignment vertical="top"/>
    </xf>
    <xf numFmtId="4" fontId="8" fillId="0" borderId="7" xfId="0" applyNumberFormat="1" applyFont="1" applyBorder="1" applyAlignment="1" applyProtection="1">
      <alignment vertical="top"/>
    </xf>
    <xf numFmtId="164" fontId="0" fillId="0" borderId="0" xfId="0" applyNumberFormat="1" applyProtection="1"/>
    <xf numFmtId="0" fontId="6" fillId="0" borderId="0" xfId="0" applyFont="1" applyProtection="1"/>
    <xf numFmtId="4" fontId="8" fillId="3" borderId="6" xfId="0" applyNumberFormat="1" applyFont="1" applyFill="1" applyBorder="1" applyAlignment="1" applyProtection="1">
      <alignment vertical="top"/>
      <protection locked="0"/>
    </xf>
    <xf numFmtId="0" fontId="3" fillId="0" borderId="6" xfId="0" applyFont="1" applyBorder="1" applyAlignment="1" applyProtection="1">
      <alignment vertical="top"/>
    </xf>
    <xf numFmtId="0" fontId="7" fillId="0" borderId="6" xfId="0" applyFont="1" applyBorder="1" applyAlignment="1" applyProtection="1">
      <alignment vertical="top"/>
    </xf>
    <xf numFmtId="0" fontId="3" fillId="0" borderId="6" xfId="0" applyFont="1" applyBorder="1" applyAlignment="1" applyProtection="1">
      <alignment vertical="top" wrapText="1"/>
    </xf>
    <xf numFmtId="164" fontId="3" fillId="0" borderId="6" xfId="0" applyNumberFormat="1" applyFont="1" applyBorder="1" applyAlignment="1" applyProtection="1">
      <alignment vertical="top"/>
    </xf>
    <xf numFmtId="164" fontId="4" fillId="2" borderId="6" xfId="0" applyNumberFormat="1" applyFont="1" applyFill="1" applyBorder="1" applyAlignment="1" applyProtection="1">
      <alignment vertical="top"/>
    </xf>
    <xf numFmtId="0" fontId="4" fillId="2" borderId="6" xfId="0" applyFont="1" applyFill="1" applyBorder="1" applyAlignment="1" applyProtection="1">
      <alignment vertical="top"/>
    </xf>
    <xf numFmtId="0" fontId="8" fillId="2" borderId="6" xfId="0" applyFont="1" applyFill="1" applyBorder="1" applyAlignment="1" applyProtection="1">
      <alignment vertical="top"/>
    </xf>
    <xf numFmtId="164" fontId="5" fillId="0" borderId="2" xfId="0" applyNumberFormat="1" applyFont="1" applyBorder="1" applyAlignment="1" applyProtection="1">
      <alignment vertical="top"/>
    </xf>
    <xf numFmtId="0" fontId="9" fillId="0" borderId="2" xfId="0" applyFont="1" applyBorder="1" applyAlignment="1" applyProtection="1">
      <alignment vertical="top"/>
    </xf>
    <xf numFmtId="4" fontId="9" fillId="3" borderId="2" xfId="0" applyNumberFormat="1" applyFont="1" applyFill="1" applyBorder="1" applyAlignment="1" applyProtection="1">
      <alignment vertical="top"/>
      <protection locked="0"/>
    </xf>
    <xf numFmtId="164" fontId="5" fillId="0" borderId="3" xfId="0" applyNumberFormat="1" applyFont="1" applyBorder="1" applyAlignment="1" applyProtection="1">
      <alignment vertical="top"/>
    </xf>
    <xf numFmtId="49" fontId="8" fillId="0" borderId="7" xfId="0" applyNumberFormat="1" applyFont="1" applyBorder="1" applyAlignment="1" applyProtection="1">
      <alignment vertical="top"/>
    </xf>
    <xf numFmtId="4" fontId="0" fillId="0" borderId="0" xfId="0" applyNumberFormat="1" applyProtection="1"/>
    <xf numFmtId="0" fontId="0" fillId="0" borderId="0" xfId="0" applyAlignment="1" applyProtection="1">
      <alignment horizontal="left"/>
    </xf>
    <xf numFmtId="0" fontId="5" fillId="0" borderId="10" xfId="0" applyFont="1" applyBorder="1" applyAlignment="1" applyProtection="1">
      <alignment vertical="top"/>
    </xf>
    <xf numFmtId="164" fontId="5" fillId="0" borderId="10" xfId="0" applyNumberFormat="1" applyFont="1" applyBorder="1" applyAlignment="1" applyProtection="1">
      <alignment vertical="top"/>
    </xf>
    <xf numFmtId="0" fontId="9" fillId="0" borderId="10" xfId="0" applyFont="1" applyBorder="1" applyAlignment="1" applyProtection="1">
      <alignment vertical="top"/>
    </xf>
    <xf numFmtId="4" fontId="26" fillId="3" borderId="2" xfId="0" applyNumberFormat="1" applyFont="1" applyFill="1" applyBorder="1" applyAlignment="1" applyProtection="1">
      <alignment vertical="top"/>
    </xf>
    <xf numFmtId="2" fontId="9" fillId="0" borderId="2" xfId="0" applyNumberFormat="1" applyFont="1" applyBorder="1" applyAlignment="1" applyProtection="1">
      <alignment vertical="top"/>
    </xf>
    <xf numFmtId="4" fontId="9" fillId="0" borderId="2" xfId="0" applyNumberFormat="1" applyFont="1" applyFill="1" applyBorder="1" applyAlignment="1" applyProtection="1">
      <alignment vertical="top"/>
    </xf>
    <xf numFmtId="0" fontId="5" fillId="0" borderId="6" xfId="0" applyFont="1" applyBorder="1" applyAlignment="1" applyProtection="1">
      <alignment vertical="top" wrapText="1"/>
    </xf>
    <xf numFmtId="164" fontId="5" fillId="0" borderId="6" xfId="0" applyNumberFormat="1" applyFont="1" applyBorder="1" applyAlignment="1" applyProtection="1">
      <alignment vertical="top"/>
    </xf>
    <xf numFmtId="0" fontId="9" fillId="0" borderId="6" xfId="0" applyFont="1" applyBorder="1" applyAlignment="1" applyProtection="1">
      <alignment vertical="top"/>
    </xf>
    <xf numFmtId="4" fontId="9" fillId="0" borderId="6" xfId="0" applyNumberFormat="1" applyFont="1" applyBorder="1" applyAlignment="1" applyProtection="1">
      <alignment vertical="top"/>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0" fontId="14" fillId="0" borderId="0" xfId="0" applyFont="1" applyAlignment="1" applyProtection="1">
      <alignment horizontal="center" vertical="center"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16" fillId="0" borderId="0"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xf numFmtId="49" fontId="4" fillId="2" borderId="6" xfId="0" applyNumberFormat="1" applyFont="1" applyFill="1" applyBorder="1" applyAlignment="1" applyProtection="1">
      <alignment vertical="top" wrapText="1"/>
    </xf>
    <xf numFmtId="49" fontId="5" fillId="0" borderId="0" xfId="0" applyNumberFormat="1" applyFont="1" applyAlignment="1" applyProtection="1">
      <alignment vertical="top"/>
    </xf>
    <xf numFmtId="49" fontId="5" fillId="0" borderId="0" xfId="0" applyNumberFormat="1" applyFont="1" applyAlignment="1" applyProtection="1">
      <alignment vertical="top" wrapText="1"/>
    </xf>
    <xf numFmtId="49" fontId="5" fillId="0" borderId="2" xfId="0" applyNumberFormat="1" applyFont="1" applyBorder="1" applyAlignment="1" applyProtection="1">
      <alignment vertical="top" wrapText="1"/>
    </xf>
    <xf numFmtId="49" fontId="5" fillId="0" borderId="3" xfId="0" applyNumberFormat="1" applyFont="1" applyBorder="1" applyAlignment="1" applyProtection="1">
      <alignment vertical="top" wrapText="1"/>
    </xf>
    <xf numFmtId="49" fontId="25" fillId="0" borderId="2" xfId="0" applyNumberFormat="1" applyFont="1" applyFill="1" applyBorder="1" applyAlignment="1" applyProtection="1">
      <alignment vertical="top" wrapText="1"/>
    </xf>
    <xf numFmtId="49" fontId="5" fillId="0" borderId="10" xfId="0" applyNumberFormat="1" applyFont="1" applyBorder="1" applyAlignment="1" applyProtection="1">
      <alignment vertical="top" wrapText="1"/>
    </xf>
    <xf numFmtId="49" fontId="5" fillId="0" borderId="6" xfId="0" applyNumberFormat="1" applyFont="1" applyBorder="1" applyAlignment="1" applyProtection="1">
      <alignment vertical="top" wrapText="1"/>
    </xf>
    <xf numFmtId="4" fontId="9" fillId="0" borderId="6"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DD3792D7-6748-4DFA-96E6-EFCF409C05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9C8A-36CD-4773-A7B7-4AAB3A98290B}">
  <sheetPr>
    <pageSetUpPr fitToPage="1"/>
  </sheetPr>
  <dimension ref="A2:P48"/>
  <sheetViews>
    <sheetView tabSelected="1" topLeftCell="A4" workbookViewId="0">
      <selection activeCell="C48" sqref="C48:F48"/>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93" t="s">
        <v>36</v>
      </c>
      <c r="B2" s="93"/>
      <c r="C2" s="93"/>
      <c r="D2" s="93"/>
      <c r="E2" s="93"/>
      <c r="F2" s="93"/>
      <c r="G2" s="93"/>
      <c r="H2" s="93"/>
      <c r="I2" s="93"/>
    </row>
    <row r="5" spans="1:9" x14ac:dyDescent="0.25">
      <c r="D5" s="7"/>
      <c r="E5" s="7"/>
      <c r="F5" s="8"/>
      <c r="G5" s="8"/>
      <c r="H5" s="8"/>
      <c r="I5" s="9" t="s">
        <v>81</v>
      </c>
    </row>
    <row r="6" spans="1:9" x14ac:dyDescent="0.25">
      <c r="D6" s="7"/>
      <c r="E6" s="7"/>
      <c r="F6" s="8"/>
      <c r="G6" s="8"/>
      <c r="H6" s="8"/>
      <c r="I6" s="9"/>
    </row>
    <row r="7" spans="1:9" x14ac:dyDescent="0.25">
      <c r="D7" s="7"/>
      <c r="E7" s="7"/>
      <c r="F7" s="8"/>
      <c r="G7" s="8"/>
      <c r="H7" s="8"/>
      <c r="I7" s="10" t="s">
        <v>82</v>
      </c>
    </row>
    <row r="8" spans="1:9" ht="24.95" customHeight="1" x14ac:dyDescent="0.25"/>
    <row r="9" spans="1:9" ht="18.75" x14ac:dyDescent="0.3">
      <c r="A9" s="94" t="s">
        <v>37</v>
      </c>
      <c r="B9" s="94"/>
      <c r="C9" s="94"/>
      <c r="D9" s="94"/>
      <c r="E9" s="94"/>
      <c r="F9" s="94"/>
      <c r="G9" s="94"/>
      <c r="H9" s="94"/>
      <c r="I9" s="94"/>
    </row>
    <row r="10" spans="1:9" ht="15" customHeight="1" x14ac:dyDescent="0.25"/>
    <row r="11" spans="1:9" ht="15" customHeight="1" x14ac:dyDescent="0.25"/>
    <row r="12" spans="1:9" x14ac:dyDescent="0.25">
      <c r="A12" s="6" t="s">
        <v>38</v>
      </c>
      <c r="B12" s="95"/>
      <c r="C12" s="95"/>
      <c r="D12" s="95"/>
      <c r="E12" s="95"/>
      <c r="F12" s="6" t="s">
        <v>39</v>
      </c>
      <c r="G12" s="6"/>
      <c r="I12" s="82"/>
    </row>
    <row r="13" spans="1:9" x14ac:dyDescent="0.25">
      <c r="A13" s="96" t="s">
        <v>40</v>
      </c>
      <c r="B13" s="96"/>
      <c r="C13" s="96"/>
      <c r="D13" s="96"/>
      <c r="E13" s="96"/>
      <c r="F13" s="96"/>
      <c r="G13" s="96"/>
      <c r="H13" s="96"/>
      <c r="I13" s="11"/>
    </row>
    <row r="14" spans="1:9" x14ac:dyDescent="0.25">
      <c r="A14" s="83"/>
      <c r="B14" s="83"/>
      <c r="C14" s="83"/>
      <c r="D14" s="83"/>
      <c r="E14" s="83"/>
      <c r="F14" s="83"/>
      <c r="G14" s="83"/>
      <c r="H14" s="83"/>
      <c r="I14" s="11"/>
    </row>
    <row r="15" spans="1:9" x14ac:dyDescent="0.25">
      <c r="A15" s="6" t="s">
        <v>41</v>
      </c>
      <c r="B15" s="6"/>
      <c r="C15" s="12"/>
      <c r="D15" s="87" t="s">
        <v>42</v>
      </c>
      <c r="E15" s="87"/>
      <c r="F15" s="90"/>
      <c r="G15" s="90"/>
      <c r="H15" s="90"/>
      <c r="I15" s="90"/>
    </row>
    <row r="16" spans="1:9" x14ac:dyDescent="0.25">
      <c r="B16" s="13"/>
      <c r="C16" s="13" t="s">
        <v>43</v>
      </c>
      <c r="D16" s="13"/>
      <c r="E16" s="13"/>
      <c r="F16" s="13" t="s">
        <v>44</v>
      </c>
      <c r="G16" s="13"/>
      <c r="H16" s="13"/>
      <c r="I16" s="6"/>
    </row>
    <row r="17" spans="1:9" x14ac:dyDescent="0.25">
      <c r="B17" s="13"/>
      <c r="C17" s="13"/>
      <c r="D17" s="13"/>
      <c r="E17" s="13"/>
      <c r="F17" s="13"/>
      <c r="G17" s="13"/>
      <c r="H17" s="13"/>
      <c r="I17" s="6"/>
    </row>
    <row r="18" spans="1:9" x14ac:dyDescent="0.25">
      <c r="A18" s="6" t="s">
        <v>45</v>
      </c>
      <c r="B18" s="82"/>
      <c r="C18" s="87" t="s">
        <v>46</v>
      </c>
      <c r="D18" s="87"/>
      <c r="E18" s="88"/>
      <c r="F18" s="88"/>
      <c r="G18" s="89" t="s">
        <v>47</v>
      </c>
      <c r="H18" s="89"/>
      <c r="I18" s="14"/>
    </row>
    <row r="19" spans="1:9" s="15" customFormat="1" x14ac:dyDescent="0.25">
      <c r="B19" s="16"/>
      <c r="C19" s="17"/>
      <c r="D19" s="17"/>
      <c r="E19" s="84"/>
      <c r="F19" s="84"/>
      <c r="G19" s="84"/>
      <c r="H19" s="84"/>
      <c r="I19" s="84"/>
    </row>
    <row r="20" spans="1:9" s="15" customFormat="1" x14ac:dyDescent="0.25">
      <c r="B20" s="16"/>
      <c r="C20" s="17"/>
      <c r="D20" s="17"/>
      <c r="E20" s="84"/>
      <c r="F20" s="84"/>
      <c r="G20" s="84"/>
      <c r="H20" s="84"/>
      <c r="I20" s="84"/>
    </row>
    <row r="21" spans="1:9" s="15" customFormat="1" x14ac:dyDescent="0.25">
      <c r="A21" s="18" t="s">
        <v>48</v>
      </c>
      <c r="B21" s="16"/>
      <c r="C21" s="90"/>
      <c r="D21" s="90"/>
      <c r="E21" s="90"/>
      <c r="F21" s="90"/>
      <c r="G21" s="90"/>
      <c r="H21" s="84" t="s">
        <v>49</v>
      </c>
      <c r="I21" s="14"/>
    </row>
    <row r="22" spans="1:9" s="15" customFormat="1" x14ac:dyDescent="0.25">
      <c r="A22" s="18"/>
      <c r="B22" s="16"/>
      <c r="C22" s="17"/>
      <c r="D22" s="17"/>
      <c r="E22" s="17"/>
      <c r="F22" s="17"/>
      <c r="G22" s="17"/>
      <c r="H22" s="84"/>
      <c r="I22" s="19"/>
    </row>
    <row r="23" spans="1:9" x14ac:dyDescent="0.25">
      <c r="A23" s="6" t="s">
        <v>50</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85" t="s">
        <v>51</v>
      </c>
      <c r="B25" s="85"/>
      <c r="C25" s="85"/>
      <c r="D25" s="85"/>
      <c r="E25" s="85"/>
      <c r="F25" s="85"/>
      <c r="G25" s="85"/>
      <c r="H25" s="85"/>
      <c r="I25" s="6"/>
    </row>
    <row r="26" spans="1:9" ht="15" customHeight="1" x14ac:dyDescent="0.25">
      <c r="A26" s="6"/>
      <c r="B26" s="6"/>
      <c r="C26" s="6"/>
      <c r="D26" s="6"/>
      <c r="E26" s="6"/>
      <c r="F26" s="6"/>
      <c r="G26" s="6"/>
      <c r="H26" s="6"/>
      <c r="I26" s="6"/>
    </row>
    <row r="27" spans="1:9" ht="15" customHeight="1" x14ac:dyDescent="0.25">
      <c r="A27" s="6" t="s">
        <v>52</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53</v>
      </c>
      <c r="B29" s="91">
        <f>IF(+'B.Anexo I Tabla Desglose Precio'!M29&lt;=18700,+'B.Anexo I Tabla Desglose Precio'!M29,"no debe superar 18.700,00")</f>
        <v>650</v>
      </c>
      <c r="C29" s="92"/>
      <c r="D29" s="6" t="s">
        <v>54</v>
      </c>
      <c r="E29" s="6"/>
      <c r="F29" s="6"/>
      <c r="G29" s="6"/>
      <c r="H29" s="6"/>
    </row>
    <row r="30" spans="1:9" ht="15" customHeight="1" x14ac:dyDescent="0.25">
      <c r="A30" s="6"/>
      <c r="B30" s="6"/>
      <c r="C30" s="6"/>
      <c r="D30" s="6"/>
      <c r="E30" s="6"/>
      <c r="F30" s="6"/>
      <c r="G30" s="6"/>
      <c r="H30" s="6"/>
    </row>
    <row r="31" spans="1:9" ht="15" customHeight="1" x14ac:dyDescent="0.25">
      <c r="A31" s="20"/>
      <c r="B31" s="6"/>
      <c r="C31" s="6"/>
      <c r="D31" s="6"/>
      <c r="E31" s="6"/>
      <c r="F31" s="6"/>
      <c r="G31" s="6"/>
      <c r="H31" s="6"/>
    </row>
    <row r="32" spans="1:9" ht="15" customHeight="1" x14ac:dyDescent="0.25">
      <c r="A32" s="6"/>
      <c r="B32" s="6"/>
      <c r="C32" s="6"/>
      <c r="D32" s="6"/>
      <c r="E32" s="6"/>
      <c r="F32" s="6"/>
      <c r="G32" s="6"/>
      <c r="H32" s="6"/>
      <c r="I32" s="6"/>
    </row>
    <row r="33" spans="1:16" ht="30" customHeight="1" x14ac:dyDescent="0.25">
      <c r="A33" s="85" t="s">
        <v>55</v>
      </c>
      <c r="B33" s="85"/>
      <c r="C33" s="85"/>
      <c r="D33" s="85"/>
      <c r="E33" s="85"/>
      <c r="F33" s="85"/>
      <c r="G33" s="85"/>
      <c r="H33" s="85"/>
      <c r="I33" s="6"/>
    </row>
    <row r="34" spans="1:16" ht="27" customHeight="1" x14ac:dyDescent="0.25">
      <c r="A34" s="6"/>
      <c r="B34" s="6"/>
      <c r="C34" s="6"/>
      <c r="D34" s="6"/>
      <c r="E34" s="6"/>
      <c r="F34" s="6"/>
      <c r="G34" s="6"/>
      <c r="H34" s="6"/>
      <c r="I34" s="6"/>
    </row>
    <row r="35" spans="1:16" x14ac:dyDescent="0.25">
      <c r="A35" s="21" t="s">
        <v>56</v>
      </c>
      <c r="B35" s="6"/>
      <c r="C35" s="6"/>
      <c r="D35" s="6"/>
      <c r="E35" s="6"/>
      <c r="F35" s="6"/>
      <c r="G35" s="6"/>
      <c r="H35" s="6"/>
      <c r="I35" s="6"/>
    </row>
    <row r="36" spans="1:16" ht="8.1" customHeight="1" x14ac:dyDescent="0.25">
      <c r="A36" s="6"/>
      <c r="B36" s="6"/>
      <c r="C36" s="6"/>
      <c r="D36" s="6"/>
      <c r="E36" s="6"/>
      <c r="F36" s="6"/>
      <c r="G36" s="6"/>
      <c r="H36" s="6"/>
      <c r="I36" s="6"/>
    </row>
    <row r="37" spans="1:16" x14ac:dyDescent="0.25">
      <c r="P37" s="70"/>
    </row>
    <row r="41" spans="1:16" x14ac:dyDescent="0.25">
      <c r="B41" s="22" t="s">
        <v>57</v>
      </c>
    </row>
    <row r="45" spans="1:16" x14ac:dyDescent="0.25">
      <c r="E45" s="23"/>
    </row>
    <row r="47" spans="1:16" x14ac:dyDescent="0.25">
      <c r="E47" s="24"/>
    </row>
    <row r="48" spans="1:16" x14ac:dyDescent="0.25">
      <c r="B48" s="25" t="s">
        <v>58</v>
      </c>
      <c r="C48" s="86"/>
      <c r="D48" s="86"/>
      <c r="E48" s="86"/>
      <c r="F48" s="86"/>
    </row>
  </sheetData>
  <sheetProtection algorithmName="SHA-512" hashValue="792X2Pq48LBofHjCBE0JjIs9nU6c6dPqj2cl+n4c2n+8HK0prt1Bdo0UjeDvn+N9fBkmoLzKQcw+VwZczWq74Q==" saltValue="dGIsfwe8MyjdpbWYsb8Lsw=="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sheetPr>
    <pageSetUpPr fitToPage="1"/>
  </sheetPr>
  <dimension ref="A1:M39"/>
  <sheetViews>
    <sheetView zoomScale="85" zoomScaleNormal="85" workbookViewId="0">
      <pane xSplit="3" ySplit="5" topLeftCell="D24" activePane="bottomRight" state="frozen"/>
      <selection pane="topRight" activeCell="D1" sqref="D1"/>
      <selection pane="bottomLeft" activeCell="A6" sqref="A6"/>
      <selection pane="bottomRight" activeCell="L19" sqref="L19"/>
    </sheetView>
  </sheetViews>
  <sheetFormatPr baseColWidth="10" defaultRowHeight="15" x14ac:dyDescent="0.25"/>
  <cols>
    <col min="1" max="1" width="6.7109375" style="1" bestFit="1" customWidth="1"/>
    <col min="2" max="2" width="8.7109375" style="1" bestFit="1" customWidth="1"/>
    <col min="3" max="3" width="3.5703125" style="1" bestFit="1" customWidth="1"/>
    <col min="4" max="4" width="77.42578125" style="1" bestFit="1" customWidth="1"/>
    <col min="5" max="5" width="31.42578125" style="1" customWidth="1"/>
    <col min="6" max="6" width="10.85546875" style="55" bestFit="1" customWidth="1"/>
    <col min="7" max="7" width="8.140625" style="1" bestFit="1" customWidth="1"/>
    <col min="8" max="8" width="7.85546875" style="1" bestFit="1" customWidth="1"/>
    <col min="9" max="9" width="6.140625" style="1" bestFit="1" customWidth="1"/>
    <col min="10" max="10" width="8.5703125" style="56" bestFit="1" customWidth="1"/>
    <col min="11" max="11" width="7.7109375" style="56" bestFit="1" customWidth="1"/>
    <col min="12" max="12" width="10.85546875" style="56" bestFit="1" customWidth="1"/>
    <col min="13" max="13" width="11.42578125" style="56"/>
    <col min="14" max="16384" width="11.42578125" style="1"/>
  </cols>
  <sheetData>
    <row r="1" spans="1:13" ht="90" customHeight="1" x14ac:dyDescent="0.25">
      <c r="A1" s="97" t="s">
        <v>30</v>
      </c>
      <c r="B1" s="98"/>
      <c r="C1" s="98"/>
      <c r="D1" s="98"/>
      <c r="E1" s="98"/>
      <c r="F1" s="98"/>
      <c r="G1" s="98"/>
      <c r="H1" s="98"/>
      <c r="I1" s="98"/>
      <c r="J1" s="98"/>
      <c r="K1" s="98"/>
      <c r="L1" s="98"/>
      <c r="M1" s="99"/>
    </row>
    <row r="2" spans="1:13" x14ac:dyDescent="0.25">
      <c r="F2" s="2"/>
      <c r="J2" s="1"/>
      <c r="K2" s="1"/>
      <c r="L2" s="1"/>
      <c r="M2" s="1"/>
    </row>
    <row r="3" spans="1:13" ht="18.75" x14ac:dyDescent="0.25">
      <c r="A3" s="26" t="s">
        <v>68</v>
      </c>
      <c r="B3" s="6"/>
      <c r="C3" s="6"/>
      <c r="D3" s="6"/>
      <c r="E3" s="6"/>
      <c r="F3" s="27"/>
      <c r="G3" s="6"/>
      <c r="H3" s="6"/>
      <c r="I3" s="6"/>
      <c r="J3" s="28"/>
      <c r="K3" s="28"/>
      <c r="L3" s="28"/>
      <c r="M3" s="28"/>
    </row>
    <row r="4" spans="1:13" ht="5.0999999999999996" customHeight="1" x14ac:dyDescent="0.25">
      <c r="A4" s="29"/>
      <c r="B4" s="6"/>
      <c r="C4" s="6"/>
      <c r="D4" s="6"/>
      <c r="E4" s="6"/>
      <c r="F4" s="27"/>
      <c r="G4" s="6"/>
      <c r="H4" s="6"/>
      <c r="I4" s="6"/>
      <c r="J4" s="28"/>
      <c r="K4" s="28"/>
      <c r="L4" s="28"/>
      <c r="M4" s="28"/>
    </row>
    <row r="5" spans="1:13" x14ac:dyDescent="0.25">
      <c r="A5" s="58" t="s">
        <v>0</v>
      </c>
      <c r="B5" s="58" t="s">
        <v>1</v>
      </c>
      <c r="C5" s="58" t="s">
        <v>2</v>
      </c>
      <c r="D5" s="60" t="s">
        <v>3</v>
      </c>
      <c r="E5" s="60" t="s">
        <v>59</v>
      </c>
      <c r="F5" s="61" t="s">
        <v>22</v>
      </c>
      <c r="G5" s="58" t="s">
        <v>4</v>
      </c>
      <c r="H5" s="58" t="s">
        <v>5</v>
      </c>
      <c r="I5" s="58" t="s">
        <v>6</v>
      </c>
      <c r="J5" s="59" t="s">
        <v>7</v>
      </c>
      <c r="K5" s="59" t="s">
        <v>8</v>
      </c>
      <c r="L5" s="59" t="s">
        <v>9</v>
      </c>
      <c r="M5" s="59" t="s">
        <v>10</v>
      </c>
    </row>
    <row r="6" spans="1:13" x14ac:dyDescent="0.25">
      <c r="A6" s="30" t="s">
        <v>11</v>
      </c>
      <c r="B6" s="30" t="s">
        <v>12</v>
      </c>
      <c r="C6" s="30" t="s">
        <v>13</v>
      </c>
      <c r="D6" s="103" t="s">
        <v>69</v>
      </c>
      <c r="E6" s="103"/>
      <c r="F6" s="62"/>
      <c r="G6" s="63"/>
      <c r="H6" s="63"/>
      <c r="I6" s="63"/>
      <c r="J6" s="64"/>
      <c r="K6" s="31"/>
      <c r="L6" s="32"/>
      <c r="M6" s="32"/>
    </row>
    <row r="7" spans="1:13" x14ac:dyDescent="0.25">
      <c r="A7" s="33" t="s">
        <v>23</v>
      </c>
      <c r="B7" s="34" t="s">
        <v>14</v>
      </c>
      <c r="C7" s="104" t="s">
        <v>60</v>
      </c>
      <c r="D7" s="105" t="s">
        <v>69</v>
      </c>
      <c r="E7" s="106"/>
      <c r="F7" s="65"/>
      <c r="G7" s="41"/>
      <c r="H7" s="41"/>
      <c r="I7" s="41"/>
      <c r="J7" s="66"/>
      <c r="K7" s="37">
        <v>1</v>
      </c>
      <c r="L7" s="67"/>
      <c r="M7" s="38">
        <f>+ROUND(+K7*L7,2)</f>
        <v>0</v>
      </c>
    </row>
    <row r="8" spans="1:13" ht="224.25" customHeight="1" x14ac:dyDescent="0.25">
      <c r="A8" s="39"/>
      <c r="B8" s="39"/>
      <c r="C8" s="39"/>
      <c r="D8" s="107" t="s">
        <v>70</v>
      </c>
      <c r="E8" s="107"/>
      <c r="F8" s="68"/>
      <c r="G8" s="39"/>
      <c r="H8" s="39"/>
      <c r="I8" s="39"/>
      <c r="J8" s="40"/>
      <c r="K8" s="40"/>
      <c r="L8" s="40"/>
      <c r="M8" s="40"/>
    </row>
    <row r="9" spans="1:13" x14ac:dyDescent="0.25">
      <c r="A9" s="33" t="s">
        <v>24</v>
      </c>
      <c r="B9" s="34" t="s">
        <v>14</v>
      </c>
      <c r="C9" s="34" t="s">
        <v>15</v>
      </c>
      <c r="D9" s="108" t="s">
        <v>71</v>
      </c>
      <c r="E9" s="106"/>
      <c r="F9" s="65"/>
      <c r="G9" s="41"/>
      <c r="H9" s="41"/>
      <c r="I9" s="41"/>
      <c r="J9" s="66"/>
      <c r="K9" s="37">
        <v>5</v>
      </c>
      <c r="L9" s="67"/>
      <c r="M9" s="38">
        <f>+ROUND(+K9*L9,2)</f>
        <v>0</v>
      </c>
    </row>
    <row r="10" spans="1:13" ht="241.5" customHeight="1" x14ac:dyDescent="0.25">
      <c r="A10" s="39"/>
      <c r="B10" s="39"/>
      <c r="C10" s="39"/>
      <c r="D10" s="107" t="s">
        <v>72</v>
      </c>
      <c r="E10" s="107"/>
      <c r="F10" s="68"/>
      <c r="G10" s="39"/>
      <c r="H10" s="39"/>
      <c r="I10" s="39"/>
      <c r="J10" s="40"/>
      <c r="K10" s="40"/>
      <c r="L10" s="40"/>
      <c r="M10" s="40"/>
    </row>
    <row r="11" spans="1:13" x14ac:dyDescent="0.25">
      <c r="A11" s="33" t="s">
        <v>25</v>
      </c>
      <c r="B11" s="34" t="s">
        <v>14</v>
      </c>
      <c r="C11" s="34" t="s">
        <v>60</v>
      </c>
      <c r="D11" s="106" t="s">
        <v>73</v>
      </c>
      <c r="E11" s="106"/>
      <c r="F11" s="65"/>
      <c r="G11" s="41"/>
      <c r="H11" s="41"/>
      <c r="I11" s="41"/>
      <c r="J11" s="66"/>
      <c r="K11" s="37">
        <v>1</v>
      </c>
      <c r="L11" s="67"/>
      <c r="M11" s="38">
        <f>+ROUND(+K11*L11,2)</f>
        <v>0</v>
      </c>
    </row>
    <row r="12" spans="1:13" ht="103.5" customHeight="1" x14ac:dyDescent="0.25">
      <c r="A12" s="39"/>
      <c r="B12" s="39"/>
      <c r="C12" s="39"/>
      <c r="D12" s="107" t="s">
        <v>74</v>
      </c>
      <c r="E12" s="107"/>
      <c r="F12" s="68"/>
      <c r="G12" s="39"/>
      <c r="H12" s="39"/>
      <c r="I12" s="39"/>
      <c r="J12" s="40"/>
      <c r="K12" s="40"/>
      <c r="L12" s="40"/>
      <c r="M12" s="40"/>
    </row>
    <row r="13" spans="1:13" ht="21.75" customHeight="1" x14ac:dyDescent="0.25">
      <c r="A13" s="33" t="s">
        <v>26</v>
      </c>
      <c r="B13" s="34" t="s">
        <v>14</v>
      </c>
      <c r="C13" s="34" t="s">
        <v>21</v>
      </c>
      <c r="D13" s="106" t="s">
        <v>75</v>
      </c>
      <c r="E13" s="106"/>
      <c r="F13" s="65"/>
      <c r="G13" s="41"/>
      <c r="H13" s="41"/>
      <c r="I13" s="41"/>
      <c r="J13" s="66"/>
      <c r="K13" s="37">
        <v>1</v>
      </c>
      <c r="L13" s="75">
        <v>650</v>
      </c>
      <c r="M13" s="75">
        <f>+ROUND(+K13*L13,2)</f>
        <v>650</v>
      </c>
    </row>
    <row r="14" spans="1:13" ht="60" customHeight="1" x14ac:dyDescent="0.25">
      <c r="A14" s="39"/>
      <c r="B14" s="39"/>
      <c r="C14" s="39"/>
      <c r="D14" s="105" t="s">
        <v>76</v>
      </c>
      <c r="E14" s="107"/>
      <c r="F14" s="68"/>
      <c r="G14" s="39"/>
      <c r="H14" s="39"/>
      <c r="I14" s="39"/>
      <c r="J14" s="40"/>
      <c r="K14" s="40"/>
      <c r="L14" s="40"/>
      <c r="M14" s="40"/>
    </row>
    <row r="15" spans="1:13" ht="25.5" customHeight="1" x14ac:dyDescent="0.25">
      <c r="A15" s="41" t="s">
        <v>77</v>
      </c>
      <c r="B15" s="34" t="s">
        <v>14</v>
      </c>
      <c r="C15" s="34" t="s">
        <v>60</v>
      </c>
      <c r="D15" s="106" t="s">
        <v>78</v>
      </c>
      <c r="E15" s="106"/>
      <c r="F15" s="65"/>
      <c r="G15" s="41"/>
      <c r="H15" s="41"/>
      <c r="I15" s="41"/>
      <c r="J15" s="66"/>
      <c r="K15" s="76">
        <v>1</v>
      </c>
      <c r="L15" s="67"/>
      <c r="M15" s="38">
        <f>ROUND(K15*L15,2)</f>
        <v>0</v>
      </c>
    </row>
    <row r="16" spans="1:13" ht="19.5" customHeight="1" x14ac:dyDescent="0.25">
      <c r="A16" s="72"/>
      <c r="B16" s="72"/>
      <c r="C16" s="72"/>
      <c r="D16" s="109" t="s">
        <v>79</v>
      </c>
      <c r="E16" s="109"/>
      <c r="F16" s="73"/>
      <c r="G16" s="72"/>
      <c r="H16" s="72"/>
      <c r="I16" s="72"/>
      <c r="J16" s="74"/>
      <c r="K16" s="74"/>
      <c r="L16" s="74"/>
      <c r="M16" s="74"/>
    </row>
    <row r="17" spans="1:13" ht="19.5" customHeight="1" x14ac:dyDescent="0.25">
      <c r="A17" s="44"/>
      <c r="B17" s="45"/>
      <c r="C17" s="44"/>
      <c r="D17" s="52"/>
      <c r="E17" s="52"/>
      <c r="F17" s="53"/>
      <c r="G17" s="51"/>
      <c r="H17" s="51"/>
      <c r="I17" s="51"/>
      <c r="J17" s="69" t="s">
        <v>80</v>
      </c>
      <c r="K17" s="4"/>
      <c r="L17" s="54"/>
      <c r="M17" s="48">
        <f>SUM(M7+M9+M11+M13+M15)</f>
        <v>650</v>
      </c>
    </row>
    <row r="18" spans="1:13" x14ac:dyDescent="0.25">
      <c r="A18" s="30" t="s">
        <v>16</v>
      </c>
      <c r="B18" s="30" t="s">
        <v>12</v>
      </c>
      <c r="C18" s="30" t="s">
        <v>13</v>
      </c>
      <c r="D18" s="103" t="s">
        <v>61</v>
      </c>
      <c r="E18" s="103"/>
      <c r="F18" s="62"/>
      <c r="G18" s="63"/>
      <c r="H18" s="63"/>
      <c r="I18" s="63"/>
      <c r="J18" s="64"/>
      <c r="K18" s="31"/>
      <c r="L18" s="32"/>
      <c r="M18" s="32"/>
    </row>
    <row r="19" spans="1:13" x14ac:dyDescent="0.25">
      <c r="A19" s="33" t="s">
        <v>27</v>
      </c>
      <c r="B19" s="34" t="s">
        <v>14</v>
      </c>
      <c r="C19" s="34" t="s">
        <v>60</v>
      </c>
      <c r="D19" s="105" t="s">
        <v>61</v>
      </c>
      <c r="E19" s="106"/>
      <c r="F19" s="65"/>
      <c r="G19" s="41"/>
      <c r="H19" s="41"/>
      <c r="I19" s="41"/>
      <c r="J19" s="66"/>
      <c r="K19" s="37">
        <v>1</v>
      </c>
      <c r="L19" s="67"/>
      <c r="M19" s="38">
        <f>+ROUND(+K19*L19,2)</f>
        <v>0</v>
      </c>
    </row>
    <row r="20" spans="1:13" ht="147" customHeight="1" x14ac:dyDescent="0.25">
      <c r="A20" s="33"/>
      <c r="B20" s="34"/>
      <c r="C20" s="34"/>
      <c r="D20" s="78" t="s">
        <v>62</v>
      </c>
      <c r="E20" s="110"/>
      <c r="F20" s="79"/>
      <c r="G20" s="44"/>
      <c r="H20" s="44"/>
      <c r="I20" s="44"/>
      <c r="J20" s="80"/>
      <c r="K20" s="81"/>
      <c r="L20" s="111"/>
      <c r="M20" s="77"/>
    </row>
    <row r="21" spans="1:13" x14ac:dyDescent="0.25">
      <c r="A21" s="44"/>
      <c r="B21" s="45"/>
      <c r="C21" s="44"/>
      <c r="D21" s="52"/>
      <c r="E21" s="52"/>
      <c r="F21" s="53"/>
      <c r="G21" s="51"/>
      <c r="H21" s="51"/>
      <c r="I21" s="51"/>
      <c r="J21" s="69" t="s">
        <v>17</v>
      </c>
      <c r="K21" s="4"/>
      <c r="L21" s="54"/>
      <c r="M21" s="48">
        <f>M19</f>
        <v>0</v>
      </c>
    </row>
    <row r="22" spans="1:13" x14ac:dyDescent="0.25">
      <c r="A22" s="30" t="s">
        <v>18</v>
      </c>
      <c r="B22" s="30" t="s">
        <v>12</v>
      </c>
      <c r="C22" s="30" t="s">
        <v>13</v>
      </c>
      <c r="D22" s="103" t="s">
        <v>20</v>
      </c>
      <c r="E22" s="103"/>
      <c r="F22" s="62"/>
      <c r="G22" s="63"/>
      <c r="H22" s="63"/>
      <c r="I22" s="63"/>
      <c r="J22" s="64"/>
      <c r="K22" s="31"/>
      <c r="L22" s="32"/>
      <c r="M22" s="32"/>
    </row>
    <row r="23" spans="1:13" x14ac:dyDescent="0.25">
      <c r="A23" s="33" t="s">
        <v>28</v>
      </c>
      <c r="B23" s="34" t="s">
        <v>14</v>
      </c>
      <c r="C23" s="34" t="s">
        <v>60</v>
      </c>
      <c r="D23" s="106" t="s">
        <v>20</v>
      </c>
      <c r="E23" s="106"/>
      <c r="F23" s="65"/>
      <c r="G23" s="41"/>
      <c r="H23" s="41"/>
      <c r="I23" s="41"/>
      <c r="J23" s="66"/>
      <c r="K23" s="37">
        <v>1</v>
      </c>
      <c r="L23" s="67"/>
      <c r="M23" s="38">
        <f>ROUND(K23*L23,2)</f>
        <v>0</v>
      </c>
    </row>
    <row r="24" spans="1:13" ht="147.75" customHeight="1" x14ac:dyDescent="0.25">
      <c r="A24" s="72"/>
      <c r="B24" s="72"/>
      <c r="C24" s="72"/>
      <c r="D24" s="109" t="s">
        <v>63</v>
      </c>
      <c r="E24" s="72"/>
      <c r="F24" s="72"/>
      <c r="G24" s="72"/>
      <c r="H24" s="72"/>
      <c r="I24" s="72"/>
      <c r="J24" s="72"/>
      <c r="K24" s="72"/>
      <c r="L24" s="72"/>
      <c r="M24" s="72"/>
    </row>
    <row r="25" spans="1:13" x14ac:dyDescent="0.25">
      <c r="A25" s="44"/>
      <c r="B25" s="45"/>
      <c r="C25" s="44"/>
      <c r="D25" s="52"/>
      <c r="E25" s="52"/>
      <c r="F25" s="53"/>
      <c r="G25" s="51"/>
      <c r="H25" s="51"/>
      <c r="I25" s="51"/>
      <c r="J25" s="69" t="s">
        <v>19</v>
      </c>
      <c r="K25" s="4"/>
      <c r="L25" s="54"/>
      <c r="M25" s="48">
        <f>M23</f>
        <v>0</v>
      </c>
    </row>
    <row r="26" spans="1:13" x14ac:dyDescent="0.25">
      <c r="A26" s="46"/>
      <c r="B26" s="47" t="s">
        <v>29</v>
      </c>
      <c r="C26" s="36"/>
      <c r="D26" s="42"/>
      <c r="E26" s="42"/>
      <c r="F26" s="35"/>
      <c r="G26" s="36"/>
      <c r="H26" s="36"/>
      <c r="I26" s="36"/>
      <c r="J26" s="3" t="s">
        <v>31</v>
      </c>
      <c r="K26" s="4"/>
      <c r="L26" s="43"/>
      <c r="M26" s="48">
        <f>SUM(M17+M21+M25)</f>
        <v>650</v>
      </c>
    </row>
    <row r="27" spans="1:13" x14ac:dyDescent="0.25">
      <c r="A27" s="46"/>
      <c r="B27" s="47"/>
      <c r="C27" s="36"/>
      <c r="D27" s="42"/>
      <c r="E27" s="42"/>
      <c r="F27" s="35"/>
      <c r="G27" s="36"/>
      <c r="H27" s="36"/>
      <c r="I27" s="36"/>
      <c r="J27" s="3" t="s">
        <v>65</v>
      </c>
      <c r="K27" s="5" t="s">
        <v>32</v>
      </c>
      <c r="L27" s="43"/>
      <c r="M27" s="57"/>
    </row>
    <row r="28" spans="1:13" x14ac:dyDescent="0.25">
      <c r="A28" s="46"/>
      <c r="B28" s="47" t="s">
        <v>29</v>
      </c>
      <c r="C28" s="36"/>
      <c r="D28" s="42"/>
      <c r="E28" s="42"/>
      <c r="F28" s="35"/>
      <c r="G28" s="36"/>
      <c r="H28" s="36"/>
      <c r="I28" s="36"/>
      <c r="J28" s="3" t="s">
        <v>66</v>
      </c>
      <c r="K28" s="5" t="s">
        <v>32</v>
      </c>
      <c r="L28" s="43"/>
      <c r="M28" s="57"/>
    </row>
    <row r="29" spans="1:13" x14ac:dyDescent="0.25">
      <c r="A29" s="49"/>
      <c r="B29" s="50" t="s">
        <v>29</v>
      </c>
      <c r="C29" s="51"/>
      <c r="D29" s="52"/>
      <c r="E29" s="52"/>
      <c r="F29" s="53"/>
      <c r="G29" s="51"/>
      <c r="H29" s="51"/>
      <c r="I29" s="51"/>
      <c r="J29" s="3" t="s">
        <v>33</v>
      </c>
      <c r="K29" s="4"/>
      <c r="L29" s="54"/>
      <c r="M29" s="48">
        <f>SUM(M26:M28)</f>
        <v>650</v>
      </c>
    </row>
    <row r="31" spans="1:13" x14ac:dyDescent="0.25">
      <c r="A31" s="100" t="s">
        <v>67</v>
      </c>
      <c r="B31" s="100"/>
      <c r="C31" s="100"/>
      <c r="D31" s="100"/>
      <c r="E31" s="100"/>
      <c r="F31" s="100"/>
      <c r="G31" s="100"/>
      <c r="H31" s="100"/>
      <c r="I31" s="100"/>
      <c r="J31" s="100"/>
      <c r="K31" s="100"/>
      <c r="L31" s="100"/>
      <c r="M31" s="100"/>
    </row>
    <row r="32" spans="1:13" x14ac:dyDescent="0.25">
      <c r="A32" s="100" t="s">
        <v>64</v>
      </c>
      <c r="B32" s="100"/>
      <c r="C32" s="100"/>
      <c r="D32" s="100"/>
      <c r="E32" s="100"/>
      <c r="F32" s="100"/>
      <c r="G32" s="100"/>
      <c r="H32" s="100"/>
      <c r="I32" s="100"/>
      <c r="J32" s="100"/>
      <c r="K32" s="100"/>
      <c r="L32" s="100"/>
      <c r="M32" s="100"/>
    </row>
    <row r="33" spans="1:13" x14ac:dyDescent="0.25">
      <c r="A33" s="71"/>
      <c r="B33" s="71"/>
      <c r="C33" s="71"/>
      <c r="D33" s="71"/>
      <c r="E33" s="71"/>
      <c r="F33" s="71"/>
      <c r="G33" s="71"/>
      <c r="H33" s="71"/>
      <c r="I33" s="71"/>
      <c r="J33" s="71"/>
      <c r="K33" s="71"/>
      <c r="L33" s="71"/>
      <c r="M33" s="71"/>
    </row>
    <row r="34" spans="1:13" x14ac:dyDescent="0.25">
      <c r="A34" s="71"/>
      <c r="B34" s="71"/>
      <c r="C34" s="71"/>
      <c r="D34" s="71"/>
      <c r="E34" s="71"/>
      <c r="F34" s="71"/>
      <c r="G34" s="71"/>
      <c r="H34" s="71"/>
      <c r="I34" s="71"/>
      <c r="J34" s="71"/>
      <c r="K34" s="71"/>
      <c r="L34" s="71"/>
      <c r="M34" s="71"/>
    </row>
    <row r="35" spans="1:13" x14ac:dyDescent="0.25">
      <c r="F35" s="2"/>
      <c r="J35" s="1"/>
      <c r="K35" s="1"/>
      <c r="L35" s="1"/>
      <c r="M35" s="1"/>
    </row>
    <row r="36" spans="1:13" x14ac:dyDescent="0.25">
      <c r="B36" s="6" t="s">
        <v>34</v>
      </c>
      <c r="C36" s="6"/>
      <c r="D36" s="102"/>
      <c r="E36" s="102"/>
      <c r="F36" s="102"/>
      <c r="G36" s="102"/>
      <c r="H36" s="102"/>
      <c r="I36" s="102"/>
      <c r="J36" s="102"/>
      <c r="K36" s="1"/>
      <c r="L36" s="1"/>
      <c r="M36" s="1"/>
    </row>
    <row r="37" spans="1:13" x14ac:dyDescent="0.25">
      <c r="F37" s="2"/>
      <c r="J37" s="1"/>
      <c r="K37" s="1"/>
      <c r="L37" s="1"/>
      <c r="M37" s="1"/>
    </row>
    <row r="38" spans="1:13" x14ac:dyDescent="0.25">
      <c r="F38" s="2"/>
      <c r="J38" s="1"/>
      <c r="K38" s="1"/>
      <c r="L38" s="1"/>
      <c r="M38" s="1"/>
    </row>
    <row r="39" spans="1:13" ht="45" customHeight="1" x14ac:dyDescent="0.25">
      <c r="A39" s="101" t="s">
        <v>35</v>
      </c>
      <c r="B39" s="101"/>
      <c r="C39" s="101"/>
      <c r="D39" s="101"/>
      <c r="E39" s="101"/>
      <c r="F39" s="101"/>
      <c r="G39" s="101"/>
      <c r="H39" s="101"/>
      <c r="I39" s="101"/>
      <c r="J39" s="101"/>
      <c r="K39" s="101"/>
      <c r="L39" s="101"/>
      <c r="M39" s="101"/>
    </row>
  </sheetData>
  <sheetProtection algorithmName="SHA-512" hashValue="4qobc0Fx+3dprypSw1oBxGhl9GcTXCrRpaN/HKBbbu6Oq7bYpJPYiVOKYOQ9F7BAV+imUcGx9ZAH9uIMK9U/xw==" saltValue="C0UiHJXv6FdriauGZkUiaQ==" spinCount="100000" sheet="1" objects="1" scenarios="1" selectLockedCells="1" autoFilter="0"/>
  <autoFilter ref="A5:M29" xr:uid="{A4026046-34EF-478B-8044-A7CE120E3EA6}"/>
  <mergeCells count="5">
    <mergeCell ref="A1:M1"/>
    <mergeCell ref="A31:M31"/>
    <mergeCell ref="A39:M39"/>
    <mergeCell ref="D36:J36"/>
    <mergeCell ref="A32:M32"/>
  </mergeCells>
  <dataValidations count="1">
    <dataValidation type="list" allowBlank="1" showInputMessage="1" showErrorMessage="1" sqref="B6:B29" xr:uid="{28892919-01E6-4D30-898F-7D4620622D6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43" fitToHeight="100" orientation="portrait" r:id="rId1"/>
  <headerFooter>
    <oddFooter>&amp;R&amp;P  /  &amp;N</oddFooter>
  </headerFooter>
  <ignoredErrors>
    <ignoredError sqref="A6:A8 A9:A10 A11:A12 A13:A14 A18:A19 A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2023-12-20T09:40:37Z</cp:lastPrinted>
  <dcterms:created xsi:type="dcterms:W3CDTF">2023-07-20T15:55:03Z</dcterms:created>
  <dcterms:modified xsi:type="dcterms:W3CDTF">2023-12-20T09:42:58Z</dcterms:modified>
</cp:coreProperties>
</file>