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D:\COMPRAS\GECO\___23exp\7386_AlmacCamerinosTorre_LCE-RRJ\"/>
    </mc:Choice>
  </mc:AlternateContent>
  <xr:revisionPtr revIDLastSave="0" documentId="8_{A50C06E1-14C4-44D7-B7E2-65F579584747}" xr6:coauthVersionLast="36" xr6:coauthVersionMax="36" xr10:uidLastSave="{00000000-0000-0000-0000-000000000000}"/>
  <bookViews>
    <workbookView xWindow="0" yWindow="0" windowWidth="27960" windowHeight="8730" xr2:uid="{05FB6EF4-D526-4885-86E8-6363B381DD32}"/>
  </bookViews>
  <sheets>
    <sheet name="Anexo I pag 1 oferta" sheetId="7" r:id="rId1"/>
    <sheet name="Anexo I Tabla Desglose Precio" sheetId="6" r:id="rId2"/>
  </sheets>
  <definedNames>
    <definedName name="_xlnm._FilterDatabase" localSheetId="1" hidden="1">'Anexo I Tabla Desglose Precio'!$A$5:$G$5</definedName>
    <definedName name="_xlnm.Print_Area" localSheetId="0">'Anexo I pag 1 oferta'!$A$3:$J$51</definedName>
    <definedName name="_xlnm.Print_Area" localSheetId="1">'Anexo I Tabla Desglose Precio'!$A$6:$G$257</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42" i="6" l="1"/>
  <c r="F239" i="6"/>
  <c r="F236" i="6"/>
  <c r="G232" i="6" l="1"/>
  <c r="G231" i="6"/>
  <c r="G230" i="6"/>
  <c r="G229" i="6"/>
  <c r="G228" i="6"/>
  <c r="G227" i="6"/>
  <c r="G226" i="6"/>
  <c r="G225" i="6"/>
  <c r="G224" i="6"/>
  <c r="G223" i="6"/>
  <c r="G222" i="6"/>
  <c r="G221" i="6"/>
  <c r="G220" i="6"/>
  <c r="G219" i="6"/>
  <c r="G218" i="6"/>
  <c r="G215" i="6"/>
  <c r="G216" i="6" s="1"/>
  <c r="G211" i="6"/>
  <c r="G212" i="6" s="1"/>
  <c r="G208" i="6"/>
  <c r="G209" i="6" s="1"/>
  <c r="G205" i="6"/>
  <c r="G204" i="6"/>
  <c r="G203" i="6"/>
  <c r="G200" i="6"/>
  <c r="G201" i="6" s="1"/>
  <c r="G196" i="6"/>
  <c r="G195" i="6"/>
  <c r="G194" i="6"/>
  <c r="G193" i="6"/>
  <c r="G192" i="6"/>
  <c r="G191" i="6"/>
  <c r="G190" i="6"/>
  <c r="G189" i="6"/>
  <c r="G188" i="6"/>
  <c r="G187" i="6"/>
  <c r="G186" i="6"/>
  <c r="G185" i="6"/>
  <c r="G184" i="6"/>
  <c r="G183" i="6"/>
  <c r="G180" i="6"/>
  <c r="G179" i="6"/>
  <c r="G178" i="6"/>
  <c r="G177" i="6"/>
  <c r="G176" i="6"/>
  <c r="G175" i="6"/>
  <c r="G174" i="6"/>
  <c r="G173" i="6"/>
  <c r="G172" i="6"/>
  <c r="G171" i="6"/>
  <c r="G170" i="6"/>
  <c r="G169" i="6"/>
  <c r="G168" i="6"/>
  <c r="G167" i="6"/>
  <c r="G166" i="6"/>
  <c r="G165" i="6"/>
  <c r="G164" i="6"/>
  <c r="G163" i="6"/>
  <c r="G162" i="6"/>
  <c r="G161" i="6"/>
  <c r="G160" i="6"/>
  <c r="G159" i="6"/>
  <c r="G158" i="6"/>
  <c r="G157" i="6"/>
  <c r="G156" i="6"/>
  <c r="G155" i="6"/>
  <c r="G154" i="6"/>
  <c r="G153" i="6"/>
  <c r="G152" i="6"/>
  <c r="G151" i="6"/>
  <c r="G150" i="6"/>
  <c r="G149" i="6"/>
  <c r="G148" i="6"/>
  <c r="G147" i="6"/>
  <c r="G146" i="6"/>
  <c r="G145" i="6"/>
  <c r="G144" i="6"/>
  <c r="G143" i="6"/>
  <c r="G142" i="6"/>
  <c r="G141" i="6"/>
  <c r="G140" i="6"/>
  <c r="G139" i="6"/>
  <c r="G138" i="6"/>
  <c r="G137" i="6"/>
  <c r="G136" i="6"/>
  <c r="G135" i="6"/>
  <c r="G134" i="6"/>
  <c r="G133" i="6"/>
  <c r="G132" i="6"/>
  <c r="G131" i="6"/>
  <c r="G128" i="6"/>
  <c r="G127" i="6"/>
  <c r="G124" i="6"/>
  <c r="G123" i="6"/>
  <c r="G122" i="6"/>
  <c r="G121" i="6"/>
  <c r="G120" i="6"/>
  <c r="G119" i="6"/>
  <c r="G118" i="6"/>
  <c r="G117" i="6"/>
  <c r="G114" i="6"/>
  <c r="G113" i="6"/>
  <c r="G112" i="6"/>
  <c r="G111" i="6"/>
  <c r="G110" i="6"/>
  <c r="G109" i="6"/>
  <c r="G108" i="6"/>
  <c r="G107" i="6"/>
  <c r="G106" i="6"/>
  <c r="G105" i="6"/>
  <c r="G104" i="6"/>
  <c r="G103" i="6"/>
  <c r="G102" i="6"/>
  <c r="G101" i="6"/>
  <c r="G98" i="6"/>
  <c r="G97" i="6"/>
  <c r="G94" i="6"/>
  <c r="G93" i="6"/>
  <c r="G92" i="6"/>
  <c r="G91" i="6"/>
  <c r="G90" i="6"/>
  <c r="G89" i="6"/>
  <c r="G88" i="6"/>
  <c r="G85" i="6"/>
  <c r="G84" i="6"/>
  <c r="G83" i="6"/>
  <c r="G80" i="6"/>
  <c r="G79" i="6"/>
  <c r="G78" i="6"/>
  <c r="G77" i="6"/>
  <c r="G76" i="6"/>
  <c r="G75" i="6"/>
  <c r="G74" i="6"/>
  <c r="G73" i="6"/>
  <c r="G72" i="6"/>
  <c r="G71" i="6"/>
  <c r="G70" i="6"/>
  <c r="G67" i="6"/>
  <c r="G66" i="6"/>
  <c r="G65" i="6"/>
  <c r="G64" i="6"/>
  <c r="G63" i="6"/>
  <c r="G60" i="6"/>
  <c r="G59" i="6"/>
  <c r="G58" i="6"/>
  <c r="G57" i="6"/>
  <c r="G56" i="6"/>
  <c r="G55" i="6"/>
  <c r="G52" i="6"/>
  <c r="G51" i="6"/>
  <c r="G50" i="6"/>
  <c r="G49" i="6"/>
  <c r="G46" i="6"/>
  <c r="G45" i="6"/>
  <c r="G44" i="6"/>
  <c r="G43" i="6"/>
  <c r="G42" i="6"/>
  <c r="G41" i="6"/>
  <c r="G40" i="6"/>
  <c r="G37" i="6"/>
  <c r="G36" i="6"/>
  <c r="G35" i="6"/>
  <c r="G32" i="6"/>
  <c r="G31" i="6"/>
  <c r="G30" i="6"/>
  <c r="G29" i="6"/>
  <c r="G28" i="6"/>
  <c r="G27" i="6"/>
  <c r="G26" i="6"/>
  <c r="G25" i="6"/>
  <c r="G24" i="6"/>
  <c r="G23" i="6"/>
  <c r="G22" i="6"/>
  <c r="G21" i="6"/>
  <c r="G20" i="6"/>
  <c r="G19" i="6"/>
  <c r="G18" i="6"/>
  <c r="G17" i="6"/>
  <c r="G16" i="6"/>
  <c r="G15" i="6"/>
  <c r="G14" i="6"/>
  <c r="G13" i="6"/>
  <c r="G12" i="6"/>
  <c r="G11" i="6"/>
  <c r="G8" i="6"/>
  <c r="G7" i="6"/>
  <c r="G99" i="6" l="1"/>
  <c r="G129" i="6"/>
  <c r="G9" i="6"/>
  <c r="G38" i="6"/>
  <c r="G61" i="6"/>
  <c r="G86" i="6"/>
  <c r="G115" i="6"/>
  <c r="G206" i="6"/>
  <c r="G213" i="6" s="1"/>
  <c r="G233" i="6"/>
  <c r="G197" i="6"/>
  <c r="G125" i="6"/>
  <c r="G181" i="6"/>
  <c r="G33" i="6"/>
  <c r="G68" i="6"/>
  <c r="G47" i="6"/>
  <c r="G53" i="6"/>
  <c r="G81" i="6"/>
  <c r="G95" i="6"/>
  <c r="G234" i="6" l="1"/>
  <c r="G242" i="6" l="1"/>
  <c r="G243" i="6" s="1"/>
  <c r="G239" i="6"/>
  <c r="G240" i="6" s="1"/>
  <c r="G236" i="6"/>
  <c r="G237" i="6" l="1"/>
  <c r="G244" i="6" s="1"/>
  <c r="G247" i="6" s="1"/>
  <c r="E245" i="6" l="1"/>
  <c r="E246" i="6"/>
  <c r="B29" i="7"/>
</calcChain>
</file>

<file path=xl/sharedStrings.xml><?xml version="1.0" encoding="utf-8"?>
<sst xmlns="http://schemas.openxmlformats.org/spreadsheetml/2006/main" count="914" uniqueCount="497">
  <si>
    <t>Código</t>
  </si>
  <si>
    <t>Nat</t>
  </si>
  <si>
    <t>Ud</t>
  </si>
  <si>
    <t>Resumen</t>
  </si>
  <si>
    <t>CanPres</t>
  </si>
  <si>
    <t>01</t>
  </si>
  <si>
    <t>Capítulo</t>
  </si>
  <si>
    <t/>
  </si>
  <si>
    <t>ACTUACIONES PREVIAS</t>
  </si>
  <si>
    <t>Partida</t>
  </si>
  <si>
    <t>m2</t>
  </si>
  <si>
    <t>DESPEJE, DESPLAZAMIENTO, PROTECCIÓN  Y/O RETIRADA DE MOBILIARIO</t>
  </si>
  <si>
    <t>ud</t>
  </si>
  <si>
    <t>REVISION Y COMPROBACION ESTADO ACTUAL INSTALACIONES</t>
  </si>
  <si>
    <t>Total 01</t>
  </si>
  <si>
    <t>02</t>
  </si>
  <si>
    <t>DEMOLICIONES Y DESMONTAJES</t>
  </si>
  <si>
    <t>DESMONTAJE S/ RECUP. FALSO TECHO REGISTRABLE</t>
  </si>
  <si>
    <t>LEVANTADO S/ RECUP. DE PAVIMENTOS PEGADOS</t>
  </si>
  <si>
    <t>DESMONTAJE C/RECUPERACION FALSO TECHO REGISTRABLE</t>
  </si>
  <si>
    <t>DEMOLICIÓN DE REVESTIMIENTOS</t>
  </si>
  <si>
    <t>DESMONTAJE DE VISOR</t>
  </si>
  <si>
    <t>m</t>
  </si>
  <si>
    <t>DESMONTAJE GUARDAVIVOS</t>
  </si>
  <si>
    <t>TALADRO DE D=400MM</t>
  </si>
  <si>
    <t>DESMONTAJE MAMPARAS</t>
  </si>
  <si>
    <t>DESMONTAJE PUERTAS</t>
  </si>
  <si>
    <t>DESMONTAJE FALSO SUELO</t>
  </si>
  <si>
    <t>APERTURA HUECO  EN PARAMENTOS VERTICALES CUALQUIER TIPO</t>
  </si>
  <si>
    <t>DEMOLICION BANCADAS</t>
  </si>
  <si>
    <t>PICADO RECRECIDO</t>
  </si>
  <si>
    <t>DEMOLICIÓN FÁBRICA CERÁMICA REVESTIDA</t>
  </si>
  <si>
    <t>DESMONTAJE Y MONTAJE BARANDILLA</t>
  </si>
  <si>
    <t>DESMONTAJE CON Y SIN RECUP. INSTALACIONES EN ZONA ACTUACION</t>
  </si>
  <si>
    <t>DESMONTAJE Y TRASLADO CE ARMARIO OKKEN Nº 1</t>
  </si>
  <si>
    <t>DESMONTAJE Y TRASLADO CE ARMARIO OKKEN Nº 2</t>
  </si>
  <si>
    <t>TRASLADO FILTRO ARMONICOS Nº 3</t>
  </si>
  <si>
    <t>TRASLADO SAI Nº4</t>
  </si>
  <si>
    <t>TRASLADO GESTOR RESIDUOS BATERIAS Nº15</t>
  </si>
  <si>
    <t>ml</t>
  </si>
  <si>
    <t>DESMONTAJE TUBERIAS</t>
  </si>
  <si>
    <t>Total 02</t>
  </si>
  <si>
    <t>03</t>
  </si>
  <si>
    <t>AISLAMIENTOS</t>
  </si>
  <si>
    <t>SELLADO REGISTRABLE DE PASOS DE BANDEJAS DE CABLES. ALMOHADILLAS INTUMESCENTES HILTI CFS-CU</t>
  </si>
  <si>
    <t>SELLADO HUECOS CABLES ESPUMA EI 90</t>
  </si>
  <si>
    <t>SELLADO HUECO INSTALACIÓN MORTERO EI-120</t>
  </si>
  <si>
    <t>Total 03</t>
  </si>
  <si>
    <t>04</t>
  </si>
  <si>
    <t>ALBAÑILERÍA, CERRAMIENTOS Y DIVISIONES</t>
  </si>
  <si>
    <t>TABIQUE PYL PLACA DOBLE ESTÁNDAR (2x15A)+48-35H+(2x15A) c/400 mm AISL. MW</t>
  </si>
  <si>
    <t>FÁBRICA LADRILLO 1/2 PIE HUECO DOBLE 8 cm MORTERO M-5</t>
  </si>
  <si>
    <t>FÁBRICA BLOQUE HORMIGÓN LISO BLANCO DOS CARAS VISTAS 40x20x20 cm</t>
  </si>
  <si>
    <t>TABIQUE PYL PLACA DOBLE RESIS. FUEGO EI-120 AISL. MW (2x15F)+48-35H+(2x15F) c/400 mm</t>
  </si>
  <si>
    <t>TRASDOSADO AUTOPORTANTE PYL RESIS. FUEGO EI-90 AISLAM. MW (3x15F)+70 c/400 mm</t>
  </si>
  <si>
    <t>TABIQUE PYL PLACA SENCILLA ESTÁNDAR AISLAM. MW 15A+70+15A c/400 mm</t>
  </si>
  <si>
    <t>AYUDAS ALBAÑILERIA A LAS INSTALACIONES</t>
  </si>
  <si>
    <t>Total 04</t>
  </si>
  <si>
    <t>05</t>
  </si>
  <si>
    <t>REVESTIMIENTOS, CHAPADOS Y ALICATADOS</t>
  </si>
  <si>
    <t>GUARNECIDO MAESTREADO Y ENLUCIDO</t>
  </si>
  <si>
    <t>CHAPADO PARAMENTOS VERTICALES</t>
  </si>
  <si>
    <t>PROTECC. INCENDIO FORJADO / LOSA MORTERO IGNÍFUGO R-120</t>
  </si>
  <si>
    <t>ENFOSCADO MAESTREADO-FRATASADO CSIV-W1 VERTICAL</t>
  </si>
  <si>
    <t>Total 05</t>
  </si>
  <si>
    <t>06</t>
  </si>
  <si>
    <t>FALSOS TECHOS</t>
  </si>
  <si>
    <t>F.TECHO FIBRA MINERAL PERLA OP 1.00 ARMSTRONG 60x60cm P.V. 24 mm BOARD</t>
  </si>
  <si>
    <t>FAJA /TABICA LISA CARTÓN-YESO</t>
  </si>
  <si>
    <t>MONTAJE FALSO TECHO ANTERIORMENTE RECUPERADO</t>
  </si>
  <si>
    <t>FALSO TECHO CONTINUO PYL PLACA ESTÁNDAR 15A</t>
  </si>
  <si>
    <t>FALSO TECHO CONTINUO SILICATO CÁLCICO CORTAFUEGO EI-120 - 2x25 mm</t>
  </si>
  <si>
    <t>TABICA LISA CARTÓN-YESO H=1.20M</t>
  </si>
  <si>
    <t>Total 06</t>
  </si>
  <si>
    <t>07</t>
  </si>
  <si>
    <t>PAVIMENTOS</t>
  </si>
  <si>
    <t>ZÓCALO PERIMETRAL</t>
  </si>
  <si>
    <t>RECRECIDO MORTERO RÁPIDO NIVELACIÓN</t>
  </si>
  <si>
    <t>PAVIMENTO VINILICO</t>
  </si>
  <si>
    <t>TIRA CAMBIO DE PAVIMENTO</t>
  </si>
  <si>
    <t>PINTURA PAVIMENTO</t>
  </si>
  <si>
    <t>Total 07</t>
  </si>
  <si>
    <t>08</t>
  </si>
  <si>
    <t>CARPINTERÍA INTERIOR</t>
  </si>
  <si>
    <t>TOPE METÁLICO PROTECCIÓN PUERTAS</t>
  </si>
  <si>
    <t>PUERTA ACRISTALADA MAMPARA</t>
  </si>
  <si>
    <t>PANELADO ARMARIO</t>
  </si>
  <si>
    <t>MAMPARA CIEGA</t>
  </si>
  <si>
    <t>MAMPARA ACRISTALADA</t>
  </si>
  <si>
    <t>PUERTA SENCILLA EI CON ÓCULO</t>
  </si>
  <si>
    <t>PUERTA DOBLE EI CON ÓCULO</t>
  </si>
  <si>
    <t>PUERTA DOBLE HOJAS ASIMETRICAS EI</t>
  </si>
  <si>
    <t>PUERTA LISA SUELO/TECHO 1H 825x2100</t>
  </si>
  <si>
    <t>PUERTA LISA SUELO/TECHO 2H 1150x2100</t>
  </si>
  <si>
    <t>PUERTA LISA SUELO/TECHO 2H 1150X2100 ASIMETRICAS</t>
  </si>
  <si>
    <t>Total 08</t>
  </si>
  <si>
    <t>09</t>
  </si>
  <si>
    <t>CERRAJERÍA</t>
  </si>
  <si>
    <t>ANGULAR DE ACERO INOXIDABLE</t>
  </si>
  <si>
    <t>REJILLA EXTERIOR</t>
  </si>
  <si>
    <t>kg</t>
  </si>
  <si>
    <t>ACERO EN ESTRUCTURA/CERRAJERÍA</t>
  </si>
  <si>
    <t>Total 09</t>
  </si>
  <si>
    <t>10</t>
  </si>
  <si>
    <t>SISTEMAS DE ALMACENAJE Y ACABADOS</t>
  </si>
  <si>
    <t>SISTEMA  ALMACENAJE</t>
  </si>
  <si>
    <t>BANDEJA METALICA 40 CM DE ANCHO</t>
  </si>
  <si>
    <t>BANDEJA METALICA 60 CM DE ANCHO</t>
  </si>
  <si>
    <t>BALDAS PARAMENTOS VERTICALES</t>
  </si>
  <si>
    <t>PERCHERO LINEAL</t>
  </si>
  <si>
    <t>GANCHO PERCHERO</t>
  </si>
  <si>
    <t>ESPEJO</t>
  </si>
  <si>
    <t>Total 10</t>
  </si>
  <si>
    <t>11</t>
  </si>
  <si>
    <t>PINTURA Y TRATAMIENTOS ESPECIFICOS</t>
  </si>
  <si>
    <t>PINTURA PLÁSTICA AL AGUA EN PARAMENTOS HORIZ. Y VERT. INTERIORES</t>
  </si>
  <si>
    <t>VINILO ADHESIVO CON IMPRESION DIGITAL</t>
  </si>
  <si>
    <t>Total 11</t>
  </si>
  <si>
    <t>12</t>
  </si>
  <si>
    <t>ELECTRICIDAD</t>
  </si>
  <si>
    <t>DESPLAZAMIENTO DE MECANISMOS</t>
  </si>
  <si>
    <t>CUADRO SECUNDARIO DE SCHNEIDER ELECTRIC</t>
  </si>
  <si>
    <t>LINEA ELECTRICA 3G2.5 mm2 LIBRE HALÓGENOS</t>
  </si>
  <si>
    <t>LINEA ELECTRICA 3x2,5 mm² Cu H07Z1-K (AS) LIBRE HALÓGENOS</t>
  </si>
  <si>
    <t>LINEA ELECTRICA 3G1.5 mm2 LIBRE HALÓGENOS</t>
  </si>
  <si>
    <t>CANALIZACIÓN TUBO FLEXIBLE CORRUGADO LIBRE HALÓGENOS D=20 mm</t>
  </si>
  <si>
    <t>DETECTOR DE PRESENCIA  180 º</t>
  </si>
  <si>
    <t>RETRANQUEO DE LÍNEA ELÉCTRICA</t>
  </si>
  <si>
    <t>PULSADOR GAMA BÁSICA</t>
  </si>
  <si>
    <t>BASE DE ENCHUFE 16A GAMA BÁSICA</t>
  </si>
  <si>
    <t>CONMUTADOR GAMA BÁSICA</t>
  </si>
  <si>
    <t>PUNTO LUZ SUPERFICIE TUBO PVC</t>
  </si>
  <si>
    <t>BASE DE ENCHUFE SCHÜKO SUPERFICIE TUBO PVC</t>
  </si>
  <si>
    <t>LEGALIZACION INSTALACION ELECTRICA, TASAS, EICI</t>
  </si>
  <si>
    <t>Total 12</t>
  </si>
  <si>
    <t>13</t>
  </si>
  <si>
    <t>ALUMBRADO</t>
  </si>
  <si>
    <t>LUMINARIA 60x60 LD-30009 LED59 IRC90 59W 4000K (neutra)</t>
  </si>
  <si>
    <t>LUMINARIA 60x60 LD-50009 LED59 IRC90 59W 4000K (neutra) - SUPERFICIE</t>
  </si>
  <si>
    <t>LUMINARIA 60x60 LD-30009 LED38 38W 3000K (cálida)</t>
  </si>
  <si>
    <t>LUMINARIA 60x60 LD-30009 LED45 45W 4000K (neutra)</t>
  </si>
  <si>
    <t>LUMINARIA 60x60 LD-30009 LED38 38W 4000K (neutra)</t>
  </si>
  <si>
    <t>LUMINARIA lineal LD-50109 LED36 36W 4000K (neutra)</t>
  </si>
  <si>
    <t>LUMINARIA DE EMERGENCIA FA-200 L SUPERFICIE</t>
  </si>
  <si>
    <t>LUMINARIA DE EMERGENCIA NOVA LD EMPOTRADA</t>
  </si>
  <si>
    <t>Total 13</t>
  </si>
  <si>
    <t>14</t>
  </si>
  <si>
    <t>CABLEADO ESTRUCTURADO</t>
  </si>
  <si>
    <t>CABLE 4 PARES 6A NO APANTALLADO</t>
  </si>
  <si>
    <t>MONTAJE DE ANTENA WIFI</t>
  </si>
  <si>
    <t>Total 14</t>
  </si>
  <si>
    <t>15</t>
  </si>
  <si>
    <t>CLIMATIZACIÓN Y VENTILACIÓN</t>
  </si>
  <si>
    <t>FAN-COIL CASSETTE CARRIER 42GW 209D</t>
  </si>
  <si>
    <t>FAN-COIL CONDUCTOS CARRIER 42NL339CE</t>
  </si>
  <si>
    <t>RECUPERADOR DE CALOR LUYMAR UR-1200-EC</t>
  </si>
  <si>
    <t>CAJON BATERÍA AGUA CALIENTE</t>
  </si>
  <si>
    <t>CAJON BATERIA AGUA FRÍA</t>
  </si>
  <si>
    <t>COMPUERTA CORTAFUEGOS 1200x400 MOTORIZADA 24V</t>
  </si>
  <si>
    <t>COMPUERTA CORTAFUEGOS 1100x450 MOTORIZADA 24V</t>
  </si>
  <si>
    <t>COMPUERTA CORTAFUEGOS 900x600 MOTORIZADA 24V</t>
  </si>
  <si>
    <t>COMPUERTA CORTAFUEGOS 250X250 MOTORIZADA 24V</t>
  </si>
  <si>
    <t>COMPUERTA CORTAFUEGOS 250X200 MOTORIZADA 24V</t>
  </si>
  <si>
    <t>COMPUERTA CORTAFUEGOS 200X200 MOTORIZADA 24V</t>
  </si>
  <si>
    <t>COMPUERTA CORTAFUEGOS 200X150 MOTORIZADA 24V</t>
  </si>
  <si>
    <t>COMPUERTA CORTAFUEGOS 200X100 MOTORIZADA 24V</t>
  </si>
  <si>
    <t>CONDUCTO ISOVER CLIMAVER A2 NETO</t>
  </si>
  <si>
    <t>PANEL LANA MINERAL ULTIMATE</t>
  </si>
  <si>
    <t>CONDUCTO CHAPA ACERO VAINA DESLIZANTE</t>
  </si>
  <si>
    <t>REJILLA REGULABLE DE 225X125 RETORNO</t>
  </si>
  <si>
    <t>REJILLA REGULABLE DE 225X125 IMPULSION</t>
  </si>
  <si>
    <t>TUBO ALUMINIO FLEXIBLE D=100/102 mm AISLADO</t>
  </si>
  <si>
    <t>TUBO ALUMINIO FLEXIBLE D=150/152 mm AISLADO</t>
  </si>
  <si>
    <t>REGULADOR CAUDAL VFL/ 80</t>
  </si>
  <si>
    <t>REGULADOR CAUDAL VFL/ 150</t>
  </si>
  <si>
    <t>TUBERÍA ACERO NEGRO SOLDADA DIN-2448 D=8"</t>
  </si>
  <si>
    <t>TUBERÍA ACERO NEGRO SOLDADA DIN-2440 D=6"</t>
  </si>
  <si>
    <t>TUBERÍA ACERO NEGRO SOLDADA DIN-2440 D=4"</t>
  </si>
  <si>
    <t>TUBERÍA ACERO NEGRO SOLDADA DIN-2440 D=3"</t>
  </si>
  <si>
    <t>TUBERÍA ACERO NEGRO SOLDADA DIN-2440 D=2 1/2"</t>
  </si>
  <si>
    <t>TUBERÍA ACERO NEGRO SOLDADA DIN-2440 D=2"</t>
  </si>
  <si>
    <t>TUBERÍA ACERO NEGRO SOLDADA DIN-2440 D=1 1/2"</t>
  </si>
  <si>
    <t>TUBERÍA ACERO NEGRO SOLDADA DIN-2440 D=1 1/4"</t>
  </si>
  <si>
    <t>TUBERÍA ACERO NEGRO SOLDADA DIN-2440 D=1"</t>
  </si>
  <si>
    <t>TUBERÍA ACERO NEGRO SOLDADA DIN-2440 D=3/4"</t>
  </si>
  <si>
    <t>TUBERÍA ACERO NEGRO SOLDADA DIN-2440 D=1/2"</t>
  </si>
  <si>
    <t>TUBERÍA POLIPROPILENO (PP) PN20 D=32 mm</t>
  </si>
  <si>
    <t>TUBERÍA POLIPROPILENO (PP) PN20 D=25 mm</t>
  </si>
  <si>
    <t>AISLAMIENTO TUBERIA ACERO DN15, e=25 mm</t>
  </si>
  <si>
    <t xml:space="preserve"> AISLAMIENTO TUBERIA ACERO DN20, e=25 mm</t>
  </si>
  <si>
    <t>AISLAMIENTO TUBERIA ACERO DN25, e=25 mm</t>
  </si>
  <si>
    <t>AISLAMIENTO TUBERIA ACERO DN32, e=30 mm</t>
  </si>
  <si>
    <t xml:space="preserve"> AISLAMIENTO TUBERIA ACERO DN40, e=30 mm</t>
  </si>
  <si>
    <t>AISLAMIENTO TUBERIA ACERO DN50, e=30 mm</t>
  </si>
  <si>
    <t>AISLAMIENTO TUBERIA ACERO DN65, e=30 mm</t>
  </si>
  <si>
    <t>AISLAMIENTO TUBERIA ACERO DN80, e=30 mm</t>
  </si>
  <si>
    <t>AISLAMIENTO TUBERIA ACERO DN100 e=40 mm</t>
  </si>
  <si>
    <t>AISLAMIENTO TUBERIA ACERO DN150, e=40 mm</t>
  </si>
  <si>
    <t>AISLAMIENTO PLANCHA EN ROLLO DE 40 mm espesor</t>
  </si>
  <si>
    <t>AISLAMIENTO TUBERIA PPR DN25, e=25 mm</t>
  </si>
  <si>
    <t>AISLAMIENTO TUBERIA PPR DN32, e=25 mm</t>
  </si>
  <si>
    <t>VÁLVULA DE ESFERA HASTA 2 1/2"</t>
  </si>
  <si>
    <t>TRABAJOS ADECUACION TUBERIAS CIRCUITO 24-25</t>
  </si>
  <si>
    <t>Total 15</t>
  </si>
  <si>
    <t>16</t>
  </si>
  <si>
    <t>PROTECCION CONTRAINCENDIOS</t>
  </si>
  <si>
    <t>B.I.E. 25mmx20m. ABATIBLE</t>
  </si>
  <si>
    <t>EXTINTOR POLVO ABC 6 kg.PR.INC</t>
  </si>
  <si>
    <t>RETENEDOR PUERTA CORTAFUEGOS DIRECTO A PARED</t>
  </si>
  <si>
    <t>RETENEDOR PUERTA CORTAFUEGOS CON TUBO DISTANCIADOR</t>
  </si>
  <si>
    <t>MODULO CONTROL RETENEDOR PUERTA CORTAFUEGOS</t>
  </si>
  <si>
    <t>FUENTE DE ALIMENTACIÓN HLSPS</t>
  </si>
  <si>
    <t>SIRENA ANALOG. CON FLASH TRANSPARENTE WSS-PC-I02</t>
  </si>
  <si>
    <t>PULSADOR DE ALARMA ANALÓG. REARM. M5A-RP02FF-N026-41</t>
  </si>
  <si>
    <t>DETECTOR OPTICO ANALÓGICO NFXI-OPT</t>
  </si>
  <si>
    <t>MÓDULO MONITOR DIRECCIONABLE CON 2 ENTRADAS M720</t>
  </si>
  <si>
    <t>SEÑALIZACIÓN FOTOLUMINISCENTE</t>
  </si>
  <si>
    <t>INST. LAZO ANALÓGICO LHR 2X1,5 BAJO TUBO PVC FLEXIBLE</t>
  </si>
  <si>
    <t>PROGRAMACION CENTRAL INCENDIOS</t>
  </si>
  <si>
    <t>Total 16</t>
  </si>
  <si>
    <t>17</t>
  </si>
  <si>
    <t>CONTROL INSTALACIONES CLIMATIZACION</t>
  </si>
  <si>
    <t>CONTROLADORES Y PASARELAS CUADROS DE CONTROL PRINCIPALES</t>
  </si>
  <si>
    <t>IQE32/P/BAC/NOSTRATEGY/230</t>
  </si>
  <si>
    <t>Total 17.01</t>
  </si>
  <si>
    <t>EQUIPO DE CAMPO</t>
  </si>
  <si>
    <t>Válvula lineal PICV V5004TY10202200</t>
  </si>
  <si>
    <t>Actuador proporcional M7410E</t>
  </si>
  <si>
    <t>Sonda de temperatura con Display RD-WMB-T</t>
  </si>
  <si>
    <t>Total 17.02</t>
  </si>
  <si>
    <t>PROGRAMACIÓN Y PUESTA EN MARCHA</t>
  </si>
  <si>
    <t>Programación y Puesta en Marcha</t>
  </si>
  <si>
    <t>Total 17.03</t>
  </si>
  <si>
    <t>INSTALACIÓN ELECTRICA, CUADROS CONTROL Y BUSES COMUNICACIONES</t>
  </si>
  <si>
    <t>Instalación Eléctrica y Cableado</t>
  </si>
  <si>
    <t>Total 17.04</t>
  </si>
  <si>
    <t>Total 17</t>
  </si>
  <si>
    <t>18</t>
  </si>
  <si>
    <t>CONTROL INSTALACIONES PCI</t>
  </si>
  <si>
    <t>INTEGRACION SEÑALES DETECCION PCI (BMS)</t>
  </si>
  <si>
    <t>Total 18</t>
  </si>
  <si>
    <t>19</t>
  </si>
  <si>
    <t>FONTANERIA Y SANEAMIENTO</t>
  </si>
  <si>
    <t>TUBERÍA DESAGÜE LAVABO PVC D=40 mm</t>
  </si>
  <si>
    <t>AISLAMIENTO PARA TUBERÍA PPR DN16 e=6mm</t>
  </si>
  <si>
    <t>AISLAMIENTO PARA TUBERÍA PPR DN16 e=25mm</t>
  </si>
  <si>
    <t>VÁLVULA CORTE RECTA UNIÓN RÁPIDA 16 mm C/MANETA</t>
  </si>
  <si>
    <t>PILA DE LAVABO DE DIMENSIONES 450X610X250 mm</t>
  </si>
  <si>
    <t>TUBERÍA POLIPROPILENO (PP) PN20 D=50 mm</t>
  </si>
  <si>
    <t>TUBERÍA POLIPROPILENO (PP) PN20 D=40 mm</t>
  </si>
  <si>
    <t>TUBERÍA POLIPROPILENO (PP) PN20 D=20 mm</t>
  </si>
  <si>
    <t>TUBERÍA POLIPROPILENO (PP) PN20 D=16 mm</t>
  </si>
  <si>
    <t>AISLAMIENTO TUBERIA PPR DN50, e=9 mm</t>
  </si>
  <si>
    <t>AISLAMIENTO TUBERIA PPR DN40, e=9 mm</t>
  </si>
  <si>
    <t>AISLAMIENTO TUBERIA PPR DN32, e=9 mm</t>
  </si>
  <si>
    <t>AISLAMIENTO TUBERIA PPR DN20, e=9 mm</t>
  </si>
  <si>
    <t>Total 19</t>
  </si>
  <si>
    <t>20</t>
  </si>
  <si>
    <t>CONTROL DE CALIDAD</t>
  </si>
  <si>
    <t>u</t>
  </si>
  <si>
    <t>Total 20</t>
  </si>
  <si>
    <t>21</t>
  </si>
  <si>
    <t>GESTIÓN DE RESIDUOS</t>
  </si>
  <si>
    <t>Total 21</t>
  </si>
  <si>
    <t>22</t>
  </si>
  <si>
    <t>Total 22</t>
  </si>
  <si>
    <t>suma cap.01 a 19</t>
  </si>
  <si>
    <t>PRESUPUESTO EJECUCION MATERIAL</t>
  </si>
  <si>
    <t>PRESUPUESTO EJECUCION CONTRATA – IMPORTE OFERTA</t>
  </si>
  <si>
    <t>S-07386-2023 - Nuevos almacenes y camerinos en planta sótano 1 Edificio A TORRESPAÑA</t>
  </si>
  <si>
    <r>
      <t xml:space="preserve">(*) Si alguna partida de esta columna tiene valor cero, se considerará </t>
    </r>
    <r>
      <rPr>
        <b/>
        <u/>
        <sz val="8"/>
        <color theme="1"/>
        <rFont val="Calibri"/>
        <family val="2"/>
        <scheme val="minor"/>
      </rPr>
      <t>ofertada a coste cero para CRTVE</t>
    </r>
  </si>
  <si>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</si>
  <si>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</si>
  <si>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</si>
  <si>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</si>
  <si>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</si>
  <si>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ImpPres (*)</t>
  </si>
  <si>
    <t>01_01</t>
  </si>
  <si>
    <t>01_02</t>
  </si>
  <si>
    <t>02_01</t>
  </si>
  <si>
    <t>02_02</t>
  </si>
  <si>
    <t>02_03</t>
  </si>
  <si>
    <t>02_04</t>
  </si>
  <si>
    <t>02_05</t>
  </si>
  <si>
    <t>02_06</t>
  </si>
  <si>
    <t>02_07</t>
  </si>
  <si>
    <t>02_08</t>
  </si>
  <si>
    <t>02_09</t>
  </si>
  <si>
    <t>02_10</t>
  </si>
  <si>
    <t>02_11</t>
  </si>
  <si>
    <t>02_12</t>
  </si>
  <si>
    <t>02_13</t>
  </si>
  <si>
    <t>02_14</t>
  </si>
  <si>
    <t>02_15</t>
  </si>
  <si>
    <t>02_16</t>
  </si>
  <si>
    <t>02_17</t>
  </si>
  <si>
    <t>02_18</t>
  </si>
  <si>
    <t>02_19</t>
  </si>
  <si>
    <t>02_20</t>
  </si>
  <si>
    <t>02_21</t>
  </si>
  <si>
    <t>02_22</t>
  </si>
  <si>
    <t>03_01</t>
  </si>
  <si>
    <t>03_02</t>
  </si>
  <si>
    <t>03_03</t>
  </si>
  <si>
    <t>04_01</t>
  </si>
  <si>
    <t>04_02</t>
  </si>
  <si>
    <t>04_03</t>
  </si>
  <si>
    <t>04_04</t>
  </si>
  <si>
    <t>04_05</t>
  </si>
  <si>
    <t>04_06</t>
  </si>
  <si>
    <t>04_07</t>
  </si>
  <si>
    <t>05_01</t>
  </si>
  <si>
    <t>05_02</t>
  </si>
  <si>
    <t>05_03</t>
  </si>
  <si>
    <t>05_04</t>
  </si>
  <si>
    <t>06_01</t>
  </si>
  <si>
    <t>06_02</t>
  </si>
  <si>
    <t>06_03</t>
  </si>
  <si>
    <t>06_04</t>
  </si>
  <si>
    <t>06_05</t>
  </si>
  <si>
    <t>06_06</t>
  </si>
  <si>
    <t>07_01</t>
  </si>
  <si>
    <t>07_02</t>
  </si>
  <si>
    <t>07_03</t>
  </si>
  <si>
    <t>07_04</t>
  </si>
  <si>
    <t>07_05</t>
  </si>
  <si>
    <t>08_01</t>
  </si>
  <si>
    <t>08_02</t>
  </si>
  <si>
    <t>08_03</t>
  </si>
  <si>
    <t>08_04</t>
  </si>
  <si>
    <t>08_05</t>
  </si>
  <si>
    <t>08_06</t>
  </si>
  <si>
    <t>08_07</t>
  </si>
  <si>
    <t>08_08</t>
  </si>
  <si>
    <t>08_09</t>
  </si>
  <si>
    <t>08_10</t>
  </si>
  <si>
    <t>08_11</t>
  </si>
  <si>
    <t>09_01</t>
  </si>
  <si>
    <t>09_02</t>
  </si>
  <si>
    <t>09_03</t>
  </si>
  <si>
    <t>10_01</t>
  </si>
  <si>
    <t>10_02</t>
  </si>
  <si>
    <t>10_03</t>
  </si>
  <si>
    <t>10_04</t>
  </si>
  <si>
    <t>10_05</t>
  </si>
  <si>
    <t>10_06</t>
  </si>
  <si>
    <t>10_07</t>
  </si>
  <si>
    <t>11_01</t>
  </si>
  <si>
    <t>11_02</t>
  </si>
  <si>
    <t>12_01</t>
  </si>
  <si>
    <t>12_02</t>
  </si>
  <si>
    <t>12_03</t>
  </si>
  <si>
    <t>12_04</t>
  </si>
  <si>
    <t>12_05</t>
  </si>
  <si>
    <t>12_06</t>
  </si>
  <si>
    <t>12_07</t>
  </si>
  <si>
    <t>12_08</t>
  </si>
  <si>
    <t>12_09</t>
  </si>
  <si>
    <t>12_10</t>
  </si>
  <si>
    <t>12_11</t>
  </si>
  <si>
    <t>12_12</t>
  </si>
  <si>
    <t>12_13</t>
  </si>
  <si>
    <t>12_14</t>
  </si>
  <si>
    <t>13_01</t>
  </si>
  <si>
    <t>13_02</t>
  </si>
  <si>
    <t>13_03</t>
  </si>
  <si>
    <t>13_04</t>
  </si>
  <si>
    <t>13_05</t>
  </si>
  <si>
    <t>13_06</t>
  </si>
  <si>
    <t>13_07</t>
  </si>
  <si>
    <t>13_08</t>
  </si>
  <si>
    <t>14_01</t>
  </si>
  <si>
    <t>14_02</t>
  </si>
  <si>
    <t>15_01</t>
  </si>
  <si>
    <t>15_02</t>
  </si>
  <si>
    <t>15_03</t>
  </si>
  <si>
    <t>15_04</t>
  </si>
  <si>
    <t>15_05</t>
  </si>
  <si>
    <t>15_06</t>
  </si>
  <si>
    <t>15_07</t>
  </si>
  <si>
    <t>15_08</t>
  </si>
  <si>
    <t>15_09</t>
  </si>
  <si>
    <t>15_10</t>
  </si>
  <si>
    <t>15_11</t>
  </si>
  <si>
    <t>15_12</t>
  </si>
  <si>
    <t>15_13</t>
  </si>
  <si>
    <t>15_14</t>
  </si>
  <si>
    <t>15_15</t>
  </si>
  <si>
    <t>15_16</t>
  </si>
  <si>
    <t>15_17</t>
  </si>
  <si>
    <t>15_18</t>
  </si>
  <si>
    <t>15_19</t>
  </si>
  <si>
    <t>15_20</t>
  </si>
  <si>
    <t>15_21</t>
  </si>
  <si>
    <t>15_22</t>
  </si>
  <si>
    <t>15_23</t>
  </si>
  <si>
    <t>15_24</t>
  </si>
  <si>
    <t>15_25</t>
  </si>
  <si>
    <t>15_26</t>
  </si>
  <si>
    <t>15_27</t>
  </si>
  <si>
    <t>15_28</t>
  </si>
  <si>
    <t>15_29</t>
  </si>
  <si>
    <t>15_30</t>
  </si>
  <si>
    <t>15_31</t>
  </si>
  <si>
    <t>15_32</t>
  </si>
  <si>
    <t>15_33</t>
  </si>
  <si>
    <t>15_34</t>
  </si>
  <si>
    <t>15_35</t>
  </si>
  <si>
    <t>15_36</t>
  </si>
  <si>
    <t>15_37</t>
  </si>
  <si>
    <t>15_38</t>
  </si>
  <si>
    <t>15_39</t>
  </si>
  <si>
    <t>15_40</t>
  </si>
  <si>
    <t>15_41</t>
  </si>
  <si>
    <t>15_42</t>
  </si>
  <si>
    <t>15_43</t>
  </si>
  <si>
    <t>15_44</t>
  </si>
  <si>
    <t>15_45</t>
  </si>
  <si>
    <t>15_46</t>
  </si>
  <si>
    <t>15_47</t>
  </si>
  <si>
    <t>15_48</t>
  </si>
  <si>
    <t>15_49</t>
  </si>
  <si>
    <t>15_50</t>
  </si>
  <si>
    <t>16_01</t>
  </si>
  <si>
    <t>16_02</t>
  </si>
  <si>
    <t>16_03</t>
  </si>
  <si>
    <t>16_04</t>
  </si>
  <si>
    <t>16_05</t>
  </si>
  <si>
    <t>16_06</t>
  </si>
  <si>
    <t>16_07</t>
  </si>
  <si>
    <t>16_08</t>
  </si>
  <si>
    <t>16_09</t>
  </si>
  <si>
    <t>16_10</t>
  </si>
  <si>
    <t>16_11</t>
  </si>
  <si>
    <t>16_12</t>
  </si>
  <si>
    <t>16_13</t>
  </si>
  <si>
    <t>16_14</t>
  </si>
  <si>
    <t>17_01</t>
  </si>
  <si>
    <t>17_01_01</t>
  </si>
  <si>
    <t>17_02</t>
  </si>
  <si>
    <t>17_02_01</t>
  </si>
  <si>
    <t>17_02_02</t>
  </si>
  <si>
    <t>17_02_03</t>
  </si>
  <si>
    <t>17_03</t>
  </si>
  <si>
    <t>17_03_01</t>
  </si>
  <si>
    <t>17_04</t>
  </si>
  <si>
    <t>17_04_01</t>
  </si>
  <si>
    <t>18_01</t>
  </si>
  <si>
    <t>19_01</t>
  </si>
  <si>
    <t>19_02</t>
  </si>
  <si>
    <t>19_03</t>
  </si>
  <si>
    <t>19_04</t>
  </si>
  <si>
    <t>19_05</t>
  </si>
  <si>
    <t>19_06</t>
  </si>
  <si>
    <t>19_07</t>
  </si>
  <si>
    <t>19_08</t>
  </si>
  <si>
    <t>19_09</t>
  </si>
  <si>
    <t>19_10</t>
  </si>
  <si>
    <t>19_11</t>
  </si>
  <si>
    <t>19_12</t>
  </si>
  <si>
    <t>19_13</t>
  </si>
  <si>
    <t>19_14</t>
  </si>
  <si>
    <t>19_15</t>
  </si>
  <si>
    <t>20_01</t>
  </si>
  <si>
    <t>21_01</t>
  </si>
  <si>
    <t>22_01</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</si>
  <si>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</si>
  <si>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</si>
  <si>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</si>
  <si>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</si>
  <si>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</si>
  <si>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</si>
  <si>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</si>
  <si>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</si>
  <si>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</si>
  <si>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</si>
  <si>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</si>
  <si>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</si>
  <si>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</si>
  <si>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</si>
  <si>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</si>
  <si>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</si>
  <si>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</si>
  <si>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</si>
  <si>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</si>
  <si>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</si>
  <si>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</si>
  <si>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</si>
  <si>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S/07386/2023</t>
  </si>
  <si>
    <t xml:space="preserve">“Nuevos almacenes y camerinos en planta sótano 1 Edificio A TORRESPAÑA" </t>
  </si>
  <si>
    <t>PrPres</t>
  </si>
  <si>
    <t>(**) Cuando no se indiquen otros porcentajes se entenderá que quedan incluidos en el precio de la oferta el 13% de Gastos Generales y el 6% de Beneficio Industrial</t>
  </si>
  <si>
    <t>CONTROL DE CALIDAD (#)</t>
  </si>
  <si>
    <t>GESTIÓN DE RESIDUOS (#)</t>
  </si>
  <si>
    <t>SEGURIDAD Y SALUD</t>
  </si>
  <si>
    <t xml:space="preserve">Seguridad y salud (#) </t>
  </si>
  <si>
    <r>
      <t xml:space="preserve">( # ) Partidas calculadas como porcentaje del total de capítulos 01 a 09 (ambos inclusive), </t>
    </r>
    <r>
      <rPr>
        <b/>
        <u/>
        <sz val="8"/>
        <color rgb="FF0070C0"/>
        <rFont val="Calibri"/>
        <family val="2"/>
        <scheme val="minor"/>
      </rPr>
      <t>deberán incluirse en oferta</t>
    </r>
    <r>
      <rPr>
        <b/>
        <sz val="8"/>
        <color rgb="FF0070C0"/>
        <rFont val="Calibri"/>
        <family val="2"/>
        <scheme val="minor"/>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</si>
</sst>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11"/>
      <color rgb="FFFF0000"/>
      <name val="Calibri"/>
      <family val="2"/>
      <scheme val="minor"/>
    </font>
    <font>
      <b/>
      <sz val="11"/>
      <color theme="1"/>
      <name val="Calibri"/>
      <family val="2"/>
      <scheme val="minor"/>
    </font>
    <font>
      <sz val="10"/>
      <color theme="1"/>
      <name val="Calibri"/>
      <family val="2"/>
      <scheme val="minor"/>
    </font>
    <font>
      <sz val="8"/>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u/>
      <sz val="8"/>
      <color theme="1"/>
      <name val="Calibri"/>
      <family val="2"/>
      <scheme val="minor"/>
    </font>
    <font>
      <b/>
      <i/>
      <sz val="9"/>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b/>
      <sz val="8"/>
      <color theme="4" tint="-0.249977111117893"/>
      <name val="Calibri"/>
      <family val="2"/>
      <scheme val="minor"/>
    </font>
    <font>
      <b/>
      <sz val="8"/>
      <color rgb="FF0070C0"/>
      <name val="Calibri"/>
      <family val="2"/>
      <scheme val="minor"/>
    </font>
    <font>
      <b/>
      <u/>
      <sz val="8"/>
      <color rgb="FF0070C0"/>
      <name val="Calibri"/>
      <family val="2"/>
      <scheme val="minor"/>
    </font>
    <font>
      <b/>
      <sz val="8"/>
      <color rgb="FF305496"/>
      <name val="Calibri"/>
      <family val="2"/>
      <scheme val="minor"/>
    </font>
    <font>
      <sz val="8"/>
      <color rgb="FF305496"/>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2D5E7"/>
        <bgColor indexed="64"/>
      </patternFill>
    </fill>
    <fill>
      <patternFill patternType="solid">
        <fgColor rgb="FFFFFFCC"/>
        <bgColor indexed="64"/>
      </patternFill>
    </fill>
    <fill>
      <patternFill patternType="solid">
        <fgColor rgb="FFFFFF99"/>
        <bgColor indexed="64"/>
      </patternFill>
    </fill>
  </fills>
  <borders count="11">
    <border>
      <left/>
      <right/>
      <top/>
      <bottom/>
      <diagonal/>
    </border>
    <border>
      <left/>
      <right/>
      <top style="thin">
        <color auto="1"/>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thin">
        <color auto="1"/>
      </bottom>
      <diagonal/>
    </border>
    <border>
      <left style="thin">
        <color auto="1"/>
      </left>
      <right/>
      <top style="thin">
        <color auto="1"/>
      </top>
      <bottom/>
      <diagonal/>
    </border>
    <border>
      <left/>
      <right style="thin">
        <color indexed="64"/>
      </right>
      <top style="thin">
        <color indexed="64"/>
      </top>
      <bottom style="thin">
        <color indexed="64"/>
      </bottom>
      <diagonal/>
    </border>
    <border>
      <left/>
      <right style="thin">
        <color auto="1"/>
      </right>
      <top style="thin">
        <color auto="1"/>
      </top>
      <bottom/>
      <diagonal/>
    </border>
  </borders>
  <cellStyleXfs count="1">
    <xf numFmtId="0" fontId="0" fillId="0" borderId="0"/>
  </cellStyleXfs>
  <cellXfs count="103">
    <xf numFmtId="0" fontId="0" fillId="0" borderId="0" xfId="0"/>
    <xf numFmtId="0" fontId="0" fillId="0" borderId="0" xfId="0" applyProtection="1"/>
    <xf numFmtId="0" fontId="2" fillId="0" borderId="0" xfId="0" applyFont="1" applyBorder="1" applyAlignment="1" applyProtection="1">
      <alignment vertical="top" wrapText="1"/>
    </xf>
    <xf numFmtId="0" fontId="0" fillId="0" borderId="0" xfId="0" applyBorder="1" applyProtection="1"/>
    <xf numFmtId="0" fontId="0" fillId="0" borderId="0" xfId="0" applyBorder="1" applyAlignment="1" applyProtection="1">
      <alignment vertical="top"/>
    </xf>
    <xf numFmtId="4" fontId="0" fillId="0" borderId="0" xfId="0" applyNumberFormat="1" applyBorder="1" applyProtection="1"/>
    <xf numFmtId="0" fontId="15" fillId="0" borderId="0" xfId="0" applyFont="1" applyBorder="1" applyProtection="1"/>
    <xf numFmtId="4" fontId="15" fillId="0" borderId="0" xfId="0" applyNumberFormat="1" applyFont="1" applyBorder="1" applyProtection="1"/>
    <xf numFmtId="0" fontId="0" fillId="0" borderId="0" xfId="0" applyAlignment="1" applyProtection="1">
      <alignment vertical="top"/>
    </xf>
    <xf numFmtId="0" fontId="4" fillId="0" borderId="0" xfId="0" applyFont="1" applyAlignment="1" applyProtection="1">
      <alignment vertical="top"/>
    </xf>
    <xf numFmtId="0" fontId="8" fillId="0" borderId="0" xfId="0" applyFont="1" applyAlignment="1" applyProtection="1">
      <alignment vertical="top"/>
    </xf>
    <xf numFmtId="0" fontId="1" fillId="0" borderId="4" xfId="0" applyFont="1" applyBorder="1" applyAlignment="1" applyProtection="1">
      <alignment vertical="top"/>
    </xf>
    <xf numFmtId="0" fontId="1" fillId="0" borderId="6" xfId="0" applyFont="1" applyBorder="1" applyAlignment="1" applyProtection="1">
      <alignment vertical="top" wrapText="1"/>
    </xf>
    <xf numFmtId="0" fontId="5" fillId="0" borderId="4" xfId="0" applyFont="1" applyBorder="1" applyAlignment="1" applyProtection="1">
      <alignment vertical="top"/>
    </xf>
    <xf numFmtId="49" fontId="2" fillId="2" borderId="5" xfId="0" applyNumberFormat="1" applyFont="1" applyFill="1" applyBorder="1" applyAlignment="1" applyProtection="1">
      <alignment vertical="top"/>
    </xf>
    <xf numFmtId="49" fontId="2" fillId="2" borderId="0" xfId="0" applyNumberFormat="1" applyFont="1" applyFill="1" applyBorder="1" applyAlignment="1" applyProtection="1">
      <alignment vertical="top" wrapText="1"/>
    </xf>
    <xf numFmtId="3" fontId="6" fillId="2" borderId="0" xfId="0" applyNumberFormat="1" applyFont="1" applyFill="1" applyBorder="1" applyAlignment="1" applyProtection="1">
      <alignment vertical="top"/>
    </xf>
    <xf numFmtId="4" fontId="6" fillId="2" borderId="0" xfId="0" applyNumberFormat="1" applyFont="1" applyFill="1" applyBorder="1" applyAlignment="1" applyProtection="1">
      <alignment vertical="top"/>
    </xf>
    <xf numFmtId="4" fontId="6" fillId="2" borderId="5" xfId="0" applyNumberFormat="1" applyFont="1" applyFill="1" applyBorder="1" applyAlignment="1" applyProtection="1">
      <alignment vertical="top"/>
    </xf>
    <xf numFmtId="49" fontId="3" fillId="3" borderId="4" xfId="0" applyNumberFormat="1" applyFont="1" applyFill="1" applyBorder="1" applyAlignment="1" applyProtection="1">
      <alignment vertical="top"/>
    </xf>
    <xf numFmtId="49" fontId="3" fillId="0" borderId="4" xfId="0" applyNumberFormat="1" applyFont="1" applyBorder="1" applyAlignment="1" applyProtection="1">
      <alignment vertical="top"/>
    </xf>
    <xf numFmtId="49" fontId="3" fillId="0" borderId="2" xfId="0" applyNumberFormat="1" applyFont="1" applyBorder="1" applyAlignment="1" applyProtection="1">
      <alignment vertical="top" wrapText="1"/>
    </xf>
    <xf numFmtId="4" fontId="10" fillId="0" borderId="4" xfId="0" applyNumberFormat="1" applyFont="1" applyBorder="1" applyAlignment="1" applyProtection="1">
      <alignment vertical="top"/>
    </xf>
    <xf numFmtId="4" fontId="10" fillId="5" borderId="4" xfId="0" applyNumberFormat="1" applyFont="1" applyFill="1" applyBorder="1" applyAlignment="1" applyProtection="1">
      <alignment vertical="top"/>
    </xf>
    <xf numFmtId="0" fontId="3" fillId="0" borderId="5" xfId="0" applyFont="1" applyBorder="1" applyAlignment="1" applyProtection="1">
      <alignment vertical="top"/>
    </xf>
    <xf numFmtId="4" fontId="6" fillId="5" borderId="5" xfId="0" applyNumberFormat="1" applyFont="1" applyFill="1" applyBorder="1" applyAlignment="1" applyProtection="1">
      <alignment vertical="top"/>
    </xf>
    <xf numFmtId="49" fontId="2" fillId="2" borderId="3" xfId="0" applyNumberFormat="1" applyFont="1" applyFill="1" applyBorder="1" applyAlignment="1" applyProtection="1">
      <alignment vertical="top"/>
    </xf>
    <xf numFmtId="49" fontId="2" fillId="2" borderId="1"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1" xfId="0" applyNumberFormat="1" applyFont="1" applyFill="1" applyBorder="1" applyAlignment="1" applyProtection="1">
      <alignment vertical="top"/>
    </xf>
    <xf numFmtId="4" fontId="6" fillId="2" borderId="3" xfId="0" applyNumberFormat="1" applyFont="1" applyFill="1" applyBorder="1" applyAlignment="1" applyProtection="1">
      <alignment vertical="top"/>
    </xf>
    <xf numFmtId="49" fontId="2" fillId="4" borderId="3" xfId="0" applyNumberFormat="1" applyFont="1" applyFill="1" applyBorder="1" applyAlignment="1" applyProtection="1">
      <alignment vertical="top"/>
    </xf>
    <xf numFmtId="49" fontId="2" fillId="4" borderId="1" xfId="0" applyNumberFormat="1" applyFont="1" applyFill="1" applyBorder="1" applyAlignment="1" applyProtection="1">
      <alignment vertical="top" wrapText="1"/>
    </xf>
    <xf numFmtId="4" fontId="6" fillId="4" borderId="1" xfId="0" applyNumberFormat="1" applyFont="1" applyFill="1" applyBorder="1" applyAlignment="1" applyProtection="1">
      <alignment vertical="top"/>
    </xf>
    <xf numFmtId="4" fontId="6" fillId="4" borderId="3" xfId="0" applyNumberFormat="1" applyFont="1" applyFill="1" applyBorder="1" applyAlignment="1" applyProtection="1">
      <alignment vertical="top"/>
    </xf>
    <xf numFmtId="0" fontId="3" fillId="0" borderId="4" xfId="0" applyFont="1" applyBorder="1" applyAlignment="1" applyProtection="1">
      <alignment vertical="top"/>
    </xf>
    <xf numFmtId="49" fontId="2" fillId="0" borderId="2" xfId="0" applyNumberFormat="1" applyFont="1" applyBorder="1" applyAlignment="1" applyProtection="1">
      <alignment vertical="top" wrapText="1"/>
    </xf>
    <xf numFmtId="3" fontId="10" fillId="0" borderId="2" xfId="0" applyNumberFormat="1" applyFont="1" applyBorder="1" applyAlignment="1" applyProtection="1">
      <alignment vertical="top"/>
    </xf>
    <xf numFmtId="4" fontId="6" fillId="0" borderId="2" xfId="0" applyNumberFormat="1" applyFont="1" applyBorder="1" applyAlignment="1" applyProtection="1">
      <alignment vertical="top"/>
    </xf>
    <xf numFmtId="4" fontId="6" fillId="5" borderId="4" xfId="0" applyNumberFormat="1" applyFont="1" applyFill="1" applyBorder="1" applyAlignment="1" applyProtection="1">
      <alignment vertical="top"/>
    </xf>
    <xf numFmtId="4" fontId="6" fillId="0" borderId="5" xfId="0" applyNumberFormat="1" applyFont="1" applyFill="1" applyBorder="1" applyAlignment="1" applyProtection="1">
      <alignment vertical="top"/>
    </xf>
    <xf numFmtId="0" fontId="3" fillId="0" borderId="6" xfId="0" applyFont="1" applyBorder="1" applyAlignment="1" applyProtection="1">
      <alignment vertical="top"/>
    </xf>
    <xf numFmtId="0" fontId="3" fillId="0" borderId="2" xfId="0" applyFont="1" applyBorder="1" applyAlignment="1" applyProtection="1">
      <alignment vertical="top"/>
    </xf>
    <xf numFmtId="49" fontId="2" fillId="0" borderId="2" xfId="0" applyNumberFormat="1" applyFont="1" applyBorder="1" applyAlignment="1" applyProtection="1">
      <alignment horizontal="right" vertical="top" wrapText="1"/>
    </xf>
    <xf numFmtId="0" fontId="3" fillId="0" borderId="8" xfId="0" applyFont="1" applyBorder="1" applyAlignment="1" applyProtection="1">
      <alignment vertical="top"/>
    </xf>
    <xf numFmtId="0" fontId="3" fillId="0" borderId="1" xfId="0" applyFont="1" applyBorder="1" applyAlignment="1" applyProtection="1">
      <alignment vertical="top"/>
    </xf>
    <xf numFmtId="0" fontId="11" fillId="0" borderId="0" xfId="0" applyFont="1" applyBorder="1" applyAlignment="1" applyProtection="1">
      <alignment horizontal="right" vertical="center" wrapText="1"/>
    </xf>
    <xf numFmtId="0" fontId="11" fillId="0" borderId="2" xfId="0" applyFont="1" applyBorder="1" applyAlignment="1" applyProtection="1">
      <alignment horizontal="right" vertical="center" wrapText="1"/>
    </xf>
    <xf numFmtId="0" fontId="4" fillId="0" borderId="0" xfId="0" applyFont="1" applyProtection="1"/>
    <xf numFmtId="4" fontId="10" fillId="5" borderId="4" xfId="0" applyNumberFormat="1" applyFont="1" applyFill="1" applyBorder="1" applyAlignment="1" applyProtection="1">
      <alignment vertical="top"/>
      <protection locked="0"/>
    </xf>
    <xf numFmtId="49" fontId="2" fillId="0" borderId="0" xfId="0" applyNumberFormat="1" applyFont="1" applyBorder="1" applyAlignment="1" applyProtection="1">
      <alignment vertical="top" wrapText="1"/>
    </xf>
    <xf numFmtId="3" fontId="10" fillId="0" borderId="0" xfId="0" applyNumberFormat="1" applyFont="1" applyBorder="1" applyAlignment="1" applyProtection="1">
      <alignment vertical="top"/>
    </xf>
    <xf numFmtId="4" fontId="6" fillId="0" borderId="0" xfId="0" applyNumberFormat="1" applyFont="1" applyBorder="1" applyAlignment="1" applyProtection="1">
      <alignment vertical="top"/>
    </xf>
    <xf numFmtId="4" fontId="10" fillId="0" borderId="0" xfId="0" applyNumberFormat="1" applyFont="1" applyBorder="1" applyAlignment="1" applyProtection="1">
      <alignment vertical="top"/>
    </xf>
    <xf numFmtId="49" fontId="2" fillId="0" borderId="0" xfId="0" applyNumberFormat="1" applyFont="1" applyBorder="1" applyAlignment="1" applyProtection="1">
      <alignment horizontal="right" vertical="top" wrapText="1"/>
    </xf>
    <xf numFmtId="0" fontId="9" fillId="0" borderId="0" xfId="0" applyFont="1" applyProtection="1"/>
    <xf numFmtId="0" fontId="18"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5"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1" fillId="0" borderId="0" xfId="0" applyFont="1" applyAlignment="1" applyProtection="1"/>
    <xf numFmtId="0" fontId="22" fillId="0" borderId="0" xfId="0" applyFont="1" applyProtection="1"/>
    <xf numFmtId="0" fontId="0" fillId="5"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2" fillId="0" borderId="0" xfId="0" applyFont="1" applyBorder="1" applyAlignment="1" applyProtection="1">
      <alignment horizontal="left" vertical="top" wrapText="1"/>
    </xf>
    <xf numFmtId="10" fontId="13" fillId="5" borderId="8" xfId="0" applyNumberFormat="1" applyFont="1" applyFill="1" applyBorder="1" applyAlignment="1" applyProtection="1">
      <alignment horizontal="right" vertical="center"/>
    </xf>
    <xf numFmtId="4" fontId="12" fillId="0" borderId="0" xfId="0" applyNumberFormat="1" applyFont="1" applyBorder="1" applyAlignment="1" applyProtection="1">
      <alignment horizontal="right" vertical="top"/>
    </xf>
    <xf numFmtId="4" fontId="6" fillId="5" borderId="4" xfId="0" applyNumberFormat="1" applyFont="1" applyFill="1" applyBorder="1" applyAlignment="1" applyProtection="1">
      <alignment vertical="top"/>
      <protection locked="0"/>
    </xf>
    <xf numFmtId="4" fontId="23" fillId="0" borderId="0" xfId="0" applyNumberFormat="1" applyFont="1" applyBorder="1" applyAlignment="1" applyProtection="1">
      <alignment vertical="top"/>
    </xf>
    <xf numFmtId="4" fontId="23" fillId="5" borderId="5" xfId="0" applyNumberFormat="1" applyFont="1" applyFill="1" applyBorder="1" applyAlignment="1" applyProtection="1">
      <alignment vertical="top"/>
    </xf>
    <xf numFmtId="4" fontId="23" fillId="5" borderId="4" xfId="0" applyNumberFormat="1" applyFont="1" applyFill="1" applyBorder="1" applyAlignment="1" applyProtection="1">
      <alignment vertical="top"/>
    </xf>
    <xf numFmtId="4" fontId="13" fillId="5" borderId="10" xfId="0" applyNumberFormat="1" applyFont="1" applyFill="1" applyBorder="1" applyAlignment="1" applyProtection="1">
      <alignment horizontal="right" vertical="center" indent="4"/>
      <protection locked="0"/>
    </xf>
    <xf numFmtId="4" fontId="13" fillId="5" borderId="9" xfId="0" applyNumberFormat="1" applyFont="1" applyFill="1" applyBorder="1" applyAlignment="1" applyProtection="1">
      <alignment horizontal="right" vertical="center" indent="4"/>
      <protection locked="0"/>
    </xf>
    <xf numFmtId="4" fontId="26" fillId="5" borderId="4" xfId="0" applyNumberFormat="1" applyFont="1" applyFill="1" applyBorder="1" applyAlignment="1" applyProtection="1">
      <alignment vertical="top"/>
    </xf>
    <xf numFmtId="10" fontId="27" fillId="0" borderId="4" xfId="0" applyNumberFormat="1" applyFont="1" applyBorder="1" applyAlignment="1" applyProtection="1">
      <alignment vertical="top"/>
    </xf>
    <xf numFmtId="0" fontId="17" fillId="0" borderId="0" xfId="0" applyFont="1" applyAlignment="1" applyProtection="1">
      <alignment horizontal="center" vertical="top" wrapText="1"/>
    </xf>
    <xf numFmtId="0" fontId="20" fillId="0" borderId="0" xfId="0" applyFont="1" applyAlignment="1" applyProtection="1">
      <alignment horizontal="center"/>
    </xf>
    <xf numFmtId="0" fontId="0" fillId="5"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0" fillId="0" borderId="0" xfId="0" applyAlignment="1" applyProtection="1">
      <alignment horizontal="center" vertical="top"/>
    </xf>
    <xf numFmtId="0" fontId="0" fillId="5" borderId="0" xfId="0" applyFill="1" applyAlignment="1" applyProtection="1">
      <alignment horizontal="center" vertical="top" shrinkToFit="1"/>
      <protection locked="0"/>
    </xf>
    <xf numFmtId="0" fontId="0" fillId="0" borderId="7" xfId="0" applyBorder="1" applyAlignment="1" applyProtection="1">
      <alignment horizontal="center" wrapText="1"/>
      <protection locked="0"/>
    </xf>
    <xf numFmtId="0" fontId="0" fillId="5" borderId="0" xfId="0" applyFill="1" applyAlignment="1" applyProtection="1">
      <alignment horizontal="left" shrinkToFit="1"/>
      <protection locked="0"/>
    </xf>
    <xf numFmtId="0" fontId="0" fillId="0" borderId="0" xfId="0" applyAlignment="1" applyProtection="1">
      <alignment horizontal="left" vertical="top" wrapText="1"/>
    </xf>
    <xf numFmtId="4" fontId="8" fillId="6" borderId="0" xfId="0" applyNumberFormat="1" applyFont="1" applyFill="1" applyAlignment="1" applyProtection="1">
      <alignment horizontal="center" vertical="top" shrinkToFit="1"/>
    </xf>
    <xf numFmtId="0" fontId="8" fillId="6" borderId="0" xfId="0" applyFont="1" applyFill="1" applyAlignment="1" applyProtection="1">
      <alignment horizontal="center" vertical="top" shrinkToFit="1"/>
    </xf>
    <xf numFmtId="0" fontId="0" fillId="0" borderId="6"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9" xfId="0" applyBorder="1" applyAlignment="1" applyProtection="1">
      <alignment horizontal="left" vertical="top" wrapText="1"/>
    </xf>
    <xf numFmtId="0" fontId="3" fillId="0" borderId="0" xfId="0" applyFont="1" applyBorder="1" applyAlignment="1" applyProtection="1">
      <alignment horizontal="left" vertical="top" wrapText="1"/>
    </xf>
    <xf numFmtId="0" fontId="2" fillId="0" borderId="0" xfId="0" applyFont="1" applyBorder="1" applyAlignment="1" applyProtection="1">
      <alignment horizontal="left" vertical="top"/>
    </xf>
    <xf numFmtId="0" fontId="2" fillId="0" borderId="0" xfId="0" applyFont="1" applyBorder="1" applyAlignment="1" applyProtection="1">
      <alignment horizontal="left" vertical="top" wrapText="1"/>
    </xf>
    <xf numFmtId="0" fontId="24" fillId="0" borderId="0" xfId="0" applyFont="1" applyBorder="1" applyAlignment="1" applyProtection="1">
      <alignment horizontal="left" vertical="top" wrapText="1"/>
    </xf>
    <xf numFmtId="0" fontId="0" fillId="5" borderId="7"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30549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75A76989-6087-4247-A58E-C9861FF4300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D339B-6134-4EA3-83B1-8FD77EB930AB}">
  <sheetPr>
    <pageSetUpPr fitToPage="1"/>
  </sheetPr>
  <dimension ref="A2:I49"/>
  <sheetViews>
    <sheetView tabSelected="1" workbookViewId="0">
      <pane ySplit="7" topLeftCell="A8"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8" customFormat="1" ht="75" customHeight="1" x14ac:dyDescent="0.25">
      <c r="A2" s="84" t="s">
        <v>466</v>
      </c>
      <c r="B2" s="84"/>
      <c r="C2" s="84"/>
      <c r="D2" s="84"/>
      <c r="E2" s="84"/>
      <c r="F2" s="84"/>
      <c r="G2" s="84"/>
      <c r="H2" s="84"/>
      <c r="I2" s="84"/>
    </row>
    <row r="5" spans="1:9" x14ac:dyDescent="0.25">
      <c r="D5" s="55"/>
      <c r="E5" s="55"/>
      <c r="F5" s="56"/>
      <c r="G5" s="56"/>
      <c r="H5" s="56"/>
      <c r="I5" s="57" t="s">
        <v>489</v>
      </c>
    </row>
    <row r="6" spans="1:9" x14ac:dyDescent="0.25">
      <c r="D6" s="55"/>
      <c r="E6" s="55"/>
      <c r="F6" s="56"/>
      <c r="G6" s="56"/>
      <c r="H6" s="56"/>
      <c r="I6" s="57"/>
    </row>
    <row r="7" spans="1:9" x14ac:dyDescent="0.25">
      <c r="D7" s="55"/>
      <c r="E7" s="55"/>
      <c r="F7" s="56"/>
      <c r="G7" s="56"/>
      <c r="H7" s="56"/>
      <c r="I7" s="58" t="s">
        <v>488</v>
      </c>
    </row>
    <row r="8" spans="1:9" ht="24.95" customHeight="1" x14ac:dyDescent="0.25"/>
    <row r="9" spans="1:9" ht="18.75" x14ac:dyDescent="0.3">
      <c r="A9" s="85" t="s">
        <v>467</v>
      </c>
      <c r="B9" s="85"/>
      <c r="C9" s="85"/>
      <c r="D9" s="85"/>
      <c r="E9" s="85"/>
      <c r="F9" s="85"/>
      <c r="G9" s="85"/>
      <c r="H9" s="85"/>
      <c r="I9" s="85"/>
    </row>
    <row r="10" spans="1:9" ht="15" customHeight="1" x14ac:dyDescent="0.25"/>
    <row r="11" spans="1:9" ht="15" customHeight="1" x14ac:dyDescent="0.25"/>
    <row r="12" spans="1:9" x14ac:dyDescent="0.25">
      <c r="A12" s="8" t="s">
        <v>468</v>
      </c>
      <c r="B12" s="86"/>
      <c r="C12" s="86"/>
      <c r="D12" s="86"/>
      <c r="E12" s="86"/>
      <c r="F12" s="88" t="s">
        <v>469</v>
      </c>
      <c r="G12" s="88"/>
      <c r="H12" s="88"/>
      <c r="I12" s="71"/>
    </row>
    <row r="13" spans="1:9" x14ac:dyDescent="0.25">
      <c r="A13" s="87" t="s">
        <v>470</v>
      </c>
      <c r="B13" s="87"/>
      <c r="C13" s="87"/>
      <c r="D13" s="87"/>
      <c r="E13" s="87"/>
      <c r="F13" s="87"/>
      <c r="G13" s="87"/>
      <c r="H13" s="87"/>
      <c r="I13" s="59"/>
    </row>
    <row r="14" spans="1:9" x14ac:dyDescent="0.25">
      <c r="A14" s="72"/>
      <c r="B14" s="72"/>
      <c r="C14" s="72"/>
      <c r="D14" s="72"/>
      <c r="E14" s="72"/>
      <c r="F14" s="72"/>
      <c r="G14" s="72"/>
      <c r="H14" s="72"/>
      <c r="I14" s="59"/>
    </row>
    <row r="15" spans="1:9" x14ac:dyDescent="0.25">
      <c r="A15" s="8" t="s">
        <v>471</v>
      </c>
      <c r="B15" s="8"/>
      <c r="C15" s="60"/>
      <c r="D15" s="88" t="s">
        <v>472</v>
      </c>
      <c r="E15" s="88"/>
      <c r="F15" s="89"/>
      <c r="G15" s="89"/>
      <c r="H15" s="89"/>
      <c r="I15" s="89"/>
    </row>
    <row r="16" spans="1:9" x14ac:dyDescent="0.25">
      <c r="B16" s="61"/>
      <c r="C16" s="61" t="s">
        <v>473</v>
      </c>
      <c r="D16" s="61"/>
      <c r="E16" s="61"/>
      <c r="F16" s="61" t="s">
        <v>474</v>
      </c>
      <c r="G16" s="61"/>
      <c r="H16" s="61"/>
      <c r="I16" s="8"/>
    </row>
    <row r="17" spans="1:9" x14ac:dyDescent="0.25">
      <c r="B17" s="61"/>
      <c r="C17" s="61"/>
      <c r="D17" s="61"/>
      <c r="E17" s="61"/>
      <c r="F17" s="61"/>
      <c r="G17" s="61"/>
      <c r="H17" s="61"/>
      <c r="I17" s="8"/>
    </row>
    <row r="18" spans="1:9" x14ac:dyDescent="0.25">
      <c r="A18" s="8" t="s">
        <v>475</v>
      </c>
      <c r="B18" s="71"/>
      <c r="C18" s="88" t="s">
        <v>476</v>
      </c>
      <c r="D18" s="88"/>
      <c r="E18" s="91"/>
      <c r="F18" s="91"/>
      <c r="G18" s="91"/>
      <c r="H18" s="62" t="s">
        <v>477</v>
      </c>
      <c r="I18" s="63"/>
    </row>
    <row r="19" spans="1:9" s="64" customFormat="1" x14ac:dyDescent="0.25">
      <c r="B19" s="65"/>
      <c r="C19" s="66"/>
      <c r="D19" s="66"/>
      <c r="E19" s="67"/>
      <c r="F19" s="67"/>
      <c r="G19" s="67"/>
      <c r="H19" s="67"/>
      <c r="I19" s="67"/>
    </row>
    <row r="20" spans="1:9" s="64" customFormat="1" x14ac:dyDescent="0.25">
      <c r="B20" s="65"/>
      <c r="C20" s="66"/>
      <c r="D20" s="66"/>
      <c r="E20" s="67"/>
      <c r="F20" s="67"/>
      <c r="G20" s="67"/>
      <c r="H20" s="67"/>
      <c r="I20" s="67"/>
    </row>
    <row r="21" spans="1:9" s="64" customFormat="1" x14ac:dyDescent="0.25">
      <c r="A21" s="68" t="s">
        <v>478</v>
      </c>
      <c r="B21" s="65"/>
      <c r="C21" s="89"/>
      <c r="D21" s="89"/>
      <c r="E21" s="89"/>
      <c r="F21" s="89"/>
      <c r="G21" s="89"/>
      <c r="H21" s="67" t="s">
        <v>479</v>
      </c>
      <c r="I21" s="63"/>
    </row>
    <row r="22" spans="1:9" s="64" customFormat="1" x14ac:dyDescent="0.25">
      <c r="A22" s="68"/>
      <c r="B22" s="65"/>
      <c r="C22" s="66"/>
      <c r="D22" s="66"/>
      <c r="E22" s="66"/>
      <c r="F22" s="66"/>
      <c r="G22" s="66"/>
      <c r="H22" s="67"/>
      <c r="I22" s="62"/>
    </row>
    <row r="23" spans="1:9" x14ac:dyDescent="0.25">
      <c r="A23" s="8" t="s">
        <v>480</v>
      </c>
      <c r="B23" s="8"/>
      <c r="C23" s="8"/>
      <c r="D23" s="8"/>
      <c r="E23" s="8"/>
      <c r="F23" s="8"/>
      <c r="G23" s="8"/>
      <c r="H23" s="8"/>
      <c r="I23" s="8"/>
    </row>
    <row r="24" spans="1:9" ht="15" customHeight="1" x14ac:dyDescent="0.25">
      <c r="A24" s="8"/>
      <c r="B24" s="8"/>
      <c r="C24" s="8"/>
      <c r="D24" s="8"/>
      <c r="E24" s="8"/>
      <c r="F24" s="8"/>
      <c r="G24" s="8"/>
      <c r="H24" s="8"/>
      <c r="I24" s="8"/>
    </row>
    <row r="25" spans="1:9" ht="56.25" customHeight="1" x14ac:dyDescent="0.25">
      <c r="A25" s="92" t="s">
        <v>481</v>
      </c>
      <c r="B25" s="92"/>
      <c r="C25" s="92"/>
      <c r="D25" s="92"/>
      <c r="E25" s="92"/>
      <c r="F25" s="92"/>
      <c r="G25" s="92"/>
      <c r="H25" s="92"/>
      <c r="I25" s="8"/>
    </row>
    <row r="26" spans="1:9" ht="15" customHeight="1" x14ac:dyDescent="0.25">
      <c r="A26" s="8"/>
      <c r="B26" s="8"/>
      <c r="C26" s="8"/>
      <c r="D26" s="8"/>
      <c r="E26" s="8"/>
      <c r="F26" s="8"/>
      <c r="G26" s="8"/>
      <c r="H26" s="8"/>
      <c r="I26" s="8"/>
    </row>
    <row r="27" spans="1:9" ht="15" customHeight="1" x14ac:dyDescent="0.25">
      <c r="A27" s="8" t="s">
        <v>482</v>
      </c>
      <c r="B27" s="8"/>
      <c r="C27" s="8"/>
      <c r="D27" s="8"/>
      <c r="E27" s="8"/>
      <c r="F27" s="8"/>
      <c r="G27" s="8"/>
      <c r="H27" s="8"/>
    </row>
    <row r="28" spans="1:9" ht="15" customHeight="1" x14ac:dyDescent="0.25">
      <c r="A28" s="8"/>
      <c r="B28" s="8"/>
      <c r="C28" s="8"/>
      <c r="D28" s="8"/>
      <c r="E28" s="8"/>
      <c r="F28" s="8"/>
      <c r="G28" s="8"/>
      <c r="H28" s="8"/>
    </row>
    <row r="29" spans="1:9" ht="15" customHeight="1" x14ac:dyDescent="0.25">
      <c r="A29" s="8" t="s">
        <v>483</v>
      </c>
      <c r="B29" s="93">
        <f>+IF('Anexo I Tabla Desglose Precio'!G247&lt;=470426.8946,'Anexo I Tabla Desglose Precio'!G247,"ERROR: no debe superar 470.426,89")</f>
        <v>0</v>
      </c>
      <c r="C29" s="94"/>
      <c r="D29" s="8" t="s">
        <v>484</v>
      </c>
      <c r="E29" s="8"/>
      <c r="F29" s="8"/>
      <c r="G29" s="8"/>
      <c r="H29" s="8"/>
    </row>
    <row r="30" spans="1:9" ht="15" customHeight="1" x14ac:dyDescent="0.25">
      <c r="A30" s="8"/>
      <c r="B30" s="8"/>
      <c r="C30" s="8"/>
      <c r="D30" s="8"/>
      <c r="E30" s="8"/>
      <c r="F30" s="8"/>
      <c r="G30" s="8"/>
      <c r="H30" s="8"/>
    </row>
    <row r="31" spans="1:9" ht="15" customHeight="1" x14ac:dyDescent="0.25">
      <c r="A31" s="69"/>
      <c r="B31" s="8"/>
      <c r="C31" s="8"/>
      <c r="D31" s="8"/>
      <c r="E31" s="8"/>
      <c r="F31" s="8"/>
      <c r="G31" s="8"/>
      <c r="H31" s="8"/>
    </row>
    <row r="32" spans="1:9" ht="15" customHeight="1" x14ac:dyDescent="0.25">
      <c r="A32" s="8"/>
      <c r="B32" s="8"/>
      <c r="C32" s="8"/>
      <c r="D32" s="8"/>
      <c r="E32" s="8"/>
      <c r="F32" s="8"/>
      <c r="G32" s="8"/>
      <c r="H32" s="8"/>
      <c r="I32" s="8"/>
    </row>
    <row r="33" spans="1:9" ht="35.1" customHeight="1" x14ac:dyDescent="0.25">
      <c r="A33" s="92" t="s">
        <v>485</v>
      </c>
      <c r="B33" s="92"/>
      <c r="C33" s="92"/>
      <c r="D33" s="92"/>
      <c r="E33" s="92"/>
      <c r="F33" s="92"/>
      <c r="G33" s="92"/>
      <c r="H33" s="92"/>
      <c r="I33" s="8"/>
    </row>
    <row r="34" spans="1:9" ht="27" customHeight="1" x14ac:dyDescent="0.25">
      <c r="A34" s="8"/>
      <c r="B34" s="8"/>
      <c r="C34" s="8"/>
      <c r="D34" s="8"/>
      <c r="E34" s="8"/>
      <c r="F34" s="8"/>
      <c r="G34" s="8"/>
      <c r="H34" s="8"/>
      <c r="I34" s="8"/>
    </row>
    <row r="35" spans="1:9" x14ac:dyDescent="0.25">
      <c r="A35" s="10" t="s">
        <v>486</v>
      </c>
      <c r="B35" s="8"/>
      <c r="C35" s="8"/>
      <c r="D35" s="8"/>
      <c r="E35" s="8"/>
      <c r="F35" s="8"/>
      <c r="G35" s="8"/>
      <c r="H35" s="8"/>
      <c r="I35" s="8"/>
    </row>
    <row r="36" spans="1:9" ht="8.1" customHeight="1" x14ac:dyDescent="0.25">
      <c r="A36" s="8"/>
      <c r="B36" s="8"/>
      <c r="C36" s="8"/>
      <c r="D36" s="8"/>
      <c r="E36" s="8"/>
      <c r="F36" s="8"/>
      <c r="G36" s="8"/>
      <c r="H36" s="8"/>
      <c r="I36" s="8"/>
    </row>
    <row r="41" spans="1:9" x14ac:dyDescent="0.25">
      <c r="B41" s="70" t="s">
        <v>487</v>
      </c>
    </row>
    <row r="49" spans="2:7" x14ac:dyDescent="0.25">
      <c r="B49" s="1" t="s">
        <v>271</v>
      </c>
      <c r="C49" s="90"/>
      <c r="D49" s="90"/>
      <c r="E49" s="90"/>
      <c r="F49" s="90"/>
      <c r="G49" s="90"/>
    </row>
  </sheetData>
  <sheetProtection algorithmName="SHA-512" hashValue="oKDwoDv6uGiSZ770wGDRtYn+VBw2MM43SmeMDqrl4Y/iFTCXXanoVJOYSn1HRh+02eKq5A+eSjBMcXgXt8J7Mg==" saltValue="I619/vQ2MYNtxUz9tuD2ew==" spinCount="100000" sheet="1" objects="1" scenarios="1" selectLockedCells="1"/>
  <mergeCells count="14">
    <mergeCell ref="C49:G49"/>
    <mergeCell ref="F12:H12"/>
    <mergeCell ref="C18:D18"/>
    <mergeCell ref="E18:G18"/>
    <mergeCell ref="C21:G21"/>
    <mergeCell ref="A25:H25"/>
    <mergeCell ref="B29:C29"/>
    <mergeCell ref="A33:H33"/>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636D0-B0C7-4C49-A477-1C3772C76C6D}">
  <sheetPr>
    <pageSetUpPr fitToPage="1"/>
  </sheetPr>
  <dimension ref="A1:G260"/>
  <sheetViews>
    <sheetView workbookViewId="0">
      <pane ySplit="5" topLeftCell="A6" activePane="bottomLeft" state="frozen"/>
      <selection pane="bottomLeft" activeCell="F7" sqref="F7"/>
    </sheetView>
  </sheetViews>
  <sheetFormatPr baseColWidth="10" defaultRowHeight="15" x14ac:dyDescent="0.25"/>
  <cols>
    <col min="1" max="2" width="8.7109375" style="1" customWidth="1"/>
    <col min="3" max="3" width="3.85546875" style="1" bestFit="1" customWidth="1"/>
    <col min="4" max="4" width="40.7109375" style="1" customWidth="1"/>
    <col min="5" max="5" width="8.7109375" style="48" customWidth="1"/>
    <col min="6" max="6" width="10.7109375" style="48" customWidth="1"/>
    <col min="7" max="7" width="12.7109375" style="48" customWidth="1"/>
    <col min="8" max="16384" width="11.42578125" style="1"/>
  </cols>
  <sheetData>
    <row r="1" spans="1:7" ht="125.1" customHeight="1" x14ac:dyDescent="0.25">
      <c r="A1" s="95" t="s">
        <v>273</v>
      </c>
      <c r="B1" s="96"/>
      <c r="C1" s="96"/>
      <c r="D1" s="96"/>
      <c r="E1" s="96"/>
      <c r="F1" s="96"/>
      <c r="G1" s="97"/>
    </row>
    <row r="2" spans="1:7" x14ac:dyDescent="0.25">
      <c r="A2" s="8"/>
      <c r="B2" s="8"/>
      <c r="C2" s="8"/>
      <c r="D2" s="8"/>
      <c r="E2" s="9"/>
      <c r="F2" s="9"/>
      <c r="G2" s="9"/>
    </row>
    <row r="3" spans="1:7" x14ac:dyDescent="0.25">
      <c r="A3" s="10" t="s">
        <v>269</v>
      </c>
      <c r="B3" s="8"/>
      <c r="C3" s="8"/>
      <c r="D3" s="8"/>
      <c r="E3" s="9"/>
      <c r="F3" s="9"/>
      <c r="G3" s="9"/>
    </row>
    <row r="4" spans="1:7" x14ac:dyDescent="0.25">
      <c r="A4" s="10"/>
      <c r="B4" s="8"/>
      <c r="C4" s="8"/>
      <c r="D4" s="8"/>
      <c r="E4" s="9"/>
      <c r="F4" s="9"/>
      <c r="G4" s="9"/>
    </row>
    <row r="5" spans="1:7" x14ac:dyDescent="0.25">
      <c r="A5" s="11" t="s">
        <v>0</v>
      </c>
      <c r="B5" s="11" t="s">
        <v>1</v>
      </c>
      <c r="C5" s="11" t="s">
        <v>2</v>
      </c>
      <c r="D5" s="12" t="s">
        <v>3</v>
      </c>
      <c r="E5" s="13" t="s">
        <v>4</v>
      </c>
      <c r="F5" s="13" t="s">
        <v>490</v>
      </c>
      <c r="G5" s="13" t="s">
        <v>276</v>
      </c>
    </row>
    <row r="6" spans="1:7" x14ac:dyDescent="0.25">
      <c r="A6" s="14" t="s">
        <v>5</v>
      </c>
      <c r="B6" s="14" t="s">
        <v>6</v>
      </c>
      <c r="C6" s="14" t="s">
        <v>7</v>
      </c>
      <c r="D6" s="15" t="s">
        <v>8</v>
      </c>
      <c r="E6" s="16"/>
      <c r="F6" s="17"/>
      <c r="G6" s="18"/>
    </row>
    <row r="7" spans="1:7" ht="22.5" x14ac:dyDescent="0.25">
      <c r="A7" s="19" t="s">
        <v>277</v>
      </c>
      <c r="B7" s="20" t="s">
        <v>9</v>
      </c>
      <c r="C7" s="20" t="s">
        <v>10</v>
      </c>
      <c r="D7" s="21" t="s">
        <v>11</v>
      </c>
      <c r="E7" s="22">
        <v>53.31</v>
      </c>
      <c r="F7" s="49"/>
      <c r="G7" s="23">
        <f>+ROUND(+E7*F7,2)</f>
        <v>0</v>
      </c>
    </row>
    <row r="8" spans="1:7" x14ac:dyDescent="0.25">
      <c r="A8" s="19" t="s">
        <v>278</v>
      </c>
      <c r="B8" s="20" t="s">
        <v>9</v>
      </c>
      <c r="C8" s="20" t="s">
        <v>12</v>
      </c>
      <c r="D8" s="21" t="s">
        <v>13</v>
      </c>
      <c r="E8" s="22">
        <v>1</v>
      </c>
      <c r="F8" s="49"/>
      <c r="G8" s="23">
        <f>+ROUND(+E8*F8,2)</f>
        <v>0</v>
      </c>
    </row>
    <row r="9" spans="1:7" x14ac:dyDescent="0.25">
      <c r="A9" s="24"/>
      <c r="B9" s="24"/>
      <c r="C9" s="24"/>
      <c r="D9" s="50" t="s">
        <v>14</v>
      </c>
      <c r="E9" s="51"/>
      <c r="F9" s="52"/>
      <c r="G9" s="25">
        <f>SUM(G7:G8)</f>
        <v>0</v>
      </c>
    </row>
    <row r="10" spans="1:7" x14ac:dyDescent="0.25">
      <c r="A10" s="26" t="s">
        <v>15</v>
      </c>
      <c r="B10" s="26" t="s">
        <v>6</v>
      </c>
      <c r="C10" s="26" t="s">
        <v>7</v>
      </c>
      <c r="D10" s="27" t="s">
        <v>16</v>
      </c>
      <c r="E10" s="28"/>
      <c r="F10" s="29"/>
      <c r="G10" s="30"/>
    </row>
    <row r="11" spans="1:7" x14ac:dyDescent="0.25">
      <c r="A11" s="19" t="s">
        <v>279</v>
      </c>
      <c r="B11" s="20" t="s">
        <v>9</v>
      </c>
      <c r="C11" s="20" t="s">
        <v>10</v>
      </c>
      <c r="D11" s="21" t="s">
        <v>17</v>
      </c>
      <c r="E11" s="22">
        <v>215</v>
      </c>
      <c r="F11" s="49"/>
      <c r="G11" s="23">
        <f t="shared" ref="G11:G32" si="0">+ROUND(+E11*F11,2)</f>
        <v>0</v>
      </c>
    </row>
    <row r="12" spans="1:7" x14ac:dyDescent="0.25">
      <c r="A12" s="19" t="s">
        <v>280</v>
      </c>
      <c r="B12" s="20" t="s">
        <v>9</v>
      </c>
      <c r="C12" s="20" t="s">
        <v>10</v>
      </c>
      <c r="D12" s="21" t="s">
        <v>18</v>
      </c>
      <c r="E12" s="22">
        <v>295</v>
      </c>
      <c r="F12" s="49"/>
      <c r="G12" s="23">
        <f t="shared" si="0"/>
        <v>0</v>
      </c>
    </row>
    <row r="13" spans="1:7" x14ac:dyDescent="0.25">
      <c r="A13" s="19" t="s">
        <v>281</v>
      </c>
      <c r="B13" s="20" t="s">
        <v>9</v>
      </c>
      <c r="C13" s="20" t="s">
        <v>10</v>
      </c>
      <c r="D13" s="21" t="s">
        <v>19</v>
      </c>
      <c r="E13" s="22">
        <v>653.62</v>
      </c>
      <c r="F13" s="49"/>
      <c r="G13" s="23">
        <f t="shared" si="0"/>
        <v>0</v>
      </c>
    </row>
    <row r="14" spans="1:7" x14ac:dyDescent="0.25">
      <c r="A14" s="19" t="s">
        <v>282</v>
      </c>
      <c r="B14" s="20" t="s">
        <v>9</v>
      </c>
      <c r="C14" s="20" t="s">
        <v>10</v>
      </c>
      <c r="D14" s="21" t="s">
        <v>20</v>
      </c>
      <c r="E14" s="22">
        <v>118.85</v>
      </c>
      <c r="F14" s="49"/>
      <c r="G14" s="23">
        <f t="shared" si="0"/>
        <v>0</v>
      </c>
    </row>
    <row r="15" spans="1:7" x14ac:dyDescent="0.25">
      <c r="A15" s="19" t="s">
        <v>283</v>
      </c>
      <c r="B15" s="20" t="s">
        <v>9</v>
      </c>
      <c r="C15" s="20" t="s">
        <v>10</v>
      </c>
      <c r="D15" s="21" t="s">
        <v>21</v>
      </c>
      <c r="E15" s="22">
        <v>2.54</v>
      </c>
      <c r="F15" s="49"/>
      <c r="G15" s="23">
        <f t="shared" si="0"/>
        <v>0</v>
      </c>
    </row>
    <row r="16" spans="1:7" x14ac:dyDescent="0.25">
      <c r="A16" s="19" t="s">
        <v>284</v>
      </c>
      <c r="B16" s="20" t="s">
        <v>9</v>
      </c>
      <c r="C16" s="20" t="s">
        <v>22</v>
      </c>
      <c r="D16" s="21" t="s">
        <v>23</v>
      </c>
      <c r="E16" s="22">
        <v>5.3</v>
      </c>
      <c r="F16" s="49"/>
      <c r="G16" s="23">
        <f t="shared" si="0"/>
        <v>0</v>
      </c>
    </row>
    <row r="17" spans="1:7" x14ac:dyDescent="0.25">
      <c r="A17" s="19" t="s">
        <v>285</v>
      </c>
      <c r="B17" s="20" t="s">
        <v>9</v>
      </c>
      <c r="C17" s="20" t="s">
        <v>12</v>
      </c>
      <c r="D17" s="21" t="s">
        <v>24</v>
      </c>
      <c r="E17" s="22">
        <v>2</v>
      </c>
      <c r="F17" s="49"/>
      <c r="G17" s="23">
        <f t="shared" si="0"/>
        <v>0</v>
      </c>
    </row>
    <row r="18" spans="1:7" x14ac:dyDescent="0.25">
      <c r="A18" s="19" t="s">
        <v>286</v>
      </c>
      <c r="B18" s="20" t="s">
        <v>9</v>
      </c>
      <c r="C18" s="20" t="s">
        <v>10</v>
      </c>
      <c r="D18" s="21" t="s">
        <v>25</v>
      </c>
      <c r="E18" s="22">
        <v>43.2</v>
      </c>
      <c r="F18" s="49"/>
      <c r="G18" s="23">
        <f t="shared" si="0"/>
        <v>0</v>
      </c>
    </row>
    <row r="19" spans="1:7" x14ac:dyDescent="0.25">
      <c r="A19" s="19" t="s">
        <v>287</v>
      </c>
      <c r="B19" s="20" t="s">
        <v>9</v>
      </c>
      <c r="C19" s="20" t="s">
        <v>10</v>
      </c>
      <c r="D19" s="21" t="s">
        <v>26</v>
      </c>
      <c r="E19" s="22">
        <v>67.56</v>
      </c>
      <c r="F19" s="49"/>
      <c r="G19" s="23">
        <f t="shared" si="0"/>
        <v>0</v>
      </c>
    </row>
    <row r="20" spans="1:7" x14ac:dyDescent="0.25">
      <c r="A20" s="19" t="s">
        <v>288</v>
      </c>
      <c r="B20" s="20" t="s">
        <v>9</v>
      </c>
      <c r="C20" s="20" t="s">
        <v>10</v>
      </c>
      <c r="D20" s="21" t="s">
        <v>27</v>
      </c>
      <c r="E20" s="22">
        <v>247.6</v>
      </c>
      <c r="F20" s="49"/>
      <c r="G20" s="23">
        <f t="shared" si="0"/>
        <v>0</v>
      </c>
    </row>
    <row r="21" spans="1:7" ht="22.5" x14ac:dyDescent="0.25">
      <c r="A21" s="19" t="s">
        <v>289</v>
      </c>
      <c r="B21" s="20" t="s">
        <v>9</v>
      </c>
      <c r="C21" s="20" t="s">
        <v>10</v>
      </c>
      <c r="D21" s="21" t="s">
        <v>28</v>
      </c>
      <c r="E21" s="22">
        <v>8.32</v>
      </c>
      <c r="F21" s="49"/>
      <c r="G21" s="23">
        <f t="shared" si="0"/>
        <v>0</v>
      </c>
    </row>
    <row r="22" spans="1:7" x14ac:dyDescent="0.25">
      <c r="A22" s="19" t="s">
        <v>290</v>
      </c>
      <c r="B22" s="20" t="s">
        <v>9</v>
      </c>
      <c r="C22" s="20" t="s">
        <v>10</v>
      </c>
      <c r="D22" s="21" t="s">
        <v>29</v>
      </c>
      <c r="E22" s="22">
        <v>34.6</v>
      </c>
      <c r="F22" s="49"/>
      <c r="G22" s="23">
        <f t="shared" si="0"/>
        <v>0</v>
      </c>
    </row>
    <row r="23" spans="1:7" x14ac:dyDescent="0.25">
      <c r="A23" s="19" t="s">
        <v>291</v>
      </c>
      <c r="B23" s="20" t="s">
        <v>9</v>
      </c>
      <c r="C23" s="20" t="s">
        <v>10</v>
      </c>
      <c r="D23" s="21" t="s">
        <v>30</v>
      </c>
      <c r="E23" s="22">
        <v>1</v>
      </c>
      <c r="F23" s="49"/>
      <c r="G23" s="23">
        <f t="shared" si="0"/>
        <v>0</v>
      </c>
    </row>
    <row r="24" spans="1:7" x14ac:dyDescent="0.25">
      <c r="A24" s="19" t="s">
        <v>292</v>
      </c>
      <c r="B24" s="20" t="s">
        <v>9</v>
      </c>
      <c r="C24" s="20" t="s">
        <v>10</v>
      </c>
      <c r="D24" s="21" t="s">
        <v>31</v>
      </c>
      <c r="E24" s="22">
        <v>177.84</v>
      </c>
      <c r="F24" s="49"/>
      <c r="G24" s="23">
        <f t="shared" si="0"/>
        <v>0</v>
      </c>
    </row>
    <row r="25" spans="1:7" x14ac:dyDescent="0.25">
      <c r="A25" s="19" t="s">
        <v>293</v>
      </c>
      <c r="B25" s="20" t="s">
        <v>9</v>
      </c>
      <c r="C25" s="20" t="s">
        <v>22</v>
      </c>
      <c r="D25" s="21" t="s">
        <v>32</v>
      </c>
      <c r="E25" s="22">
        <v>2.5</v>
      </c>
      <c r="F25" s="49"/>
      <c r="G25" s="23">
        <f t="shared" si="0"/>
        <v>0</v>
      </c>
    </row>
    <row r="26" spans="1:7" ht="22.5" x14ac:dyDescent="0.25">
      <c r="A26" s="19" t="s">
        <v>294</v>
      </c>
      <c r="B26" s="20" t="s">
        <v>9</v>
      </c>
      <c r="C26" s="20" t="s">
        <v>12</v>
      </c>
      <c r="D26" s="21" t="s">
        <v>33</v>
      </c>
      <c r="E26" s="22">
        <v>1</v>
      </c>
      <c r="F26" s="49"/>
      <c r="G26" s="23">
        <f t="shared" si="0"/>
        <v>0</v>
      </c>
    </row>
    <row r="27" spans="1:7" x14ac:dyDescent="0.25">
      <c r="A27" s="19" t="s">
        <v>295</v>
      </c>
      <c r="B27" s="20" t="s">
        <v>9</v>
      </c>
      <c r="C27" s="20" t="s">
        <v>12</v>
      </c>
      <c r="D27" s="21" t="s">
        <v>34</v>
      </c>
      <c r="E27" s="22">
        <v>1</v>
      </c>
      <c r="F27" s="49"/>
      <c r="G27" s="23">
        <f t="shared" si="0"/>
        <v>0</v>
      </c>
    </row>
    <row r="28" spans="1:7" x14ac:dyDescent="0.25">
      <c r="A28" s="19" t="s">
        <v>296</v>
      </c>
      <c r="B28" s="20" t="s">
        <v>9</v>
      </c>
      <c r="C28" s="20" t="s">
        <v>12</v>
      </c>
      <c r="D28" s="21" t="s">
        <v>35</v>
      </c>
      <c r="E28" s="22">
        <v>1</v>
      </c>
      <c r="F28" s="49"/>
      <c r="G28" s="23">
        <f t="shared" si="0"/>
        <v>0</v>
      </c>
    </row>
    <row r="29" spans="1:7" x14ac:dyDescent="0.25">
      <c r="A29" s="19" t="s">
        <v>297</v>
      </c>
      <c r="B29" s="20" t="s">
        <v>9</v>
      </c>
      <c r="C29" s="20" t="s">
        <v>12</v>
      </c>
      <c r="D29" s="21" t="s">
        <v>36</v>
      </c>
      <c r="E29" s="22">
        <v>2</v>
      </c>
      <c r="F29" s="49"/>
      <c r="G29" s="23">
        <f t="shared" si="0"/>
        <v>0</v>
      </c>
    </row>
    <row r="30" spans="1:7" x14ac:dyDescent="0.25">
      <c r="A30" s="19" t="s">
        <v>298</v>
      </c>
      <c r="B30" s="20" t="s">
        <v>9</v>
      </c>
      <c r="C30" s="20" t="s">
        <v>12</v>
      </c>
      <c r="D30" s="21" t="s">
        <v>37</v>
      </c>
      <c r="E30" s="22">
        <v>3</v>
      </c>
      <c r="F30" s="49"/>
      <c r="G30" s="23">
        <f t="shared" si="0"/>
        <v>0</v>
      </c>
    </row>
    <row r="31" spans="1:7" x14ac:dyDescent="0.25">
      <c r="A31" s="19" t="s">
        <v>299</v>
      </c>
      <c r="B31" s="20" t="s">
        <v>9</v>
      </c>
      <c r="C31" s="20" t="s">
        <v>12</v>
      </c>
      <c r="D31" s="21" t="s">
        <v>38</v>
      </c>
      <c r="E31" s="22">
        <v>140</v>
      </c>
      <c r="F31" s="49"/>
      <c r="G31" s="23">
        <f t="shared" si="0"/>
        <v>0</v>
      </c>
    </row>
    <row r="32" spans="1:7" x14ac:dyDescent="0.25">
      <c r="A32" s="19" t="s">
        <v>300</v>
      </c>
      <c r="B32" s="20" t="s">
        <v>9</v>
      </c>
      <c r="C32" s="20" t="s">
        <v>39</v>
      </c>
      <c r="D32" s="21" t="s">
        <v>40</v>
      </c>
      <c r="E32" s="22">
        <v>792</v>
      </c>
      <c r="F32" s="49"/>
      <c r="G32" s="23">
        <f t="shared" si="0"/>
        <v>0</v>
      </c>
    </row>
    <row r="33" spans="1:7" x14ac:dyDescent="0.25">
      <c r="A33" s="24"/>
      <c r="B33" s="24"/>
      <c r="C33" s="24"/>
      <c r="D33" s="50" t="s">
        <v>41</v>
      </c>
      <c r="E33" s="51"/>
      <c r="F33" s="52"/>
      <c r="G33" s="25">
        <f>SUM(G11:G32)</f>
        <v>0</v>
      </c>
    </row>
    <row r="34" spans="1:7" x14ac:dyDescent="0.25">
      <c r="A34" s="26" t="s">
        <v>42</v>
      </c>
      <c r="B34" s="26" t="s">
        <v>6</v>
      </c>
      <c r="C34" s="26" t="s">
        <v>7</v>
      </c>
      <c r="D34" s="27" t="s">
        <v>43</v>
      </c>
      <c r="E34" s="28"/>
      <c r="F34" s="29"/>
      <c r="G34" s="30"/>
    </row>
    <row r="35" spans="1:7" ht="22.5" x14ac:dyDescent="0.25">
      <c r="A35" s="19" t="s">
        <v>301</v>
      </c>
      <c r="B35" s="20" t="s">
        <v>9</v>
      </c>
      <c r="C35" s="20" t="s">
        <v>10</v>
      </c>
      <c r="D35" s="21" t="s">
        <v>44</v>
      </c>
      <c r="E35" s="22">
        <v>5.6</v>
      </c>
      <c r="F35" s="49"/>
      <c r="G35" s="23">
        <f>+ROUND(+E35*F35,2)</f>
        <v>0</v>
      </c>
    </row>
    <row r="36" spans="1:7" x14ac:dyDescent="0.25">
      <c r="A36" s="19" t="s">
        <v>302</v>
      </c>
      <c r="B36" s="20" t="s">
        <v>9</v>
      </c>
      <c r="C36" s="20" t="s">
        <v>10</v>
      </c>
      <c r="D36" s="21" t="s">
        <v>45</v>
      </c>
      <c r="E36" s="22">
        <v>9.6</v>
      </c>
      <c r="F36" s="49"/>
      <c r="G36" s="23">
        <f>+ROUND(+E36*F36,2)</f>
        <v>0</v>
      </c>
    </row>
    <row r="37" spans="1:7" x14ac:dyDescent="0.25">
      <c r="A37" s="19" t="s">
        <v>303</v>
      </c>
      <c r="B37" s="20" t="s">
        <v>9</v>
      </c>
      <c r="C37" s="20" t="s">
        <v>10</v>
      </c>
      <c r="D37" s="21" t="s">
        <v>46</v>
      </c>
      <c r="E37" s="22">
        <v>10</v>
      </c>
      <c r="F37" s="49"/>
      <c r="G37" s="23">
        <f>+ROUND(+E37*F37,2)</f>
        <v>0</v>
      </c>
    </row>
    <row r="38" spans="1:7" x14ac:dyDescent="0.25">
      <c r="A38" s="24"/>
      <c r="B38" s="24"/>
      <c r="C38" s="24"/>
      <c r="D38" s="50" t="s">
        <v>47</v>
      </c>
      <c r="E38" s="51"/>
      <c r="F38" s="52"/>
      <c r="G38" s="25">
        <f>SUM(G35:G37)</f>
        <v>0</v>
      </c>
    </row>
    <row r="39" spans="1:7" x14ac:dyDescent="0.25">
      <c r="A39" s="26" t="s">
        <v>48</v>
      </c>
      <c r="B39" s="26" t="s">
        <v>6</v>
      </c>
      <c r="C39" s="26" t="s">
        <v>7</v>
      </c>
      <c r="D39" s="27" t="s">
        <v>49</v>
      </c>
      <c r="E39" s="28"/>
      <c r="F39" s="29"/>
      <c r="G39" s="30"/>
    </row>
    <row r="40" spans="1:7" ht="22.5" x14ac:dyDescent="0.25">
      <c r="A40" s="19" t="s">
        <v>304</v>
      </c>
      <c r="B40" s="20" t="s">
        <v>9</v>
      </c>
      <c r="C40" s="20" t="s">
        <v>10</v>
      </c>
      <c r="D40" s="21" t="s">
        <v>50</v>
      </c>
      <c r="E40" s="22">
        <v>116.92</v>
      </c>
      <c r="F40" s="49"/>
      <c r="G40" s="23">
        <f t="shared" ref="G40:G46" si="1">+ROUND(+E40*F40,2)</f>
        <v>0</v>
      </c>
    </row>
    <row r="41" spans="1:7" ht="22.5" x14ac:dyDescent="0.25">
      <c r="A41" s="19" t="s">
        <v>305</v>
      </c>
      <c r="B41" s="20" t="s">
        <v>9</v>
      </c>
      <c r="C41" s="20" t="s">
        <v>10</v>
      </c>
      <c r="D41" s="21" t="s">
        <v>51</v>
      </c>
      <c r="E41" s="22">
        <v>39.15</v>
      </c>
      <c r="F41" s="49"/>
      <c r="G41" s="23">
        <f t="shared" si="1"/>
        <v>0</v>
      </c>
    </row>
    <row r="42" spans="1:7" ht="22.5" x14ac:dyDescent="0.25">
      <c r="A42" s="19" t="s">
        <v>306</v>
      </c>
      <c r="B42" s="20" t="s">
        <v>9</v>
      </c>
      <c r="C42" s="20" t="s">
        <v>10</v>
      </c>
      <c r="D42" s="21" t="s">
        <v>52</v>
      </c>
      <c r="E42" s="22">
        <v>34.6</v>
      </c>
      <c r="F42" s="49"/>
      <c r="G42" s="23">
        <f t="shared" si="1"/>
        <v>0</v>
      </c>
    </row>
    <row r="43" spans="1:7" ht="22.5" x14ac:dyDescent="0.25">
      <c r="A43" s="19" t="s">
        <v>307</v>
      </c>
      <c r="B43" s="20" t="s">
        <v>9</v>
      </c>
      <c r="C43" s="20" t="s">
        <v>10</v>
      </c>
      <c r="D43" s="21" t="s">
        <v>53</v>
      </c>
      <c r="E43" s="22">
        <v>47.1</v>
      </c>
      <c r="F43" s="49"/>
      <c r="G43" s="23">
        <f t="shared" si="1"/>
        <v>0</v>
      </c>
    </row>
    <row r="44" spans="1:7" ht="22.5" x14ac:dyDescent="0.25">
      <c r="A44" s="19" t="s">
        <v>308</v>
      </c>
      <c r="B44" s="20" t="s">
        <v>9</v>
      </c>
      <c r="C44" s="20" t="s">
        <v>10</v>
      </c>
      <c r="D44" s="21" t="s">
        <v>54</v>
      </c>
      <c r="E44" s="22">
        <v>78</v>
      </c>
      <c r="F44" s="49"/>
      <c r="G44" s="23">
        <f t="shared" si="1"/>
        <v>0</v>
      </c>
    </row>
    <row r="45" spans="1:7" ht="22.5" x14ac:dyDescent="0.25">
      <c r="A45" s="19" t="s">
        <v>309</v>
      </c>
      <c r="B45" s="20" t="s">
        <v>9</v>
      </c>
      <c r="C45" s="20" t="s">
        <v>10</v>
      </c>
      <c r="D45" s="21" t="s">
        <v>55</v>
      </c>
      <c r="E45" s="22">
        <v>4.8</v>
      </c>
      <c r="F45" s="49"/>
      <c r="G45" s="23">
        <f t="shared" si="1"/>
        <v>0</v>
      </c>
    </row>
    <row r="46" spans="1:7" x14ac:dyDescent="0.25">
      <c r="A46" s="19" t="s">
        <v>310</v>
      </c>
      <c r="B46" s="20" t="s">
        <v>9</v>
      </c>
      <c r="C46" s="20" t="s">
        <v>12</v>
      </c>
      <c r="D46" s="21" t="s">
        <v>56</v>
      </c>
      <c r="E46" s="22">
        <v>1</v>
      </c>
      <c r="F46" s="49"/>
      <c r="G46" s="23">
        <f t="shared" si="1"/>
        <v>0</v>
      </c>
    </row>
    <row r="47" spans="1:7" x14ac:dyDescent="0.25">
      <c r="A47" s="24"/>
      <c r="B47" s="24"/>
      <c r="C47" s="24"/>
      <c r="D47" s="50" t="s">
        <v>57</v>
      </c>
      <c r="E47" s="51"/>
      <c r="F47" s="52"/>
      <c r="G47" s="25">
        <f>SUM(G40:G46)</f>
        <v>0</v>
      </c>
    </row>
    <row r="48" spans="1:7" x14ac:dyDescent="0.25">
      <c r="A48" s="26" t="s">
        <v>58</v>
      </c>
      <c r="B48" s="26" t="s">
        <v>6</v>
      </c>
      <c r="C48" s="26" t="s">
        <v>7</v>
      </c>
      <c r="D48" s="27" t="s">
        <v>59</v>
      </c>
      <c r="E48" s="28"/>
      <c r="F48" s="29"/>
      <c r="G48" s="30"/>
    </row>
    <row r="49" spans="1:7" x14ac:dyDescent="0.25">
      <c r="A49" s="19" t="s">
        <v>311</v>
      </c>
      <c r="B49" s="20" t="s">
        <v>9</v>
      </c>
      <c r="C49" s="20" t="s">
        <v>10</v>
      </c>
      <c r="D49" s="21" t="s">
        <v>60</v>
      </c>
      <c r="E49" s="22">
        <v>293.33999999999997</v>
      </c>
      <c r="F49" s="49"/>
      <c r="G49" s="23">
        <f>+ROUND(+E49*F49,2)</f>
        <v>0</v>
      </c>
    </row>
    <row r="50" spans="1:7" x14ac:dyDescent="0.25">
      <c r="A50" s="19" t="s">
        <v>312</v>
      </c>
      <c r="B50" s="20" t="s">
        <v>9</v>
      </c>
      <c r="C50" s="20" t="s">
        <v>10</v>
      </c>
      <c r="D50" s="21" t="s">
        <v>61</v>
      </c>
      <c r="E50" s="22">
        <v>27.44</v>
      </c>
      <c r="F50" s="49"/>
      <c r="G50" s="23">
        <f>+ROUND(+E50*F50,2)</f>
        <v>0</v>
      </c>
    </row>
    <row r="51" spans="1:7" ht="22.5" x14ac:dyDescent="0.25">
      <c r="A51" s="19" t="s">
        <v>313</v>
      </c>
      <c r="B51" s="20" t="s">
        <v>9</v>
      </c>
      <c r="C51" s="20" t="s">
        <v>10</v>
      </c>
      <c r="D51" s="21" t="s">
        <v>62</v>
      </c>
      <c r="E51" s="22">
        <v>501.5</v>
      </c>
      <c r="F51" s="49"/>
      <c r="G51" s="23">
        <f>+ROUND(+E51*F51,2)</f>
        <v>0</v>
      </c>
    </row>
    <row r="52" spans="1:7" x14ac:dyDescent="0.25">
      <c r="A52" s="19" t="s">
        <v>314</v>
      </c>
      <c r="B52" s="20" t="s">
        <v>9</v>
      </c>
      <c r="C52" s="20" t="s">
        <v>10</v>
      </c>
      <c r="D52" s="21" t="s">
        <v>63</v>
      </c>
      <c r="E52" s="22">
        <v>293.33999999999997</v>
      </c>
      <c r="F52" s="49"/>
      <c r="G52" s="23">
        <f>+ROUND(+E52*F52,2)</f>
        <v>0</v>
      </c>
    </row>
    <row r="53" spans="1:7" x14ac:dyDescent="0.25">
      <c r="A53" s="24"/>
      <c r="B53" s="24"/>
      <c r="C53" s="24"/>
      <c r="D53" s="50" t="s">
        <v>64</v>
      </c>
      <c r="E53" s="51"/>
      <c r="F53" s="52"/>
      <c r="G53" s="25">
        <f>SUM(G49:G52)</f>
        <v>0</v>
      </c>
    </row>
    <row r="54" spans="1:7" x14ac:dyDescent="0.25">
      <c r="A54" s="26" t="s">
        <v>65</v>
      </c>
      <c r="B54" s="26" t="s">
        <v>6</v>
      </c>
      <c r="C54" s="26" t="s">
        <v>7</v>
      </c>
      <c r="D54" s="27" t="s">
        <v>66</v>
      </c>
      <c r="E54" s="28"/>
      <c r="F54" s="29"/>
      <c r="G54" s="30"/>
    </row>
    <row r="55" spans="1:7" ht="22.5" x14ac:dyDescent="0.25">
      <c r="A55" s="19" t="s">
        <v>315</v>
      </c>
      <c r="B55" s="20" t="s">
        <v>9</v>
      </c>
      <c r="C55" s="20" t="s">
        <v>10</v>
      </c>
      <c r="D55" s="21" t="s">
        <v>67</v>
      </c>
      <c r="E55" s="22">
        <v>234.87</v>
      </c>
      <c r="F55" s="49"/>
      <c r="G55" s="23">
        <f t="shared" ref="G55:G60" si="2">+ROUND(+E55*F55,2)</f>
        <v>0</v>
      </c>
    </row>
    <row r="56" spans="1:7" x14ac:dyDescent="0.25">
      <c r="A56" s="19" t="s">
        <v>316</v>
      </c>
      <c r="B56" s="20" t="s">
        <v>9</v>
      </c>
      <c r="C56" s="20" t="s">
        <v>39</v>
      </c>
      <c r="D56" s="21" t="s">
        <v>68</v>
      </c>
      <c r="E56" s="22">
        <v>296.20999999999998</v>
      </c>
      <c r="F56" s="49"/>
      <c r="G56" s="23">
        <f t="shared" si="2"/>
        <v>0</v>
      </c>
    </row>
    <row r="57" spans="1:7" x14ac:dyDescent="0.25">
      <c r="A57" s="19" t="s">
        <v>317</v>
      </c>
      <c r="B57" s="20" t="s">
        <v>9</v>
      </c>
      <c r="C57" s="20" t="s">
        <v>10</v>
      </c>
      <c r="D57" s="21" t="s">
        <v>69</v>
      </c>
      <c r="E57" s="22">
        <v>653.62</v>
      </c>
      <c r="F57" s="49"/>
      <c r="G57" s="23">
        <f t="shared" si="2"/>
        <v>0</v>
      </c>
    </row>
    <row r="58" spans="1:7" x14ac:dyDescent="0.25">
      <c r="A58" s="19" t="s">
        <v>318</v>
      </c>
      <c r="B58" s="20" t="s">
        <v>9</v>
      </c>
      <c r="C58" s="20" t="s">
        <v>10</v>
      </c>
      <c r="D58" s="21" t="s">
        <v>70</v>
      </c>
      <c r="E58" s="22">
        <v>20</v>
      </c>
      <c r="F58" s="49"/>
      <c r="G58" s="23">
        <f t="shared" si="2"/>
        <v>0</v>
      </c>
    </row>
    <row r="59" spans="1:7" ht="22.5" x14ac:dyDescent="0.25">
      <c r="A59" s="19" t="s">
        <v>319</v>
      </c>
      <c r="B59" s="20" t="s">
        <v>9</v>
      </c>
      <c r="C59" s="20" t="s">
        <v>10</v>
      </c>
      <c r="D59" s="21" t="s">
        <v>71</v>
      </c>
      <c r="E59" s="22">
        <v>1.92</v>
      </c>
      <c r="F59" s="49"/>
      <c r="G59" s="23">
        <f t="shared" si="2"/>
        <v>0</v>
      </c>
    </row>
    <row r="60" spans="1:7" x14ac:dyDescent="0.25">
      <c r="A60" s="19" t="s">
        <v>320</v>
      </c>
      <c r="B60" s="20" t="s">
        <v>9</v>
      </c>
      <c r="C60" s="20" t="s">
        <v>39</v>
      </c>
      <c r="D60" s="21" t="s">
        <v>72</v>
      </c>
      <c r="E60" s="22">
        <v>13.55</v>
      </c>
      <c r="F60" s="49"/>
      <c r="G60" s="23">
        <f t="shared" si="2"/>
        <v>0</v>
      </c>
    </row>
    <row r="61" spans="1:7" x14ac:dyDescent="0.25">
      <c r="A61" s="24"/>
      <c r="B61" s="24"/>
      <c r="C61" s="24"/>
      <c r="D61" s="50" t="s">
        <v>73</v>
      </c>
      <c r="E61" s="51"/>
      <c r="F61" s="52"/>
      <c r="G61" s="25">
        <f>SUM(G55:G60)</f>
        <v>0</v>
      </c>
    </row>
    <row r="62" spans="1:7" x14ac:dyDescent="0.25">
      <c r="A62" s="26" t="s">
        <v>74</v>
      </c>
      <c r="B62" s="26" t="s">
        <v>6</v>
      </c>
      <c r="C62" s="26" t="s">
        <v>7</v>
      </c>
      <c r="D62" s="27" t="s">
        <v>75</v>
      </c>
      <c r="E62" s="28"/>
      <c r="F62" s="29"/>
      <c r="G62" s="30"/>
    </row>
    <row r="63" spans="1:7" x14ac:dyDescent="0.25">
      <c r="A63" s="19" t="s">
        <v>321</v>
      </c>
      <c r="B63" s="20" t="s">
        <v>9</v>
      </c>
      <c r="C63" s="20" t="s">
        <v>39</v>
      </c>
      <c r="D63" s="21" t="s">
        <v>76</v>
      </c>
      <c r="E63" s="22">
        <v>163.69999999999999</v>
      </c>
      <c r="F63" s="49"/>
      <c r="G63" s="23">
        <f>+ROUND(+E63*F63,2)</f>
        <v>0</v>
      </c>
    </row>
    <row r="64" spans="1:7" x14ac:dyDescent="0.25">
      <c r="A64" s="19" t="s">
        <v>322</v>
      </c>
      <c r="B64" s="20" t="s">
        <v>9</v>
      </c>
      <c r="C64" s="20" t="s">
        <v>10</v>
      </c>
      <c r="D64" s="21" t="s">
        <v>77</v>
      </c>
      <c r="E64" s="22">
        <v>295</v>
      </c>
      <c r="F64" s="49"/>
      <c r="G64" s="23">
        <f>+ROUND(+E64*F64,2)</f>
        <v>0</v>
      </c>
    </row>
    <row r="65" spans="1:7" x14ac:dyDescent="0.25">
      <c r="A65" s="19" t="s">
        <v>323</v>
      </c>
      <c r="B65" s="20" t="s">
        <v>9</v>
      </c>
      <c r="C65" s="20" t="s">
        <v>10</v>
      </c>
      <c r="D65" s="21" t="s">
        <v>78</v>
      </c>
      <c r="E65" s="22">
        <v>91.6</v>
      </c>
      <c r="F65" s="49"/>
      <c r="G65" s="23">
        <f>+ROUND(+E65*F65,2)</f>
        <v>0</v>
      </c>
    </row>
    <row r="66" spans="1:7" x14ac:dyDescent="0.25">
      <c r="A66" s="19" t="s">
        <v>324</v>
      </c>
      <c r="B66" s="20" t="s">
        <v>9</v>
      </c>
      <c r="C66" s="20" t="s">
        <v>39</v>
      </c>
      <c r="D66" s="21" t="s">
        <v>79</v>
      </c>
      <c r="E66" s="22">
        <v>4.0999999999999996</v>
      </c>
      <c r="F66" s="49"/>
      <c r="G66" s="23">
        <f>+ROUND(+E66*F66,2)</f>
        <v>0</v>
      </c>
    </row>
    <row r="67" spans="1:7" x14ac:dyDescent="0.25">
      <c r="A67" s="19" t="s">
        <v>325</v>
      </c>
      <c r="B67" s="20" t="s">
        <v>9</v>
      </c>
      <c r="C67" s="20" t="s">
        <v>10</v>
      </c>
      <c r="D67" s="21" t="s">
        <v>80</v>
      </c>
      <c r="E67" s="22">
        <v>175.76</v>
      </c>
      <c r="F67" s="49"/>
      <c r="G67" s="23">
        <f>+ROUND(+E67*F67,2)</f>
        <v>0</v>
      </c>
    </row>
    <row r="68" spans="1:7" x14ac:dyDescent="0.25">
      <c r="A68" s="24"/>
      <c r="B68" s="24"/>
      <c r="C68" s="24"/>
      <c r="D68" s="50" t="s">
        <v>81</v>
      </c>
      <c r="E68" s="51"/>
      <c r="F68" s="52"/>
      <c r="G68" s="25">
        <f>SUM(G63:G67)</f>
        <v>0</v>
      </c>
    </row>
    <row r="69" spans="1:7" x14ac:dyDescent="0.25">
      <c r="A69" s="26" t="s">
        <v>82</v>
      </c>
      <c r="B69" s="26" t="s">
        <v>6</v>
      </c>
      <c r="C69" s="26" t="s">
        <v>7</v>
      </c>
      <c r="D69" s="27" t="s">
        <v>83</v>
      </c>
      <c r="E69" s="28"/>
      <c r="F69" s="29"/>
      <c r="G69" s="30"/>
    </row>
    <row r="70" spans="1:7" x14ac:dyDescent="0.25">
      <c r="A70" s="19" t="s">
        <v>326</v>
      </c>
      <c r="B70" s="20" t="s">
        <v>9</v>
      </c>
      <c r="C70" s="20" t="s">
        <v>12</v>
      </c>
      <c r="D70" s="21" t="s">
        <v>84</v>
      </c>
      <c r="E70" s="22">
        <v>22</v>
      </c>
      <c r="F70" s="49"/>
      <c r="G70" s="23">
        <f t="shared" ref="G70:G80" si="3">+ROUND(+E70*F70,2)</f>
        <v>0</v>
      </c>
    </row>
    <row r="71" spans="1:7" x14ac:dyDescent="0.25">
      <c r="A71" s="19" t="s">
        <v>327</v>
      </c>
      <c r="B71" s="20" t="s">
        <v>9</v>
      </c>
      <c r="C71" s="20" t="s">
        <v>12</v>
      </c>
      <c r="D71" s="21" t="s">
        <v>85</v>
      </c>
      <c r="E71" s="22">
        <v>8</v>
      </c>
      <c r="F71" s="49"/>
      <c r="G71" s="23">
        <f t="shared" si="3"/>
        <v>0</v>
      </c>
    </row>
    <row r="72" spans="1:7" x14ac:dyDescent="0.25">
      <c r="A72" s="19" t="s">
        <v>328</v>
      </c>
      <c r="B72" s="20" t="s">
        <v>9</v>
      </c>
      <c r="C72" s="20" t="s">
        <v>10</v>
      </c>
      <c r="D72" s="21" t="s">
        <v>86</v>
      </c>
      <c r="E72" s="22">
        <v>8.75</v>
      </c>
      <c r="F72" s="49"/>
      <c r="G72" s="23">
        <f t="shared" si="3"/>
        <v>0</v>
      </c>
    </row>
    <row r="73" spans="1:7" x14ac:dyDescent="0.25">
      <c r="A73" s="19" t="s">
        <v>329</v>
      </c>
      <c r="B73" s="20" t="s">
        <v>9</v>
      </c>
      <c r="C73" s="20" t="s">
        <v>10</v>
      </c>
      <c r="D73" s="21" t="s">
        <v>87</v>
      </c>
      <c r="E73" s="22">
        <v>78.260000000000005</v>
      </c>
      <c r="F73" s="49"/>
      <c r="G73" s="23">
        <f t="shared" si="3"/>
        <v>0</v>
      </c>
    </row>
    <row r="74" spans="1:7" x14ac:dyDescent="0.25">
      <c r="A74" s="19" t="s">
        <v>330</v>
      </c>
      <c r="B74" s="20" t="s">
        <v>9</v>
      </c>
      <c r="C74" s="20" t="s">
        <v>10</v>
      </c>
      <c r="D74" s="21" t="s">
        <v>88</v>
      </c>
      <c r="E74" s="22">
        <v>2.58</v>
      </c>
      <c r="F74" s="49"/>
      <c r="G74" s="23">
        <f t="shared" si="3"/>
        <v>0</v>
      </c>
    </row>
    <row r="75" spans="1:7" x14ac:dyDescent="0.25">
      <c r="A75" s="19" t="s">
        <v>331</v>
      </c>
      <c r="B75" s="20" t="s">
        <v>9</v>
      </c>
      <c r="C75" s="20" t="s">
        <v>12</v>
      </c>
      <c r="D75" s="21" t="s">
        <v>89</v>
      </c>
      <c r="E75" s="22">
        <v>3</v>
      </c>
      <c r="F75" s="49"/>
      <c r="G75" s="23">
        <f t="shared" si="3"/>
        <v>0</v>
      </c>
    </row>
    <row r="76" spans="1:7" x14ac:dyDescent="0.25">
      <c r="A76" s="19" t="s">
        <v>332</v>
      </c>
      <c r="B76" s="20" t="s">
        <v>9</v>
      </c>
      <c r="C76" s="20" t="s">
        <v>12</v>
      </c>
      <c r="D76" s="21" t="s">
        <v>90</v>
      </c>
      <c r="E76" s="22">
        <v>4</v>
      </c>
      <c r="F76" s="49"/>
      <c r="G76" s="23">
        <f t="shared" si="3"/>
        <v>0</v>
      </c>
    </row>
    <row r="77" spans="1:7" x14ac:dyDescent="0.25">
      <c r="A77" s="19" t="s">
        <v>333</v>
      </c>
      <c r="B77" s="20" t="s">
        <v>9</v>
      </c>
      <c r="C77" s="20" t="s">
        <v>12</v>
      </c>
      <c r="D77" s="21" t="s">
        <v>91</v>
      </c>
      <c r="E77" s="22">
        <v>1</v>
      </c>
      <c r="F77" s="49"/>
      <c r="G77" s="23">
        <f t="shared" si="3"/>
        <v>0</v>
      </c>
    </row>
    <row r="78" spans="1:7" x14ac:dyDescent="0.25">
      <c r="A78" s="19" t="s">
        <v>334</v>
      </c>
      <c r="B78" s="20" t="s">
        <v>9</v>
      </c>
      <c r="C78" s="20" t="s">
        <v>12</v>
      </c>
      <c r="D78" s="21" t="s">
        <v>92</v>
      </c>
      <c r="E78" s="22">
        <v>1</v>
      </c>
      <c r="F78" s="49"/>
      <c r="G78" s="23">
        <f t="shared" si="3"/>
        <v>0</v>
      </c>
    </row>
    <row r="79" spans="1:7" x14ac:dyDescent="0.25">
      <c r="A79" s="19" t="s">
        <v>335</v>
      </c>
      <c r="B79" s="20" t="s">
        <v>9</v>
      </c>
      <c r="C79" s="20" t="s">
        <v>12</v>
      </c>
      <c r="D79" s="21" t="s">
        <v>93</v>
      </c>
      <c r="E79" s="22">
        <v>1</v>
      </c>
      <c r="F79" s="49"/>
      <c r="G79" s="23">
        <f t="shared" si="3"/>
        <v>0</v>
      </c>
    </row>
    <row r="80" spans="1:7" x14ac:dyDescent="0.25">
      <c r="A80" s="19" t="s">
        <v>336</v>
      </c>
      <c r="B80" s="20" t="s">
        <v>9</v>
      </c>
      <c r="C80" s="20" t="s">
        <v>12</v>
      </c>
      <c r="D80" s="21" t="s">
        <v>94</v>
      </c>
      <c r="E80" s="22">
        <v>1</v>
      </c>
      <c r="F80" s="49"/>
      <c r="G80" s="23">
        <f t="shared" si="3"/>
        <v>0</v>
      </c>
    </row>
    <row r="81" spans="1:7" x14ac:dyDescent="0.25">
      <c r="A81" s="24"/>
      <c r="B81" s="24"/>
      <c r="C81" s="24"/>
      <c r="D81" s="50" t="s">
        <v>95</v>
      </c>
      <c r="E81" s="51"/>
      <c r="F81" s="52"/>
      <c r="G81" s="25">
        <f>SUM(G70:G80)</f>
        <v>0</v>
      </c>
    </row>
    <row r="82" spans="1:7" x14ac:dyDescent="0.25">
      <c r="A82" s="26" t="s">
        <v>96</v>
      </c>
      <c r="B82" s="26" t="s">
        <v>6</v>
      </c>
      <c r="C82" s="26" t="s">
        <v>7</v>
      </c>
      <c r="D82" s="27" t="s">
        <v>97</v>
      </c>
      <c r="E82" s="28"/>
      <c r="F82" s="29"/>
      <c r="G82" s="30"/>
    </row>
    <row r="83" spans="1:7" x14ac:dyDescent="0.25">
      <c r="A83" s="19" t="s">
        <v>337</v>
      </c>
      <c r="B83" s="20" t="s">
        <v>9</v>
      </c>
      <c r="C83" s="20" t="s">
        <v>39</v>
      </c>
      <c r="D83" s="21" t="s">
        <v>98</v>
      </c>
      <c r="E83" s="22">
        <v>4</v>
      </c>
      <c r="F83" s="49"/>
      <c r="G83" s="23">
        <f>+ROUND(+E83*F83,2)</f>
        <v>0</v>
      </c>
    </row>
    <row r="84" spans="1:7" x14ac:dyDescent="0.25">
      <c r="A84" s="19" t="s">
        <v>338</v>
      </c>
      <c r="B84" s="20" t="s">
        <v>9</v>
      </c>
      <c r="C84" s="20" t="s">
        <v>12</v>
      </c>
      <c r="D84" s="21" t="s">
        <v>99</v>
      </c>
      <c r="E84" s="22">
        <v>2</v>
      </c>
      <c r="F84" s="49"/>
      <c r="G84" s="23">
        <f>+ROUND(+E84*F84,2)</f>
        <v>0</v>
      </c>
    </row>
    <row r="85" spans="1:7" x14ac:dyDescent="0.25">
      <c r="A85" s="19" t="s">
        <v>339</v>
      </c>
      <c r="B85" s="20" t="s">
        <v>9</v>
      </c>
      <c r="C85" s="20" t="s">
        <v>100</v>
      </c>
      <c r="D85" s="21" t="s">
        <v>101</v>
      </c>
      <c r="E85" s="22">
        <v>451.68</v>
      </c>
      <c r="F85" s="49"/>
      <c r="G85" s="23">
        <f>+ROUND(+E85*F85,2)</f>
        <v>0</v>
      </c>
    </row>
    <row r="86" spans="1:7" x14ac:dyDescent="0.25">
      <c r="A86" s="24"/>
      <c r="B86" s="24"/>
      <c r="C86" s="24"/>
      <c r="D86" s="50" t="s">
        <v>102</v>
      </c>
      <c r="E86" s="51"/>
      <c r="F86" s="52"/>
      <c r="G86" s="25">
        <f>SUM(G83:G85)</f>
        <v>0</v>
      </c>
    </row>
    <row r="87" spans="1:7" x14ac:dyDescent="0.25">
      <c r="A87" s="26" t="s">
        <v>103</v>
      </c>
      <c r="B87" s="26" t="s">
        <v>6</v>
      </c>
      <c r="C87" s="26" t="s">
        <v>7</v>
      </c>
      <c r="D87" s="27" t="s">
        <v>104</v>
      </c>
      <c r="E87" s="28"/>
      <c r="F87" s="29"/>
      <c r="G87" s="30"/>
    </row>
    <row r="88" spans="1:7" x14ac:dyDescent="0.25">
      <c r="A88" s="19" t="s">
        <v>340</v>
      </c>
      <c r="B88" s="20" t="s">
        <v>9</v>
      </c>
      <c r="C88" s="20" t="s">
        <v>39</v>
      </c>
      <c r="D88" s="21" t="s">
        <v>105</v>
      </c>
      <c r="E88" s="22">
        <v>433.29</v>
      </c>
      <c r="F88" s="49"/>
      <c r="G88" s="23">
        <f t="shared" ref="G88:G94" si="4">+ROUND(+E88*F88,2)</f>
        <v>0</v>
      </c>
    </row>
    <row r="89" spans="1:7" x14ac:dyDescent="0.25">
      <c r="A89" s="19" t="s">
        <v>341</v>
      </c>
      <c r="B89" s="20" t="s">
        <v>9</v>
      </c>
      <c r="C89" s="20" t="s">
        <v>39</v>
      </c>
      <c r="D89" s="21" t="s">
        <v>106</v>
      </c>
      <c r="E89" s="22">
        <v>4.25</v>
      </c>
      <c r="F89" s="49"/>
      <c r="G89" s="23">
        <f t="shared" si="4"/>
        <v>0</v>
      </c>
    </row>
    <row r="90" spans="1:7" x14ac:dyDescent="0.25">
      <c r="A90" s="19" t="s">
        <v>342</v>
      </c>
      <c r="B90" s="20" t="s">
        <v>9</v>
      </c>
      <c r="C90" s="20" t="s">
        <v>39</v>
      </c>
      <c r="D90" s="21" t="s">
        <v>107</v>
      </c>
      <c r="E90" s="22">
        <v>13.6</v>
      </c>
      <c r="F90" s="49"/>
      <c r="G90" s="23">
        <f t="shared" si="4"/>
        <v>0</v>
      </c>
    </row>
    <row r="91" spans="1:7" x14ac:dyDescent="0.25">
      <c r="A91" s="19" t="s">
        <v>343</v>
      </c>
      <c r="B91" s="20" t="s">
        <v>9</v>
      </c>
      <c r="C91" s="20" t="s">
        <v>39</v>
      </c>
      <c r="D91" s="21" t="s">
        <v>108</v>
      </c>
      <c r="E91" s="22">
        <v>30.65</v>
      </c>
      <c r="F91" s="49"/>
      <c r="G91" s="23">
        <f t="shared" si="4"/>
        <v>0</v>
      </c>
    </row>
    <row r="92" spans="1:7" x14ac:dyDescent="0.25">
      <c r="A92" s="19" t="s">
        <v>344</v>
      </c>
      <c r="B92" s="20" t="s">
        <v>9</v>
      </c>
      <c r="C92" s="20" t="s">
        <v>39</v>
      </c>
      <c r="D92" s="21" t="s">
        <v>109</v>
      </c>
      <c r="E92" s="22">
        <v>29.95</v>
      </c>
      <c r="F92" s="49"/>
      <c r="G92" s="23">
        <f t="shared" si="4"/>
        <v>0</v>
      </c>
    </row>
    <row r="93" spans="1:7" x14ac:dyDescent="0.25">
      <c r="A93" s="19" t="s">
        <v>345</v>
      </c>
      <c r="B93" s="20" t="s">
        <v>9</v>
      </c>
      <c r="C93" s="20" t="s">
        <v>12</v>
      </c>
      <c r="D93" s="21" t="s">
        <v>110</v>
      </c>
      <c r="E93" s="22">
        <v>2</v>
      </c>
      <c r="F93" s="49"/>
      <c r="G93" s="23">
        <f t="shared" si="4"/>
        <v>0</v>
      </c>
    </row>
    <row r="94" spans="1:7" x14ac:dyDescent="0.25">
      <c r="A94" s="19" t="s">
        <v>346</v>
      </c>
      <c r="B94" s="20" t="s">
        <v>9</v>
      </c>
      <c r="C94" s="20" t="s">
        <v>12</v>
      </c>
      <c r="D94" s="21" t="s">
        <v>111</v>
      </c>
      <c r="E94" s="22">
        <v>7</v>
      </c>
      <c r="F94" s="49"/>
      <c r="G94" s="23">
        <f t="shared" si="4"/>
        <v>0</v>
      </c>
    </row>
    <row r="95" spans="1:7" x14ac:dyDescent="0.25">
      <c r="A95" s="24"/>
      <c r="B95" s="24"/>
      <c r="C95" s="24"/>
      <c r="D95" s="50" t="s">
        <v>112</v>
      </c>
      <c r="E95" s="51"/>
      <c r="F95" s="52"/>
      <c r="G95" s="25">
        <f>SUM(G88:G94)</f>
        <v>0</v>
      </c>
    </row>
    <row r="96" spans="1:7" x14ac:dyDescent="0.25">
      <c r="A96" s="26" t="s">
        <v>113</v>
      </c>
      <c r="B96" s="26" t="s">
        <v>6</v>
      </c>
      <c r="C96" s="26" t="s">
        <v>7</v>
      </c>
      <c r="D96" s="27" t="s">
        <v>114</v>
      </c>
      <c r="E96" s="28"/>
      <c r="F96" s="29"/>
      <c r="G96" s="30"/>
    </row>
    <row r="97" spans="1:7" ht="22.5" x14ac:dyDescent="0.25">
      <c r="A97" s="19" t="s">
        <v>347</v>
      </c>
      <c r="B97" s="20" t="s">
        <v>9</v>
      </c>
      <c r="C97" s="20" t="s">
        <v>10</v>
      </c>
      <c r="D97" s="21" t="s">
        <v>115</v>
      </c>
      <c r="E97" s="22">
        <v>699.74</v>
      </c>
      <c r="F97" s="49"/>
      <c r="G97" s="23">
        <f>+ROUND(+E97*F97,2)</f>
        <v>0</v>
      </c>
    </row>
    <row r="98" spans="1:7" x14ac:dyDescent="0.25">
      <c r="A98" s="19" t="s">
        <v>348</v>
      </c>
      <c r="B98" s="20" t="s">
        <v>9</v>
      </c>
      <c r="C98" s="20" t="s">
        <v>10</v>
      </c>
      <c r="D98" s="21" t="s">
        <v>116</v>
      </c>
      <c r="E98" s="22">
        <v>28</v>
      </c>
      <c r="F98" s="49"/>
      <c r="G98" s="23">
        <f>+ROUND(+E98*F98,2)</f>
        <v>0</v>
      </c>
    </row>
    <row r="99" spans="1:7" x14ac:dyDescent="0.25">
      <c r="A99" s="24"/>
      <c r="B99" s="24"/>
      <c r="C99" s="24"/>
      <c r="D99" s="50" t="s">
        <v>117</v>
      </c>
      <c r="E99" s="51"/>
      <c r="F99" s="52"/>
      <c r="G99" s="25">
        <f>SUM(G97:G98)</f>
        <v>0</v>
      </c>
    </row>
    <row r="100" spans="1:7" x14ac:dyDescent="0.25">
      <c r="A100" s="26" t="s">
        <v>118</v>
      </c>
      <c r="B100" s="26" t="s">
        <v>6</v>
      </c>
      <c r="C100" s="26" t="s">
        <v>7</v>
      </c>
      <c r="D100" s="27" t="s">
        <v>119</v>
      </c>
      <c r="E100" s="28"/>
      <c r="F100" s="29"/>
      <c r="G100" s="30"/>
    </row>
    <row r="101" spans="1:7" x14ac:dyDescent="0.25">
      <c r="A101" s="19" t="s">
        <v>349</v>
      </c>
      <c r="B101" s="20" t="s">
        <v>9</v>
      </c>
      <c r="C101" s="20" t="s">
        <v>12</v>
      </c>
      <c r="D101" s="21" t="s">
        <v>120</v>
      </c>
      <c r="E101" s="22">
        <v>5</v>
      </c>
      <c r="F101" s="49"/>
      <c r="G101" s="23">
        <f t="shared" ref="G101:G114" si="5">+ROUND(+E101*F101,2)</f>
        <v>0</v>
      </c>
    </row>
    <row r="102" spans="1:7" x14ac:dyDescent="0.25">
      <c r="A102" s="19" t="s">
        <v>350</v>
      </c>
      <c r="B102" s="20" t="s">
        <v>9</v>
      </c>
      <c r="C102" s="20" t="s">
        <v>12</v>
      </c>
      <c r="D102" s="21" t="s">
        <v>121</v>
      </c>
      <c r="E102" s="22">
        <v>1</v>
      </c>
      <c r="F102" s="49"/>
      <c r="G102" s="23">
        <f t="shared" si="5"/>
        <v>0</v>
      </c>
    </row>
    <row r="103" spans="1:7" x14ac:dyDescent="0.25">
      <c r="A103" s="19" t="s">
        <v>351</v>
      </c>
      <c r="B103" s="20" t="s">
        <v>9</v>
      </c>
      <c r="C103" s="20" t="s">
        <v>39</v>
      </c>
      <c r="D103" s="21" t="s">
        <v>122</v>
      </c>
      <c r="E103" s="22">
        <v>564.5</v>
      </c>
      <c r="F103" s="49"/>
      <c r="G103" s="23">
        <f t="shared" si="5"/>
        <v>0</v>
      </c>
    </row>
    <row r="104" spans="1:7" ht="22.5" x14ac:dyDescent="0.25">
      <c r="A104" s="19" t="s">
        <v>352</v>
      </c>
      <c r="B104" s="20" t="s">
        <v>9</v>
      </c>
      <c r="C104" s="20" t="s">
        <v>39</v>
      </c>
      <c r="D104" s="21" t="s">
        <v>123</v>
      </c>
      <c r="E104" s="22">
        <v>103</v>
      </c>
      <c r="F104" s="49"/>
      <c r="G104" s="23">
        <f t="shared" si="5"/>
        <v>0</v>
      </c>
    </row>
    <row r="105" spans="1:7" x14ac:dyDescent="0.25">
      <c r="A105" s="19" t="s">
        <v>353</v>
      </c>
      <c r="B105" s="20" t="s">
        <v>9</v>
      </c>
      <c r="C105" s="20" t="s">
        <v>39</v>
      </c>
      <c r="D105" s="21" t="s">
        <v>124</v>
      </c>
      <c r="E105" s="22">
        <v>145</v>
      </c>
      <c r="F105" s="49"/>
      <c r="G105" s="23">
        <f t="shared" si="5"/>
        <v>0</v>
      </c>
    </row>
    <row r="106" spans="1:7" ht="22.5" x14ac:dyDescent="0.25">
      <c r="A106" s="19" t="s">
        <v>354</v>
      </c>
      <c r="B106" s="20" t="s">
        <v>9</v>
      </c>
      <c r="C106" s="20" t="s">
        <v>39</v>
      </c>
      <c r="D106" s="21" t="s">
        <v>125</v>
      </c>
      <c r="E106" s="22">
        <v>765</v>
      </c>
      <c r="F106" s="49"/>
      <c r="G106" s="23">
        <f t="shared" si="5"/>
        <v>0</v>
      </c>
    </row>
    <row r="107" spans="1:7" x14ac:dyDescent="0.25">
      <c r="A107" s="19" t="s">
        <v>355</v>
      </c>
      <c r="B107" s="20" t="s">
        <v>9</v>
      </c>
      <c r="C107" s="20" t="s">
        <v>12</v>
      </c>
      <c r="D107" s="21" t="s">
        <v>126</v>
      </c>
      <c r="E107" s="22">
        <v>1</v>
      </c>
      <c r="F107" s="49"/>
      <c r="G107" s="23">
        <f t="shared" si="5"/>
        <v>0</v>
      </c>
    </row>
    <row r="108" spans="1:7" x14ac:dyDescent="0.25">
      <c r="A108" s="19" t="s">
        <v>356</v>
      </c>
      <c r="B108" s="20" t="s">
        <v>9</v>
      </c>
      <c r="C108" s="20" t="s">
        <v>12</v>
      </c>
      <c r="D108" s="21" t="s">
        <v>127</v>
      </c>
      <c r="E108" s="22">
        <v>1</v>
      </c>
      <c r="F108" s="49"/>
      <c r="G108" s="23">
        <f t="shared" si="5"/>
        <v>0</v>
      </c>
    </row>
    <row r="109" spans="1:7" x14ac:dyDescent="0.25">
      <c r="A109" s="19" t="s">
        <v>357</v>
      </c>
      <c r="B109" s="20" t="s">
        <v>9</v>
      </c>
      <c r="C109" s="20" t="s">
        <v>12</v>
      </c>
      <c r="D109" s="21" t="s">
        <v>128</v>
      </c>
      <c r="E109" s="22">
        <v>10</v>
      </c>
      <c r="F109" s="49"/>
      <c r="G109" s="23">
        <f t="shared" si="5"/>
        <v>0</v>
      </c>
    </row>
    <row r="110" spans="1:7" x14ac:dyDescent="0.25">
      <c r="A110" s="19" t="s">
        <v>358</v>
      </c>
      <c r="B110" s="20" t="s">
        <v>9</v>
      </c>
      <c r="C110" s="20" t="s">
        <v>12</v>
      </c>
      <c r="D110" s="21" t="s">
        <v>129</v>
      </c>
      <c r="E110" s="22">
        <v>21</v>
      </c>
      <c r="F110" s="49"/>
      <c r="G110" s="23">
        <f t="shared" si="5"/>
        <v>0</v>
      </c>
    </row>
    <row r="111" spans="1:7" x14ac:dyDescent="0.25">
      <c r="A111" s="19" t="s">
        <v>359</v>
      </c>
      <c r="B111" s="20" t="s">
        <v>9</v>
      </c>
      <c r="C111" s="20" t="s">
        <v>12</v>
      </c>
      <c r="D111" s="21" t="s">
        <v>130</v>
      </c>
      <c r="E111" s="22">
        <v>4</v>
      </c>
      <c r="F111" s="49"/>
      <c r="G111" s="23">
        <f t="shared" si="5"/>
        <v>0</v>
      </c>
    </row>
    <row r="112" spans="1:7" x14ac:dyDescent="0.25">
      <c r="A112" s="19" t="s">
        <v>360</v>
      </c>
      <c r="B112" s="20" t="s">
        <v>9</v>
      </c>
      <c r="C112" s="20" t="s">
        <v>12</v>
      </c>
      <c r="D112" s="21" t="s">
        <v>131</v>
      </c>
      <c r="E112" s="22">
        <v>3</v>
      </c>
      <c r="F112" s="49"/>
      <c r="G112" s="23">
        <f t="shared" si="5"/>
        <v>0</v>
      </c>
    </row>
    <row r="113" spans="1:7" x14ac:dyDescent="0.25">
      <c r="A113" s="19" t="s">
        <v>361</v>
      </c>
      <c r="B113" s="20" t="s">
        <v>9</v>
      </c>
      <c r="C113" s="20" t="s">
        <v>12</v>
      </c>
      <c r="D113" s="21" t="s">
        <v>132</v>
      </c>
      <c r="E113" s="22">
        <v>10</v>
      </c>
      <c r="F113" s="49"/>
      <c r="G113" s="23">
        <f t="shared" si="5"/>
        <v>0</v>
      </c>
    </row>
    <row r="114" spans="1:7" x14ac:dyDescent="0.25">
      <c r="A114" s="19" t="s">
        <v>362</v>
      </c>
      <c r="B114" s="20" t="s">
        <v>9</v>
      </c>
      <c r="C114" s="20" t="s">
        <v>12</v>
      </c>
      <c r="D114" s="21" t="s">
        <v>133</v>
      </c>
      <c r="E114" s="22">
        <v>1</v>
      </c>
      <c r="F114" s="49"/>
      <c r="G114" s="23">
        <f t="shared" si="5"/>
        <v>0</v>
      </c>
    </row>
    <row r="115" spans="1:7" x14ac:dyDescent="0.25">
      <c r="A115" s="24"/>
      <c r="B115" s="24"/>
      <c r="C115" s="24"/>
      <c r="D115" s="50" t="s">
        <v>134</v>
      </c>
      <c r="E115" s="51"/>
      <c r="F115" s="52"/>
      <c r="G115" s="25">
        <f>SUM(G101:G114)</f>
        <v>0</v>
      </c>
    </row>
    <row r="116" spans="1:7" x14ac:dyDescent="0.25">
      <c r="A116" s="26" t="s">
        <v>135</v>
      </c>
      <c r="B116" s="26" t="s">
        <v>6</v>
      </c>
      <c r="C116" s="26" t="s">
        <v>7</v>
      </c>
      <c r="D116" s="27" t="s">
        <v>136</v>
      </c>
      <c r="E116" s="28"/>
      <c r="F116" s="29"/>
      <c r="G116" s="30"/>
    </row>
    <row r="117" spans="1:7" ht="22.5" x14ac:dyDescent="0.25">
      <c r="A117" s="19" t="s">
        <v>363</v>
      </c>
      <c r="B117" s="20" t="s">
        <v>9</v>
      </c>
      <c r="C117" s="20" t="s">
        <v>12</v>
      </c>
      <c r="D117" s="21" t="s">
        <v>137</v>
      </c>
      <c r="E117" s="22">
        <v>37</v>
      </c>
      <c r="F117" s="49"/>
      <c r="G117" s="23">
        <f t="shared" ref="G117:G124" si="6">+ROUND(+E117*F117,2)</f>
        <v>0</v>
      </c>
    </row>
    <row r="118" spans="1:7" ht="22.5" x14ac:dyDescent="0.25">
      <c r="A118" s="19" t="s">
        <v>364</v>
      </c>
      <c r="B118" s="20" t="s">
        <v>9</v>
      </c>
      <c r="C118" s="20" t="s">
        <v>12</v>
      </c>
      <c r="D118" s="21" t="s">
        <v>138</v>
      </c>
      <c r="E118" s="22">
        <v>1</v>
      </c>
      <c r="F118" s="49"/>
      <c r="G118" s="23">
        <f t="shared" si="6"/>
        <v>0</v>
      </c>
    </row>
    <row r="119" spans="1:7" x14ac:dyDescent="0.25">
      <c r="A119" s="19" t="s">
        <v>365</v>
      </c>
      <c r="B119" s="20" t="s">
        <v>9</v>
      </c>
      <c r="C119" s="20" t="s">
        <v>12</v>
      </c>
      <c r="D119" s="21" t="s">
        <v>139</v>
      </c>
      <c r="E119" s="22">
        <v>16</v>
      </c>
      <c r="F119" s="49"/>
      <c r="G119" s="23">
        <f t="shared" si="6"/>
        <v>0</v>
      </c>
    </row>
    <row r="120" spans="1:7" x14ac:dyDescent="0.25">
      <c r="A120" s="19" t="s">
        <v>366</v>
      </c>
      <c r="B120" s="20" t="s">
        <v>9</v>
      </c>
      <c r="C120" s="20" t="s">
        <v>12</v>
      </c>
      <c r="D120" s="21" t="s">
        <v>140</v>
      </c>
      <c r="E120" s="22">
        <v>2</v>
      </c>
      <c r="F120" s="49"/>
      <c r="G120" s="23">
        <f t="shared" si="6"/>
        <v>0</v>
      </c>
    </row>
    <row r="121" spans="1:7" x14ac:dyDescent="0.25">
      <c r="A121" s="19" t="s">
        <v>367</v>
      </c>
      <c r="B121" s="20" t="s">
        <v>9</v>
      </c>
      <c r="C121" s="20" t="s">
        <v>12</v>
      </c>
      <c r="D121" s="21" t="s">
        <v>141</v>
      </c>
      <c r="E121" s="22">
        <v>12</v>
      </c>
      <c r="F121" s="49"/>
      <c r="G121" s="23">
        <f t="shared" si="6"/>
        <v>0</v>
      </c>
    </row>
    <row r="122" spans="1:7" x14ac:dyDescent="0.25">
      <c r="A122" s="19" t="s">
        <v>368</v>
      </c>
      <c r="B122" s="20" t="s">
        <v>9</v>
      </c>
      <c r="C122" s="20" t="s">
        <v>12</v>
      </c>
      <c r="D122" s="21" t="s">
        <v>142</v>
      </c>
      <c r="E122" s="22">
        <v>1</v>
      </c>
      <c r="F122" s="49"/>
      <c r="G122" s="23">
        <f t="shared" si="6"/>
        <v>0</v>
      </c>
    </row>
    <row r="123" spans="1:7" x14ac:dyDescent="0.25">
      <c r="A123" s="19" t="s">
        <v>369</v>
      </c>
      <c r="B123" s="20" t="s">
        <v>9</v>
      </c>
      <c r="C123" s="20" t="s">
        <v>12</v>
      </c>
      <c r="D123" s="21" t="s">
        <v>143</v>
      </c>
      <c r="E123" s="22">
        <v>7</v>
      </c>
      <c r="F123" s="49"/>
      <c r="G123" s="23">
        <f t="shared" si="6"/>
        <v>0</v>
      </c>
    </row>
    <row r="124" spans="1:7" x14ac:dyDescent="0.25">
      <c r="A124" s="19" t="s">
        <v>370</v>
      </c>
      <c r="B124" s="20" t="s">
        <v>9</v>
      </c>
      <c r="C124" s="20" t="s">
        <v>12</v>
      </c>
      <c r="D124" s="21" t="s">
        <v>144</v>
      </c>
      <c r="E124" s="22">
        <v>19</v>
      </c>
      <c r="F124" s="49"/>
      <c r="G124" s="23">
        <f t="shared" si="6"/>
        <v>0</v>
      </c>
    </row>
    <row r="125" spans="1:7" x14ac:dyDescent="0.25">
      <c r="A125" s="24"/>
      <c r="B125" s="24"/>
      <c r="C125" s="24"/>
      <c r="D125" s="50" t="s">
        <v>145</v>
      </c>
      <c r="E125" s="51"/>
      <c r="F125" s="52"/>
      <c r="G125" s="25">
        <f>SUM(G117:G124)</f>
        <v>0</v>
      </c>
    </row>
    <row r="126" spans="1:7" x14ac:dyDescent="0.25">
      <c r="A126" s="26" t="s">
        <v>146</v>
      </c>
      <c r="B126" s="26" t="s">
        <v>6</v>
      </c>
      <c r="C126" s="26" t="s">
        <v>7</v>
      </c>
      <c r="D126" s="27" t="s">
        <v>147</v>
      </c>
      <c r="E126" s="28"/>
      <c r="F126" s="29"/>
      <c r="G126" s="30"/>
    </row>
    <row r="127" spans="1:7" x14ac:dyDescent="0.25">
      <c r="A127" s="19" t="s">
        <v>371</v>
      </c>
      <c r="B127" s="20" t="s">
        <v>9</v>
      </c>
      <c r="C127" s="20" t="s">
        <v>39</v>
      </c>
      <c r="D127" s="21" t="s">
        <v>148</v>
      </c>
      <c r="E127" s="22">
        <v>100</v>
      </c>
      <c r="F127" s="49"/>
      <c r="G127" s="23">
        <f>+ROUND(+E127*F127,2)</f>
        <v>0</v>
      </c>
    </row>
    <row r="128" spans="1:7" x14ac:dyDescent="0.25">
      <c r="A128" s="19" t="s">
        <v>372</v>
      </c>
      <c r="B128" s="20" t="s">
        <v>9</v>
      </c>
      <c r="C128" s="20" t="s">
        <v>12</v>
      </c>
      <c r="D128" s="21" t="s">
        <v>149</v>
      </c>
      <c r="E128" s="22">
        <v>1</v>
      </c>
      <c r="F128" s="49"/>
      <c r="G128" s="23">
        <f>+ROUND(+E128*F128,2)</f>
        <v>0</v>
      </c>
    </row>
    <row r="129" spans="1:7" x14ac:dyDescent="0.25">
      <c r="A129" s="24"/>
      <c r="B129" s="24"/>
      <c r="C129" s="24"/>
      <c r="D129" s="50" t="s">
        <v>150</v>
      </c>
      <c r="E129" s="51"/>
      <c r="F129" s="52"/>
      <c r="G129" s="25">
        <f>SUM(G127:G128)</f>
        <v>0</v>
      </c>
    </row>
    <row r="130" spans="1:7" x14ac:dyDescent="0.25">
      <c r="A130" s="26" t="s">
        <v>151</v>
      </c>
      <c r="B130" s="26" t="s">
        <v>6</v>
      </c>
      <c r="C130" s="26" t="s">
        <v>7</v>
      </c>
      <c r="D130" s="27" t="s">
        <v>152</v>
      </c>
      <c r="E130" s="28"/>
      <c r="F130" s="29"/>
      <c r="G130" s="30"/>
    </row>
    <row r="131" spans="1:7" x14ac:dyDescent="0.25">
      <c r="A131" s="19" t="s">
        <v>373</v>
      </c>
      <c r="B131" s="20" t="s">
        <v>9</v>
      </c>
      <c r="C131" s="20" t="s">
        <v>12</v>
      </c>
      <c r="D131" s="21" t="s">
        <v>153</v>
      </c>
      <c r="E131" s="22">
        <v>3</v>
      </c>
      <c r="F131" s="49"/>
      <c r="G131" s="23">
        <f t="shared" ref="G131:G162" si="7">+ROUND(+E131*F131,2)</f>
        <v>0</v>
      </c>
    </row>
    <row r="132" spans="1:7" x14ac:dyDescent="0.25">
      <c r="A132" s="19" t="s">
        <v>374</v>
      </c>
      <c r="B132" s="20" t="s">
        <v>9</v>
      </c>
      <c r="C132" s="20" t="s">
        <v>12</v>
      </c>
      <c r="D132" s="21" t="s">
        <v>154</v>
      </c>
      <c r="E132" s="22">
        <v>1</v>
      </c>
      <c r="F132" s="49"/>
      <c r="G132" s="23">
        <f t="shared" si="7"/>
        <v>0</v>
      </c>
    </row>
    <row r="133" spans="1:7" x14ac:dyDescent="0.25">
      <c r="A133" s="19" t="s">
        <v>375</v>
      </c>
      <c r="B133" s="20" t="s">
        <v>9</v>
      </c>
      <c r="C133" s="20" t="s">
        <v>12</v>
      </c>
      <c r="D133" s="21" t="s">
        <v>155</v>
      </c>
      <c r="E133" s="22">
        <v>1</v>
      </c>
      <c r="F133" s="49"/>
      <c r="G133" s="23">
        <f t="shared" si="7"/>
        <v>0</v>
      </c>
    </row>
    <row r="134" spans="1:7" x14ac:dyDescent="0.25">
      <c r="A134" s="19" t="s">
        <v>376</v>
      </c>
      <c r="B134" s="20" t="s">
        <v>9</v>
      </c>
      <c r="C134" s="20" t="s">
        <v>12</v>
      </c>
      <c r="D134" s="21" t="s">
        <v>156</v>
      </c>
      <c r="E134" s="22">
        <v>1</v>
      </c>
      <c r="F134" s="49"/>
      <c r="G134" s="23">
        <f t="shared" si="7"/>
        <v>0</v>
      </c>
    </row>
    <row r="135" spans="1:7" x14ac:dyDescent="0.25">
      <c r="A135" s="19" t="s">
        <v>377</v>
      </c>
      <c r="B135" s="20" t="s">
        <v>9</v>
      </c>
      <c r="C135" s="20" t="s">
        <v>12</v>
      </c>
      <c r="D135" s="21" t="s">
        <v>157</v>
      </c>
      <c r="E135" s="22">
        <v>1</v>
      </c>
      <c r="F135" s="49"/>
      <c r="G135" s="23">
        <f t="shared" si="7"/>
        <v>0</v>
      </c>
    </row>
    <row r="136" spans="1:7" x14ac:dyDescent="0.25">
      <c r="A136" s="19" t="s">
        <v>378</v>
      </c>
      <c r="B136" s="20" t="s">
        <v>9</v>
      </c>
      <c r="C136" s="20" t="s">
        <v>12</v>
      </c>
      <c r="D136" s="21" t="s">
        <v>158</v>
      </c>
      <c r="E136" s="22">
        <v>1</v>
      </c>
      <c r="F136" s="49"/>
      <c r="G136" s="23">
        <f t="shared" si="7"/>
        <v>0</v>
      </c>
    </row>
    <row r="137" spans="1:7" x14ac:dyDescent="0.25">
      <c r="A137" s="19" t="s">
        <v>379</v>
      </c>
      <c r="B137" s="20" t="s">
        <v>9</v>
      </c>
      <c r="C137" s="20" t="s">
        <v>12</v>
      </c>
      <c r="D137" s="21" t="s">
        <v>159</v>
      </c>
      <c r="E137" s="22">
        <v>2</v>
      </c>
      <c r="F137" s="49"/>
      <c r="G137" s="23">
        <f t="shared" si="7"/>
        <v>0</v>
      </c>
    </row>
    <row r="138" spans="1:7" x14ac:dyDescent="0.25">
      <c r="A138" s="19" t="s">
        <v>380</v>
      </c>
      <c r="B138" s="20" t="s">
        <v>9</v>
      </c>
      <c r="C138" s="20" t="s">
        <v>12</v>
      </c>
      <c r="D138" s="21" t="s">
        <v>160</v>
      </c>
      <c r="E138" s="22">
        <v>1</v>
      </c>
      <c r="F138" s="49"/>
      <c r="G138" s="23">
        <f t="shared" si="7"/>
        <v>0</v>
      </c>
    </row>
    <row r="139" spans="1:7" x14ac:dyDescent="0.25">
      <c r="A139" s="19" t="s">
        <v>381</v>
      </c>
      <c r="B139" s="20" t="s">
        <v>9</v>
      </c>
      <c r="C139" s="20" t="s">
        <v>12</v>
      </c>
      <c r="D139" s="21" t="s">
        <v>161</v>
      </c>
      <c r="E139" s="22">
        <v>2</v>
      </c>
      <c r="F139" s="49"/>
      <c r="G139" s="23">
        <f t="shared" si="7"/>
        <v>0</v>
      </c>
    </row>
    <row r="140" spans="1:7" x14ac:dyDescent="0.25">
      <c r="A140" s="19" t="s">
        <v>382</v>
      </c>
      <c r="B140" s="20" t="s">
        <v>9</v>
      </c>
      <c r="C140" s="20" t="s">
        <v>12</v>
      </c>
      <c r="D140" s="21" t="s">
        <v>162</v>
      </c>
      <c r="E140" s="22">
        <v>2</v>
      </c>
      <c r="F140" s="49"/>
      <c r="G140" s="23">
        <f t="shared" si="7"/>
        <v>0</v>
      </c>
    </row>
    <row r="141" spans="1:7" x14ac:dyDescent="0.25">
      <c r="A141" s="19" t="s">
        <v>383</v>
      </c>
      <c r="B141" s="20" t="s">
        <v>9</v>
      </c>
      <c r="C141" s="20" t="s">
        <v>12</v>
      </c>
      <c r="D141" s="21" t="s">
        <v>163</v>
      </c>
      <c r="E141" s="22">
        <v>5</v>
      </c>
      <c r="F141" s="49"/>
      <c r="G141" s="23">
        <f t="shared" si="7"/>
        <v>0</v>
      </c>
    </row>
    <row r="142" spans="1:7" x14ac:dyDescent="0.25">
      <c r="A142" s="19" t="s">
        <v>384</v>
      </c>
      <c r="B142" s="20" t="s">
        <v>9</v>
      </c>
      <c r="C142" s="20" t="s">
        <v>12</v>
      </c>
      <c r="D142" s="21" t="s">
        <v>164</v>
      </c>
      <c r="E142" s="22">
        <v>2</v>
      </c>
      <c r="F142" s="49"/>
      <c r="G142" s="23">
        <f t="shared" si="7"/>
        <v>0</v>
      </c>
    </row>
    <row r="143" spans="1:7" x14ac:dyDescent="0.25">
      <c r="A143" s="19" t="s">
        <v>385</v>
      </c>
      <c r="B143" s="20" t="s">
        <v>9</v>
      </c>
      <c r="C143" s="20" t="s">
        <v>12</v>
      </c>
      <c r="D143" s="21" t="s">
        <v>165</v>
      </c>
      <c r="E143" s="22">
        <v>3</v>
      </c>
      <c r="F143" s="49"/>
      <c r="G143" s="23">
        <f t="shared" si="7"/>
        <v>0</v>
      </c>
    </row>
    <row r="144" spans="1:7" x14ac:dyDescent="0.25">
      <c r="A144" s="19" t="s">
        <v>386</v>
      </c>
      <c r="B144" s="20" t="s">
        <v>9</v>
      </c>
      <c r="C144" s="20" t="s">
        <v>10</v>
      </c>
      <c r="D144" s="21" t="s">
        <v>166</v>
      </c>
      <c r="E144" s="22">
        <v>213</v>
      </c>
      <c r="F144" s="49"/>
      <c r="G144" s="23">
        <f t="shared" si="7"/>
        <v>0</v>
      </c>
    </row>
    <row r="145" spans="1:7" x14ac:dyDescent="0.25">
      <c r="A145" s="19" t="s">
        <v>387</v>
      </c>
      <c r="B145" s="20" t="s">
        <v>9</v>
      </c>
      <c r="C145" s="20" t="s">
        <v>10</v>
      </c>
      <c r="D145" s="21" t="s">
        <v>167</v>
      </c>
      <c r="E145" s="22">
        <v>102</v>
      </c>
      <c r="F145" s="49"/>
      <c r="G145" s="23">
        <f t="shared" si="7"/>
        <v>0</v>
      </c>
    </row>
    <row r="146" spans="1:7" x14ac:dyDescent="0.25">
      <c r="A146" s="19" t="s">
        <v>388</v>
      </c>
      <c r="B146" s="20" t="s">
        <v>9</v>
      </c>
      <c r="C146" s="20" t="s">
        <v>10</v>
      </c>
      <c r="D146" s="21" t="s">
        <v>168</v>
      </c>
      <c r="E146" s="22">
        <v>3</v>
      </c>
      <c r="F146" s="49"/>
      <c r="G146" s="23">
        <f t="shared" si="7"/>
        <v>0</v>
      </c>
    </row>
    <row r="147" spans="1:7" x14ac:dyDescent="0.25">
      <c r="A147" s="19" t="s">
        <v>389</v>
      </c>
      <c r="B147" s="20" t="s">
        <v>9</v>
      </c>
      <c r="C147" s="20" t="s">
        <v>12</v>
      </c>
      <c r="D147" s="21" t="s">
        <v>169</v>
      </c>
      <c r="E147" s="22">
        <v>14</v>
      </c>
      <c r="F147" s="49"/>
      <c r="G147" s="23">
        <f t="shared" si="7"/>
        <v>0</v>
      </c>
    </row>
    <row r="148" spans="1:7" x14ac:dyDescent="0.25">
      <c r="A148" s="19" t="s">
        <v>390</v>
      </c>
      <c r="B148" s="20" t="s">
        <v>9</v>
      </c>
      <c r="C148" s="20" t="s">
        <v>12</v>
      </c>
      <c r="D148" s="21" t="s">
        <v>170</v>
      </c>
      <c r="E148" s="22">
        <v>12</v>
      </c>
      <c r="F148" s="49"/>
      <c r="G148" s="23">
        <f t="shared" si="7"/>
        <v>0</v>
      </c>
    </row>
    <row r="149" spans="1:7" x14ac:dyDescent="0.25">
      <c r="A149" s="19" t="s">
        <v>391</v>
      </c>
      <c r="B149" s="20" t="s">
        <v>9</v>
      </c>
      <c r="C149" s="20" t="s">
        <v>39</v>
      </c>
      <c r="D149" s="21" t="s">
        <v>171</v>
      </c>
      <c r="E149" s="22">
        <v>3</v>
      </c>
      <c r="F149" s="49"/>
      <c r="G149" s="23">
        <f t="shared" si="7"/>
        <v>0</v>
      </c>
    </row>
    <row r="150" spans="1:7" x14ac:dyDescent="0.25">
      <c r="A150" s="19" t="s">
        <v>392</v>
      </c>
      <c r="B150" s="20" t="s">
        <v>9</v>
      </c>
      <c r="C150" s="20" t="s">
        <v>39</v>
      </c>
      <c r="D150" s="21" t="s">
        <v>172</v>
      </c>
      <c r="E150" s="22">
        <v>3</v>
      </c>
      <c r="F150" s="49"/>
      <c r="G150" s="23">
        <f t="shared" si="7"/>
        <v>0</v>
      </c>
    </row>
    <row r="151" spans="1:7" x14ac:dyDescent="0.25">
      <c r="A151" s="19" t="s">
        <v>393</v>
      </c>
      <c r="B151" s="20" t="s">
        <v>9</v>
      </c>
      <c r="C151" s="20" t="s">
        <v>12</v>
      </c>
      <c r="D151" s="21" t="s">
        <v>173</v>
      </c>
      <c r="E151" s="22">
        <v>1</v>
      </c>
      <c r="F151" s="49"/>
      <c r="G151" s="23">
        <f t="shared" si="7"/>
        <v>0</v>
      </c>
    </row>
    <row r="152" spans="1:7" x14ac:dyDescent="0.25">
      <c r="A152" s="19" t="s">
        <v>394</v>
      </c>
      <c r="B152" s="20" t="s">
        <v>9</v>
      </c>
      <c r="C152" s="20" t="s">
        <v>12</v>
      </c>
      <c r="D152" s="21" t="s">
        <v>174</v>
      </c>
      <c r="E152" s="22">
        <v>1</v>
      </c>
      <c r="F152" s="49"/>
      <c r="G152" s="23">
        <f t="shared" si="7"/>
        <v>0</v>
      </c>
    </row>
    <row r="153" spans="1:7" x14ac:dyDescent="0.25">
      <c r="A153" s="19" t="s">
        <v>395</v>
      </c>
      <c r="B153" s="20" t="s">
        <v>9</v>
      </c>
      <c r="C153" s="20" t="s">
        <v>39</v>
      </c>
      <c r="D153" s="21" t="s">
        <v>175</v>
      </c>
      <c r="E153" s="22">
        <v>140</v>
      </c>
      <c r="F153" s="49"/>
      <c r="G153" s="23">
        <f t="shared" si="7"/>
        <v>0</v>
      </c>
    </row>
    <row r="154" spans="1:7" x14ac:dyDescent="0.25">
      <c r="A154" s="19" t="s">
        <v>396</v>
      </c>
      <c r="B154" s="20" t="s">
        <v>9</v>
      </c>
      <c r="C154" s="20" t="s">
        <v>39</v>
      </c>
      <c r="D154" s="21" t="s">
        <v>176</v>
      </c>
      <c r="E154" s="22">
        <v>60</v>
      </c>
      <c r="F154" s="49"/>
      <c r="G154" s="23">
        <f t="shared" si="7"/>
        <v>0</v>
      </c>
    </row>
    <row r="155" spans="1:7" x14ac:dyDescent="0.25">
      <c r="A155" s="19" t="s">
        <v>397</v>
      </c>
      <c r="B155" s="20" t="s">
        <v>9</v>
      </c>
      <c r="C155" s="20" t="s">
        <v>39</v>
      </c>
      <c r="D155" s="21" t="s">
        <v>177</v>
      </c>
      <c r="E155" s="22">
        <v>12</v>
      </c>
      <c r="F155" s="49"/>
      <c r="G155" s="23">
        <f t="shared" si="7"/>
        <v>0</v>
      </c>
    </row>
    <row r="156" spans="1:7" x14ac:dyDescent="0.25">
      <c r="A156" s="19" t="s">
        <v>398</v>
      </c>
      <c r="B156" s="20" t="s">
        <v>9</v>
      </c>
      <c r="C156" s="20" t="s">
        <v>39</v>
      </c>
      <c r="D156" s="21" t="s">
        <v>178</v>
      </c>
      <c r="E156" s="22">
        <v>70</v>
      </c>
      <c r="F156" s="49"/>
      <c r="G156" s="23">
        <f t="shared" si="7"/>
        <v>0</v>
      </c>
    </row>
    <row r="157" spans="1:7" x14ac:dyDescent="0.25">
      <c r="A157" s="19" t="s">
        <v>399</v>
      </c>
      <c r="B157" s="20" t="s">
        <v>9</v>
      </c>
      <c r="C157" s="20" t="s">
        <v>39</v>
      </c>
      <c r="D157" s="21" t="s">
        <v>179</v>
      </c>
      <c r="E157" s="22">
        <v>152</v>
      </c>
      <c r="F157" s="49"/>
      <c r="G157" s="23">
        <f t="shared" si="7"/>
        <v>0</v>
      </c>
    </row>
    <row r="158" spans="1:7" x14ac:dyDescent="0.25">
      <c r="A158" s="19" t="s">
        <v>400</v>
      </c>
      <c r="B158" s="20" t="s">
        <v>9</v>
      </c>
      <c r="C158" s="20" t="s">
        <v>39</v>
      </c>
      <c r="D158" s="21" t="s">
        <v>180</v>
      </c>
      <c r="E158" s="22">
        <v>12</v>
      </c>
      <c r="F158" s="49"/>
      <c r="G158" s="23">
        <f t="shared" si="7"/>
        <v>0</v>
      </c>
    </row>
    <row r="159" spans="1:7" x14ac:dyDescent="0.25">
      <c r="A159" s="19" t="s">
        <v>401</v>
      </c>
      <c r="B159" s="20" t="s">
        <v>9</v>
      </c>
      <c r="C159" s="20" t="s">
        <v>39</v>
      </c>
      <c r="D159" s="21" t="s">
        <v>181</v>
      </c>
      <c r="E159" s="22">
        <v>10</v>
      </c>
      <c r="F159" s="49"/>
      <c r="G159" s="23">
        <f t="shared" si="7"/>
        <v>0</v>
      </c>
    </row>
    <row r="160" spans="1:7" x14ac:dyDescent="0.25">
      <c r="A160" s="19" t="s">
        <v>402</v>
      </c>
      <c r="B160" s="20" t="s">
        <v>9</v>
      </c>
      <c r="C160" s="20" t="s">
        <v>39</v>
      </c>
      <c r="D160" s="21" t="s">
        <v>182</v>
      </c>
      <c r="E160" s="22">
        <v>128</v>
      </c>
      <c r="F160" s="49"/>
      <c r="G160" s="23">
        <f t="shared" si="7"/>
        <v>0</v>
      </c>
    </row>
    <row r="161" spans="1:7" x14ac:dyDescent="0.25">
      <c r="A161" s="19" t="s">
        <v>403</v>
      </c>
      <c r="B161" s="20" t="s">
        <v>9</v>
      </c>
      <c r="C161" s="20" t="s">
        <v>22</v>
      </c>
      <c r="D161" s="21" t="s">
        <v>183</v>
      </c>
      <c r="E161" s="22">
        <v>56</v>
      </c>
      <c r="F161" s="49"/>
      <c r="G161" s="23">
        <f t="shared" si="7"/>
        <v>0</v>
      </c>
    </row>
    <row r="162" spans="1:7" x14ac:dyDescent="0.25">
      <c r="A162" s="19" t="s">
        <v>404</v>
      </c>
      <c r="B162" s="20" t="s">
        <v>9</v>
      </c>
      <c r="C162" s="20" t="s">
        <v>39</v>
      </c>
      <c r="D162" s="21" t="s">
        <v>184</v>
      </c>
      <c r="E162" s="22">
        <v>66</v>
      </c>
      <c r="F162" s="49"/>
      <c r="G162" s="23">
        <f t="shared" si="7"/>
        <v>0</v>
      </c>
    </row>
    <row r="163" spans="1:7" x14ac:dyDescent="0.25">
      <c r="A163" s="19" t="s">
        <v>405</v>
      </c>
      <c r="B163" s="20" t="s">
        <v>9</v>
      </c>
      <c r="C163" s="20" t="s">
        <v>39</v>
      </c>
      <c r="D163" s="21" t="s">
        <v>185</v>
      </c>
      <c r="E163" s="22">
        <v>16</v>
      </c>
      <c r="F163" s="49"/>
      <c r="G163" s="23">
        <f t="shared" ref="G163:G180" si="8">+ROUND(+E163*F163,2)</f>
        <v>0</v>
      </c>
    </row>
    <row r="164" spans="1:7" x14ac:dyDescent="0.25">
      <c r="A164" s="19" t="s">
        <v>406</v>
      </c>
      <c r="B164" s="20" t="s">
        <v>9</v>
      </c>
      <c r="C164" s="20" t="s">
        <v>39</v>
      </c>
      <c r="D164" s="21" t="s">
        <v>186</v>
      </c>
      <c r="E164" s="22">
        <v>20</v>
      </c>
      <c r="F164" s="49"/>
      <c r="G164" s="23">
        <f t="shared" si="8"/>
        <v>0</v>
      </c>
    </row>
    <row r="165" spans="1:7" x14ac:dyDescent="0.25">
      <c r="A165" s="19" t="s">
        <v>407</v>
      </c>
      <c r="B165" s="20" t="s">
        <v>9</v>
      </c>
      <c r="C165" s="20" t="s">
        <v>39</v>
      </c>
      <c r="D165" s="21" t="s">
        <v>187</v>
      </c>
      <c r="E165" s="22">
        <v>20</v>
      </c>
      <c r="F165" s="49"/>
      <c r="G165" s="23">
        <f t="shared" si="8"/>
        <v>0</v>
      </c>
    </row>
    <row r="166" spans="1:7" x14ac:dyDescent="0.25">
      <c r="A166" s="19" t="s">
        <v>408</v>
      </c>
      <c r="B166" s="20" t="s">
        <v>9</v>
      </c>
      <c r="C166" s="20" t="s">
        <v>39</v>
      </c>
      <c r="D166" s="21" t="s">
        <v>188</v>
      </c>
      <c r="E166" s="22">
        <v>16</v>
      </c>
      <c r="F166" s="49"/>
      <c r="G166" s="23">
        <f t="shared" si="8"/>
        <v>0</v>
      </c>
    </row>
    <row r="167" spans="1:7" x14ac:dyDescent="0.25">
      <c r="A167" s="19" t="s">
        <v>409</v>
      </c>
      <c r="B167" s="20" t="s">
        <v>9</v>
      </c>
      <c r="C167" s="20" t="s">
        <v>39</v>
      </c>
      <c r="D167" s="21" t="s">
        <v>189</v>
      </c>
      <c r="E167" s="22">
        <v>66</v>
      </c>
      <c r="F167" s="49"/>
      <c r="G167" s="23">
        <f t="shared" si="8"/>
        <v>0</v>
      </c>
    </row>
    <row r="168" spans="1:7" x14ac:dyDescent="0.25">
      <c r="A168" s="19" t="s">
        <v>410</v>
      </c>
      <c r="B168" s="20" t="s">
        <v>9</v>
      </c>
      <c r="C168" s="20" t="s">
        <v>39</v>
      </c>
      <c r="D168" s="21" t="s">
        <v>190</v>
      </c>
      <c r="E168" s="22">
        <v>56</v>
      </c>
      <c r="F168" s="49"/>
      <c r="G168" s="23">
        <f t="shared" si="8"/>
        <v>0</v>
      </c>
    </row>
    <row r="169" spans="1:7" x14ac:dyDescent="0.25">
      <c r="A169" s="19" t="s">
        <v>411</v>
      </c>
      <c r="B169" s="20" t="s">
        <v>9</v>
      </c>
      <c r="C169" s="20" t="s">
        <v>39</v>
      </c>
      <c r="D169" s="21" t="s">
        <v>191</v>
      </c>
      <c r="E169" s="22">
        <v>128</v>
      </c>
      <c r="F169" s="49"/>
      <c r="G169" s="23">
        <f t="shared" si="8"/>
        <v>0</v>
      </c>
    </row>
    <row r="170" spans="1:7" x14ac:dyDescent="0.25">
      <c r="A170" s="19" t="s">
        <v>412</v>
      </c>
      <c r="B170" s="20" t="s">
        <v>9</v>
      </c>
      <c r="C170" s="20" t="s">
        <v>39</v>
      </c>
      <c r="D170" s="21" t="s">
        <v>192</v>
      </c>
      <c r="E170" s="22">
        <v>10</v>
      </c>
      <c r="F170" s="49"/>
      <c r="G170" s="23">
        <f t="shared" si="8"/>
        <v>0</v>
      </c>
    </row>
    <row r="171" spans="1:7" x14ac:dyDescent="0.25">
      <c r="A171" s="19" t="s">
        <v>413</v>
      </c>
      <c r="B171" s="20" t="s">
        <v>9</v>
      </c>
      <c r="C171" s="20" t="s">
        <v>39</v>
      </c>
      <c r="D171" s="21" t="s">
        <v>193</v>
      </c>
      <c r="E171" s="22">
        <v>12</v>
      </c>
      <c r="F171" s="49"/>
      <c r="G171" s="23">
        <f t="shared" si="8"/>
        <v>0</v>
      </c>
    </row>
    <row r="172" spans="1:7" x14ac:dyDescent="0.25">
      <c r="A172" s="19" t="s">
        <v>414</v>
      </c>
      <c r="B172" s="20" t="s">
        <v>9</v>
      </c>
      <c r="C172" s="20" t="s">
        <v>39</v>
      </c>
      <c r="D172" s="21" t="s">
        <v>194</v>
      </c>
      <c r="E172" s="22">
        <v>152</v>
      </c>
      <c r="F172" s="49"/>
      <c r="G172" s="23">
        <f t="shared" si="8"/>
        <v>0</v>
      </c>
    </row>
    <row r="173" spans="1:7" x14ac:dyDescent="0.25">
      <c r="A173" s="19" t="s">
        <v>415</v>
      </c>
      <c r="B173" s="20" t="s">
        <v>9</v>
      </c>
      <c r="C173" s="20" t="s">
        <v>39</v>
      </c>
      <c r="D173" s="21" t="s">
        <v>195</v>
      </c>
      <c r="E173" s="22">
        <v>70</v>
      </c>
      <c r="F173" s="49"/>
      <c r="G173" s="23">
        <f t="shared" si="8"/>
        <v>0</v>
      </c>
    </row>
    <row r="174" spans="1:7" x14ac:dyDescent="0.25">
      <c r="A174" s="19" t="s">
        <v>416</v>
      </c>
      <c r="B174" s="20" t="s">
        <v>9</v>
      </c>
      <c r="C174" s="20" t="s">
        <v>39</v>
      </c>
      <c r="D174" s="21" t="s">
        <v>196</v>
      </c>
      <c r="E174" s="22">
        <v>12</v>
      </c>
      <c r="F174" s="49"/>
      <c r="G174" s="23">
        <f t="shared" si="8"/>
        <v>0</v>
      </c>
    </row>
    <row r="175" spans="1:7" x14ac:dyDescent="0.25">
      <c r="A175" s="19" t="s">
        <v>417</v>
      </c>
      <c r="B175" s="20" t="s">
        <v>9</v>
      </c>
      <c r="C175" s="20" t="s">
        <v>39</v>
      </c>
      <c r="D175" s="21" t="s">
        <v>197</v>
      </c>
      <c r="E175" s="22">
        <v>60</v>
      </c>
      <c r="F175" s="49"/>
      <c r="G175" s="23">
        <f t="shared" si="8"/>
        <v>0</v>
      </c>
    </row>
    <row r="176" spans="1:7" x14ac:dyDescent="0.25">
      <c r="A176" s="19" t="s">
        <v>418</v>
      </c>
      <c r="B176" s="20" t="s">
        <v>9</v>
      </c>
      <c r="C176" s="20" t="s">
        <v>10</v>
      </c>
      <c r="D176" s="21" t="s">
        <v>198</v>
      </c>
      <c r="E176" s="22">
        <v>105.95</v>
      </c>
      <c r="F176" s="49"/>
      <c r="G176" s="23">
        <f t="shared" si="8"/>
        <v>0</v>
      </c>
    </row>
    <row r="177" spans="1:7" x14ac:dyDescent="0.25">
      <c r="A177" s="19" t="s">
        <v>419</v>
      </c>
      <c r="B177" s="20" t="s">
        <v>9</v>
      </c>
      <c r="C177" s="20" t="s">
        <v>39</v>
      </c>
      <c r="D177" s="21" t="s">
        <v>199</v>
      </c>
      <c r="E177" s="22">
        <v>20</v>
      </c>
      <c r="F177" s="49"/>
      <c r="G177" s="23">
        <f t="shared" si="8"/>
        <v>0</v>
      </c>
    </row>
    <row r="178" spans="1:7" x14ac:dyDescent="0.25">
      <c r="A178" s="19" t="s">
        <v>420</v>
      </c>
      <c r="B178" s="20" t="s">
        <v>9</v>
      </c>
      <c r="C178" s="20" t="s">
        <v>39</v>
      </c>
      <c r="D178" s="21" t="s">
        <v>200</v>
      </c>
      <c r="E178" s="22">
        <v>20</v>
      </c>
      <c r="F178" s="49"/>
      <c r="G178" s="23">
        <f t="shared" si="8"/>
        <v>0</v>
      </c>
    </row>
    <row r="179" spans="1:7" x14ac:dyDescent="0.25">
      <c r="A179" s="19" t="s">
        <v>421</v>
      </c>
      <c r="B179" s="20" t="s">
        <v>9</v>
      </c>
      <c r="C179" s="20" t="s">
        <v>12</v>
      </c>
      <c r="D179" s="21" t="s">
        <v>201</v>
      </c>
      <c r="E179" s="22">
        <v>2</v>
      </c>
      <c r="F179" s="49"/>
      <c r="G179" s="23">
        <f t="shared" si="8"/>
        <v>0</v>
      </c>
    </row>
    <row r="180" spans="1:7" x14ac:dyDescent="0.25">
      <c r="A180" s="19" t="s">
        <v>422</v>
      </c>
      <c r="B180" s="20" t="s">
        <v>9</v>
      </c>
      <c r="C180" s="20" t="s">
        <v>12</v>
      </c>
      <c r="D180" s="21" t="s">
        <v>202</v>
      </c>
      <c r="E180" s="22">
        <v>1</v>
      </c>
      <c r="F180" s="49"/>
      <c r="G180" s="23">
        <f t="shared" si="8"/>
        <v>0</v>
      </c>
    </row>
    <row r="181" spans="1:7" x14ac:dyDescent="0.25">
      <c r="A181" s="24"/>
      <c r="B181" s="24"/>
      <c r="C181" s="24"/>
      <c r="D181" s="50" t="s">
        <v>203</v>
      </c>
      <c r="E181" s="51"/>
      <c r="F181" s="52"/>
      <c r="G181" s="25">
        <f>SUM(G131:G180)</f>
        <v>0</v>
      </c>
    </row>
    <row r="182" spans="1:7" x14ac:dyDescent="0.25">
      <c r="A182" s="26" t="s">
        <v>204</v>
      </c>
      <c r="B182" s="26" t="s">
        <v>6</v>
      </c>
      <c r="C182" s="26" t="s">
        <v>7</v>
      </c>
      <c r="D182" s="27" t="s">
        <v>205</v>
      </c>
      <c r="E182" s="28"/>
      <c r="F182" s="29"/>
      <c r="G182" s="30"/>
    </row>
    <row r="183" spans="1:7" x14ac:dyDescent="0.25">
      <c r="A183" s="19" t="s">
        <v>423</v>
      </c>
      <c r="B183" s="20" t="s">
        <v>9</v>
      </c>
      <c r="C183" s="20" t="s">
        <v>12</v>
      </c>
      <c r="D183" s="21" t="s">
        <v>206</v>
      </c>
      <c r="E183" s="22">
        <v>2</v>
      </c>
      <c r="F183" s="49"/>
      <c r="G183" s="23">
        <f t="shared" ref="G183:G196" si="9">+ROUND(+E183*F183,2)</f>
        <v>0</v>
      </c>
    </row>
    <row r="184" spans="1:7" x14ac:dyDescent="0.25">
      <c r="A184" s="19" t="s">
        <v>424</v>
      </c>
      <c r="B184" s="20" t="s">
        <v>9</v>
      </c>
      <c r="C184" s="20" t="s">
        <v>22</v>
      </c>
      <c r="D184" s="21" t="s">
        <v>183</v>
      </c>
      <c r="E184" s="22">
        <v>4</v>
      </c>
      <c r="F184" s="49"/>
      <c r="G184" s="23">
        <f t="shared" si="9"/>
        <v>0</v>
      </c>
    </row>
    <row r="185" spans="1:7" x14ac:dyDescent="0.25">
      <c r="A185" s="19" t="s">
        <v>425</v>
      </c>
      <c r="B185" s="20" t="s">
        <v>9</v>
      </c>
      <c r="C185" s="20" t="s">
        <v>12</v>
      </c>
      <c r="D185" s="21" t="s">
        <v>207</v>
      </c>
      <c r="E185" s="22">
        <v>2</v>
      </c>
      <c r="F185" s="49"/>
      <c r="G185" s="23">
        <f t="shared" si="9"/>
        <v>0</v>
      </c>
    </row>
    <row r="186" spans="1:7" x14ac:dyDescent="0.25">
      <c r="A186" s="19" t="s">
        <v>426</v>
      </c>
      <c r="B186" s="20" t="s">
        <v>9</v>
      </c>
      <c r="C186" s="20" t="s">
        <v>12</v>
      </c>
      <c r="D186" s="21" t="s">
        <v>208</v>
      </c>
      <c r="E186" s="22">
        <v>9</v>
      </c>
      <c r="F186" s="49"/>
      <c r="G186" s="23">
        <f t="shared" si="9"/>
        <v>0</v>
      </c>
    </row>
    <row r="187" spans="1:7" ht="22.5" x14ac:dyDescent="0.25">
      <c r="A187" s="19" t="s">
        <v>427</v>
      </c>
      <c r="B187" s="20" t="s">
        <v>9</v>
      </c>
      <c r="C187" s="20" t="s">
        <v>12</v>
      </c>
      <c r="D187" s="21" t="s">
        <v>209</v>
      </c>
      <c r="E187" s="22">
        <v>2</v>
      </c>
      <c r="F187" s="49"/>
      <c r="G187" s="23">
        <f t="shared" si="9"/>
        <v>0</v>
      </c>
    </row>
    <row r="188" spans="1:7" x14ac:dyDescent="0.25">
      <c r="A188" s="19" t="s">
        <v>428</v>
      </c>
      <c r="B188" s="20" t="s">
        <v>9</v>
      </c>
      <c r="C188" s="20" t="s">
        <v>12</v>
      </c>
      <c r="D188" s="21" t="s">
        <v>210</v>
      </c>
      <c r="E188" s="22">
        <v>7</v>
      </c>
      <c r="F188" s="49"/>
      <c r="G188" s="23">
        <f t="shared" si="9"/>
        <v>0</v>
      </c>
    </row>
    <row r="189" spans="1:7" x14ac:dyDescent="0.25">
      <c r="A189" s="19" t="s">
        <v>429</v>
      </c>
      <c r="B189" s="20" t="s">
        <v>9</v>
      </c>
      <c r="C189" s="20" t="s">
        <v>12</v>
      </c>
      <c r="D189" s="21" t="s">
        <v>211</v>
      </c>
      <c r="E189" s="22">
        <v>1</v>
      </c>
      <c r="F189" s="49"/>
      <c r="G189" s="23">
        <f t="shared" si="9"/>
        <v>0</v>
      </c>
    </row>
    <row r="190" spans="1:7" x14ac:dyDescent="0.25">
      <c r="A190" s="19" t="s">
        <v>430</v>
      </c>
      <c r="B190" s="20" t="s">
        <v>9</v>
      </c>
      <c r="C190" s="20" t="s">
        <v>12</v>
      </c>
      <c r="D190" s="21" t="s">
        <v>212</v>
      </c>
      <c r="E190" s="22">
        <v>1</v>
      </c>
      <c r="F190" s="49"/>
      <c r="G190" s="23">
        <f t="shared" si="9"/>
        <v>0</v>
      </c>
    </row>
    <row r="191" spans="1:7" ht="22.5" x14ac:dyDescent="0.25">
      <c r="A191" s="19" t="s">
        <v>431</v>
      </c>
      <c r="B191" s="20" t="s">
        <v>9</v>
      </c>
      <c r="C191" s="20" t="s">
        <v>12</v>
      </c>
      <c r="D191" s="21" t="s">
        <v>213</v>
      </c>
      <c r="E191" s="22">
        <v>2</v>
      </c>
      <c r="F191" s="49"/>
      <c r="G191" s="23">
        <f t="shared" si="9"/>
        <v>0</v>
      </c>
    </row>
    <row r="192" spans="1:7" x14ac:dyDescent="0.25">
      <c r="A192" s="19" t="s">
        <v>432</v>
      </c>
      <c r="B192" s="20" t="s">
        <v>9</v>
      </c>
      <c r="C192" s="20" t="s">
        <v>12</v>
      </c>
      <c r="D192" s="21" t="s">
        <v>214</v>
      </c>
      <c r="E192" s="22">
        <v>36</v>
      </c>
      <c r="F192" s="49"/>
      <c r="G192" s="23">
        <f t="shared" si="9"/>
        <v>0</v>
      </c>
    </row>
    <row r="193" spans="1:7" x14ac:dyDescent="0.25">
      <c r="A193" s="19" t="s">
        <v>433</v>
      </c>
      <c r="B193" s="20" t="s">
        <v>9</v>
      </c>
      <c r="C193" s="20" t="s">
        <v>12</v>
      </c>
      <c r="D193" s="21" t="s">
        <v>215</v>
      </c>
      <c r="E193" s="22">
        <v>18</v>
      </c>
      <c r="F193" s="49"/>
      <c r="G193" s="23">
        <f t="shared" si="9"/>
        <v>0</v>
      </c>
    </row>
    <row r="194" spans="1:7" x14ac:dyDescent="0.25">
      <c r="A194" s="19" t="s">
        <v>434</v>
      </c>
      <c r="B194" s="20" t="s">
        <v>9</v>
      </c>
      <c r="C194" s="20" t="s">
        <v>12</v>
      </c>
      <c r="D194" s="21" t="s">
        <v>216</v>
      </c>
      <c r="E194" s="22">
        <v>14</v>
      </c>
      <c r="F194" s="49"/>
      <c r="G194" s="23">
        <f t="shared" si="9"/>
        <v>0</v>
      </c>
    </row>
    <row r="195" spans="1:7" x14ac:dyDescent="0.25">
      <c r="A195" s="19" t="s">
        <v>435</v>
      </c>
      <c r="B195" s="20" t="s">
        <v>9</v>
      </c>
      <c r="C195" s="20" t="s">
        <v>39</v>
      </c>
      <c r="D195" s="21" t="s">
        <v>217</v>
      </c>
      <c r="E195" s="22">
        <v>500</v>
      </c>
      <c r="F195" s="49"/>
      <c r="G195" s="23">
        <f t="shared" si="9"/>
        <v>0</v>
      </c>
    </row>
    <row r="196" spans="1:7" x14ac:dyDescent="0.25">
      <c r="A196" s="19" t="s">
        <v>436</v>
      </c>
      <c r="B196" s="20" t="s">
        <v>9</v>
      </c>
      <c r="C196" s="20" t="s">
        <v>12</v>
      </c>
      <c r="D196" s="21" t="s">
        <v>218</v>
      </c>
      <c r="E196" s="22">
        <v>1</v>
      </c>
      <c r="F196" s="49"/>
      <c r="G196" s="23">
        <f t="shared" si="9"/>
        <v>0</v>
      </c>
    </row>
    <row r="197" spans="1:7" x14ac:dyDescent="0.25">
      <c r="A197" s="24"/>
      <c r="B197" s="24"/>
      <c r="C197" s="24"/>
      <c r="D197" s="50" t="s">
        <v>219</v>
      </c>
      <c r="E197" s="51"/>
      <c r="F197" s="52"/>
      <c r="G197" s="25">
        <f>SUM(G183:G196)</f>
        <v>0</v>
      </c>
    </row>
    <row r="198" spans="1:7" x14ac:dyDescent="0.25">
      <c r="A198" s="26" t="s">
        <v>220</v>
      </c>
      <c r="B198" s="26" t="s">
        <v>6</v>
      </c>
      <c r="C198" s="26" t="s">
        <v>7</v>
      </c>
      <c r="D198" s="27" t="s">
        <v>221</v>
      </c>
      <c r="E198" s="28"/>
      <c r="F198" s="29"/>
      <c r="G198" s="30"/>
    </row>
    <row r="199" spans="1:7" ht="22.5" x14ac:dyDescent="0.25">
      <c r="A199" s="31" t="s">
        <v>437</v>
      </c>
      <c r="B199" s="31" t="s">
        <v>6</v>
      </c>
      <c r="C199" s="31" t="s">
        <v>7</v>
      </c>
      <c r="D199" s="32" t="s">
        <v>222</v>
      </c>
      <c r="E199" s="33"/>
      <c r="F199" s="33"/>
      <c r="G199" s="34"/>
    </row>
    <row r="200" spans="1:7" x14ac:dyDescent="0.25">
      <c r="A200" s="19" t="s">
        <v>438</v>
      </c>
      <c r="B200" s="20" t="s">
        <v>9</v>
      </c>
      <c r="C200" s="20" t="s">
        <v>2</v>
      </c>
      <c r="D200" s="21" t="s">
        <v>223</v>
      </c>
      <c r="E200" s="22">
        <v>4</v>
      </c>
      <c r="F200" s="49"/>
      <c r="G200" s="23">
        <f>+ROUND(+E200*F200,2)</f>
        <v>0</v>
      </c>
    </row>
    <row r="201" spans="1:7" x14ac:dyDescent="0.25">
      <c r="A201" s="24"/>
      <c r="B201" s="24"/>
      <c r="C201" s="24"/>
      <c r="D201" s="50" t="s">
        <v>224</v>
      </c>
      <c r="E201" s="53"/>
      <c r="F201" s="52"/>
      <c r="G201" s="25">
        <f>SUM(G200)</f>
        <v>0</v>
      </c>
    </row>
    <row r="202" spans="1:7" x14ac:dyDescent="0.25">
      <c r="A202" s="31" t="s">
        <v>439</v>
      </c>
      <c r="B202" s="31" t="s">
        <v>6</v>
      </c>
      <c r="C202" s="31" t="s">
        <v>7</v>
      </c>
      <c r="D202" s="32" t="s">
        <v>225</v>
      </c>
      <c r="E202" s="33"/>
      <c r="F202" s="33"/>
      <c r="G202" s="34"/>
    </row>
    <row r="203" spans="1:7" x14ac:dyDescent="0.25">
      <c r="A203" s="19" t="s">
        <v>440</v>
      </c>
      <c r="B203" s="20" t="s">
        <v>9</v>
      </c>
      <c r="C203" s="20" t="s">
        <v>2</v>
      </c>
      <c r="D203" s="21" t="s">
        <v>226</v>
      </c>
      <c r="E203" s="22">
        <v>8</v>
      </c>
      <c r="F203" s="49"/>
      <c r="G203" s="23">
        <f>+ROUND(+E203*F203,2)</f>
        <v>0</v>
      </c>
    </row>
    <row r="204" spans="1:7" x14ac:dyDescent="0.25">
      <c r="A204" s="19" t="s">
        <v>441</v>
      </c>
      <c r="B204" s="20" t="s">
        <v>9</v>
      </c>
      <c r="C204" s="20" t="s">
        <v>2</v>
      </c>
      <c r="D204" s="21" t="s">
        <v>227</v>
      </c>
      <c r="E204" s="22">
        <v>8</v>
      </c>
      <c r="F204" s="49"/>
      <c r="G204" s="23">
        <f>+ROUND(+E204*F204,2)</f>
        <v>0</v>
      </c>
    </row>
    <row r="205" spans="1:7" x14ac:dyDescent="0.25">
      <c r="A205" s="19" t="s">
        <v>442</v>
      </c>
      <c r="B205" s="20" t="s">
        <v>9</v>
      </c>
      <c r="C205" s="20" t="s">
        <v>2</v>
      </c>
      <c r="D205" s="21" t="s">
        <v>228</v>
      </c>
      <c r="E205" s="22">
        <v>4</v>
      </c>
      <c r="F205" s="49"/>
      <c r="G205" s="23">
        <f>+ROUND(+E205*F205,2)</f>
        <v>0</v>
      </c>
    </row>
    <row r="206" spans="1:7" x14ac:dyDescent="0.25">
      <c r="A206" s="24"/>
      <c r="B206" s="24"/>
      <c r="C206" s="24"/>
      <c r="D206" s="50" t="s">
        <v>229</v>
      </c>
      <c r="E206" s="53"/>
      <c r="F206" s="52"/>
      <c r="G206" s="25">
        <f>SUM(G203:G205)</f>
        <v>0</v>
      </c>
    </row>
    <row r="207" spans="1:7" x14ac:dyDescent="0.25">
      <c r="A207" s="31" t="s">
        <v>443</v>
      </c>
      <c r="B207" s="31" t="s">
        <v>6</v>
      </c>
      <c r="C207" s="31" t="s">
        <v>7</v>
      </c>
      <c r="D207" s="32" t="s">
        <v>230</v>
      </c>
      <c r="E207" s="33"/>
      <c r="F207" s="33"/>
      <c r="G207" s="34"/>
    </row>
    <row r="208" spans="1:7" x14ac:dyDescent="0.25">
      <c r="A208" s="19" t="s">
        <v>444</v>
      </c>
      <c r="B208" s="20" t="s">
        <v>9</v>
      </c>
      <c r="C208" s="20" t="s">
        <v>2</v>
      </c>
      <c r="D208" s="21" t="s">
        <v>231</v>
      </c>
      <c r="E208" s="22">
        <v>1</v>
      </c>
      <c r="F208" s="49"/>
      <c r="G208" s="23">
        <f>+ROUND(+E208*F208,2)</f>
        <v>0</v>
      </c>
    </row>
    <row r="209" spans="1:7" x14ac:dyDescent="0.25">
      <c r="A209" s="24"/>
      <c r="B209" s="24"/>
      <c r="C209" s="24"/>
      <c r="D209" s="50" t="s">
        <v>232</v>
      </c>
      <c r="E209" s="53"/>
      <c r="F209" s="52"/>
      <c r="G209" s="25">
        <f>SUM(G208)</f>
        <v>0</v>
      </c>
    </row>
    <row r="210" spans="1:7" ht="22.5" x14ac:dyDescent="0.25">
      <c r="A210" s="31" t="s">
        <v>445</v>
      </c>
      <c r="B210" s="31" t="s">
        <v>6</v>
      </c>
      <c r="C210" s="31" t="s">
        <v>7</v>
      </c>
      <c r="D210" s="32" t="s">
        <v>233</v>
      </c>
      <c r="E210" s="33"/>
      <c r="F210" s="33"/>
      <c r="G210" s="34"/>
    </row>
    <row r="211" spans="1:7" x14ac:dyDescent="0.25">
      <c r="A211" s="19" t="s">
        <v>446</v>
      </c>
      <c r="B211" s="20" t="s">
        <v>9</v>
      </c>
      <c r="C211" s="20" t="s">
        <v>2</v>
      </c>
      <c r="D211" s="21" t="s">
        <v>234</v>
      </c>
      <c r="E211" s="22">
        <v>1</v>
      </c>
      <c r="F211" s="49"/>
      <c r="G211" s="23">
        <f>+ROUND(+E211*F211,2)</f>
        <v>0</v>
      </c>
    </row>
    <row r="212" spans="1:7" x14ac:dyDescent="0.25">
      <c r="A212" s="24"/>
      <c r="B212" s="24"/>
      <c r="C212" s="24"/>
      <c r="D212" s="50" t="s">
        <v>235</v>
      </c>
      <c r="E212" s="53"/>
      <c r="F212" s="52"/>
      <c r="G212" s="25">
        <f>SUM(G211)</f>
        <v>0</v>
      </c>
    </row>
    <row r="213" spans="1:7" x14ac:dyDescent="0.25">
      <c r="A213" s="24"/>
      <c r="B213" s="24"/>
      <c r="C213" s="24"/>
      <c r="D213" s="50" t="s">
        <v>236</v>
      </c>
      <c r="E213" s="51"/>
      <c r="F213" s="52"/>
      <c r="G213" s="25">
        <f>+G212+G209+G206+G201</f>
        <v>0</v>
      </c>
    </row>
    <row r="214" spans="1:7" x14ac:dyDescent="0.25">
      <c r="A214" s="26" t="s">
        <v>237</v>
      </c>
      <c r="B214" s="26" t="s">
        <v>6</v>
      </c>
      <c r="C214" s="26" t="s">
        <v>7</v>
      </c>
      <c r="D214" s="27" t="s">
        <v>238</v>
      </c>
      <c r="E214" s="28"/>
      <c r="F214" s="29"/>
      <c r="G214" s="30"/>
    </row>
    <row r="215" spans="1:7" x14ac:dyDescent="0.25">
      <c r="A215" s="19" t="s">
        <v>447</v>
      </c>
      <c r="B215" s="20" t="s">
        <v>9</v>
      </c>
      <c r="C215" s="20" t="s">
        <v>12</v>
      </c>
      <c r="D215" s="21" t="s">
        <v>239</v>
      </c>
      <c r="E215" s="22">
        <v>1</v>
      </c>
      <c r="F215" s="49"/>
      <c r="G215" s="23">
        <f>+ROUND(+E215*F215,2)</f>
        <v>0</v>
      </c>
    </row>
    <row r="216" spans="1:7" x14ac:dyDescent="0.25">
      <c r="A216" s="24"/>
      <c r="B216" s="24"/>
      <c r="C216" s="24"/>
      <c r="D216" s="50" t="s">
        <v>240</v>
      </c>
      <c r="E216" s="51"/>
      <c r="F216" s="52"/>
      <c r="G216" s="25">
        <f>SUM(G215)</f>
        <v>0</v>
      </c>
    </row>
    <row r="217" spans="1:7" x14ac:dyDescent="0.25">
      <c r="A217" s="26" t="s">
        <v>241</v>
      </c>
      <c r="B217" s="26" t="s">
        <v>6</v>
      </c>
      <c r="C217" s="26" t="s">
        <v>7</v>
      </c>
      <c r="D217" s="27" t="s">
        <v>242</v>
      </c>
      <c r="E217" s="28"/>
      <c r="F217" s="29"/>
      <c r="G217" s="30"/>
    </row>
    <row r="218" spans="1:7" x14ac:dyDescent="0.25">
      <c r="A218" s="19" t="s">
        <v>448</v>
      </c>
      <c r="B218" s="20" t="s">
        <v>9</v>
      </c>
      <c r="C218" s="20" t="s">
        <v>39</v>
      </c>
      <c r="D218" s="21" t="s">
        <v>243</v>
      </c>
      <c r="E218" s="22">
        <v>6</v>
      </c>
      <c r="F218" s="49"/>
      <c r="G218" s="23">
        <f t="shared" ref="G218:G232" si="10">+ROUND(+E218*F218,2)</f>
        <v>0</v>
      </c>
    </row>
    <row r="219" spans="1:7" x14ac:dyDescent="0.25">
      <c r="A219" s="19" t="s">
        <v>449</v>
      </c>
      <c r="B219" s="20" t="s">
        <v>9</v>
      </c>
      <c r="C219" s="20" t="s">
        <v>39</v>
      </c>
      <c r="D219" s="21" t="s">
        <v>244</v>
      </c>
      <c r="E219" s="22">
        <v>5</v>
      </c>
      <c r="F219" s="49"/>
      <c r="G219" s="23">
        <f t="shared" si="10"/>
        <v>0</v>
      </c>
    </row>
    <row r="220" spans="1:7" x14ac:dyDescent="0.25">
      <c r="A220" s="19" t="s">
        <v>450</v>
      </c>
      <c r="B220" s="20" t="s">
        <v>9</v>
      </c>
      <c r="C220" s="20" t="s">
        <v>39</v>
      </c>
      <c r="D220" s="21" t="s">
        <v>245</v>
      </c>
      <c r="E220" s="22">
        <v>5</v>
      </c>
      <c r="F220" s="49"/>
      <c r="G220" s="23">
        <f t="shared" si="10"/>
        <v>0</v>
      </c>
    </row>
    <row r="221" spans="1:7" x14ac:dyDescent="0.25">
      <c r="A221" s="19" t="s">
        <v>451</v>
      </c>
      <c r="B221" s="20" t="s">
        <v>9</v>
      </c>
      <c r="C221" s="20" t="s">
        <v>12</v>
      </c>
      <c r="D221" s="21" t="s">
        <v>246</v>
      </c>
      <c r="E221" s="22">
        <v>2</v>
      </c>
      <c r="F221" s="49"/>
      <c r="G221" s="23">
        <f t="shared" si="10"/>
        <v>0</v>
      </c>
    </row>
    <row r="222" spans="1:7" x14ac:dyDescent="0.25">
      <c r="A222" s="19" t="s">
        <v>452</v>
      </c>
      <c r="B222" s="20" t="s">
        <v>9</v>
      </c>
      <c r="C222" s="20" t="s">
        <v>12</v>
      </c>
      <c r="D222" s="21" t="s">
        <v>247</v>
      </c>
      <c r="E222" s="22">
        <v>1</v>
      </c>
      <c r="F222" s="49"/>
      <c r="G222" s="23">
        <f t="shared" si="10"/>
        <v>0</v>
      </c>
    </row>
    <row r="223" spans="1:7" x14ac:dyDescent="0.25">
      <c r="A223" s="19" t="s">
        <v>453</v>
      </c>
      <c r="B223" s="20" t="s">
        <v>9</v>
      </c>
      <c r="C223" s="20" t="s">
        <v>39</v>
      </c>
      <c r="D223" s="21" t="s">
        <v>248</v>
      </c>
      <c r="E223" s="22">
        <v>20</v>
      </c>
      <c r="F223" s="49"/>
      <c r="G223" s="23">
        <f t="shared" si="10"/>
        <v>0</v>
      </c>
    </row>
    <row r="224" spans="1:7" x14ac:dyDescent="0.25">
      <c r="A224" s="19" t="s">
        <v>454</v>
      </c>
      <c r="B224" s="20" t="s">
        <v>9</v>
      </c>
      <c r="C224" s="20" t="s">
        <v>39</v>
      </c>
      <c r="D224" s="21" t="s">
        <v>249</v>
      </c>
      <c r="E224" s="22">
        <v>20</v>
      </c>
      <c r="F224" s="49"/>
      <c r="G224" s="23">
        <f t="shared" si="10"/>
        <v>0</v>
      </c>
    </row>
    <row r="225" spans="1:7" x14ac:dyDescent="0.25">
      <c r="A225" s="19" t="s">
        <v>455</v>
      </c>
      <c r="B225" s="20" t="s">
        <v>9</v>
      </c>
      <c r="C225" s="20" t="s">
        <v>39</v>
      </c>
      <c r="D225" s="21" t="s">
        <v>186</v>
      </c>
      <c r="E225" s="22">
        <v>12</v>
      </c>
      <c r="F225" s="49"/>
      <c r="G225" s="23">
        <f t="shared" si="10"/>
        <v>0</v>
      </c>
    </row>
    <row r="226" spans="1:7" x14ac:dyDescent="0.25">
      <c r="A226" s="19" t="s">
        <v>456</v>
      </c>
      <c r="B226" s="20" t="s">
        <v>9</v>
      </c>
      <c r="C226" s="20" t="s">
        <v>39</v>
      </c>
      <c r="D226" s="21" t="s">
        <v>187</v>
      </c>
      <c r="E226" s="22">
        <v>10</v>
      </c>
      <c r="F226" s="49"/>
      <c r="G226" s="23">
        <f t="shared" si="10"/>
        <v>0</v>
      </c>
    </row>
    <row r="227" spans="1:7" x14ac:dyDescent="0.25">
      <c r="A227" s="19" t="s">
        <v>457</v>
      </c>
      <c r="B227" s="20" t="s">
        <v>9</v>
      </c>
      <c r="C227" s="20" t="s">
        <v>39</v>
      </c>
      <c r="D227" s="21" t="s">
        <v>250</v>
      </c>
      <c r="E227" s="22">
        <v>5</v>
      </c>
      <c r="F227" s="49"/>
      <c r="G227" s="23">
        <f t="shared" si="10"/>
        <v>0</v>
      </c>
    </row>
    <row r="228" spans="1:7" x14ac:dyDescent="0.25">
      <c r="A228" s="19" t="s">
        <v>458</v>
      </c>
      <c r="B228" s="20" t="s">
        <v>9</v>
      </c>
      <c r="C228" s="20" t="s">
        <v>39</v>
      </c>
      <c r="D228" s="21" t="s">
        <v>251</v>
      </c>
      <c r="E228" s="22">
        <v>10</v>
      </c>
      <c r="F228" s="49"/>
      <c r="G228" s="23">
        <f t="shared" si="10"/>
        <v>0</v>
      </c>
    </row>
    <row r="229" spans="1:7" x14ac:dyDescent="0.25">
      <c r="A229" s="19" t="s">
        <v>459</v>
      </c>
      <c r="B229" s="20" t="s">
        <v>9</v>
      </c>
      <c r="C229" s="20" t="s">
        <v>39</v>
      </c>
      <c r="D229" s="21" t="s">
        <v>252</v>
      </c>
      <c r="E229" s="22">
        <v>20</v>
      </c>
      <c r="F229" s="49"/>
      <c r="G229" s="23">
        <f t="shared" si="10"/>
        <v>0</v>
      </c>
    </row>
    <row r="230" spans="1:7" x14ac:dyDescent="0.25">
      <c r="A230" s="19" t="s">
        <v>460</v>
      </c>
      <c r="B230" s="20" t="s">
        <v>9</v>
      </c>
      <c r="C230" s="20" t="s">
        <v>39</v>
      </c>
      <c r="D230" s="21" t="s">
        <v>253</v>
      </c>
      <c r="E230" s="22">
        <v>20</v>
      </c>
      <c r="F230" s="49"/>
      <c r="G230" s="23">
        <f t="shared" si="10"/>
        <v>0</v>
      </c>
    </row>
    <row r="231" spans="1:7" x14ac:dyDescent="0.25">
      <c r="A231" s="19" t="s">
        <v>461</v>
      </c>
      <c r="B231" s="20" t="s">
        <v>9</v>
      </c>
      <c r="C231" s="20" t="s">
        <v>39</v>
      </c>
      <c r="D231" s="21" t="s">
        <v>254</v>
      </c>
      <c r="E231" s="22">
        <v>12</v>
      </c>
      <c r="F231" s="49"/>
      <c r="G231" s="23">
        <f t="shared" si="10"/>
        <v>0</v>
      </c>
    </row>
    <row r="232" spans="1:7" x14ac:dyDescent="0.25">
      <c r="A232" s="19" t="s">
        <v>462</v>
      </c>
      <c r="B232" s="20" t="s">
        <v>9</v>
      </c>
      <c r="C232" s="20" t="s">
        <v>39</v>
      </c>
      <c r="D232" s="21" t="s">
        <v>255</v>
      </c>
      <c r="E232" s="22">
        <v>5</v>
      </c>
      <c r="F232" s="49"/>
      <c r="G232" s="23">
        <f t="shared" si="10"/>
        <v>0</v>
      </c>
    </row>
    <row r="233" spans="1:7" x14ac:dyDescent="0.25">
      <c r="A233" s="35"/>
      <c r="B233" s="35"/>
      <c r="C233" s="35"/>
      <c r="D233" s="36" t="s">
        <v>256</v>
      </c>
      <c r="E233" s="37"/>
      <c r="F233" s="38"/>
      <c r="G233" s="39">
        <f>SUM(G218:G232)</f>
        <v>0</v>
      </c>
    </row>
    <row r="234" spans="1:7" x14ac:dyDescent="0.25">
      <c r="A234" s="24"/>
      <c r="B234" s="24"/>
      <c r="C234" s="24"/>
      <c r="D234" s="54" t="s">
        <v>266</v>
      </c>
      <c r="E234" s="51"/>
      <c r="F234" s="75"/>
      <c r="G234" s="40">
        <f>+G9+G33+G38+G47+G53+G61+G68+G81+G86+G95+G99+G115+G125+G129+G181+G197+G213+G216+G233</f>
        <v>0</v>
      </c>
    </row>
    <row r="235" spans="1:7" x14ac:dyDescent="0.25">
      <c r="A235" s="26" t="s">
        <v>257</v>
      </c>
      <c r="B235" s="26" t="s">
        <v>6</v>
      </c>
      <c r="C235" s="26" t="s">
        <v>7</v>
      </c>
      <c r="D235" s="27" t="s">
        <v>258</v>
      </c>
      <c r="E235" s="28"/>
      <c r="F235" s="29"/>
      <c r="G235" s="30"/>
    </row>
    <row r="236" spans="1:7" x14ac:dyDescent="0.25">
      <c r="A236" s="19" t="s">
        <v>463</v>
      </c>
      <c r="B236" s="20" t="s">
        <v>9</v>
      </c>
      <c r="C236" s="20" t="s">
        <v>259</v>
      </c>
      <c r="D236" s="21" t="s">
        <v>492</v>
      </c>
      <c r="E236" s="83">
        <v>5.8999999999999999E-3</v>
      </c>
      <c r="F236" s="82">
        <f>+$G$234</f>
        <v>0</v>
      </c>
      <c r="G236" s="79">
        <f>+ROUND(+E236*F236,2)</f>
        <v>0</v>
      </c>
    </row>
    <row r="237" spans="1:7" x14ac:dyDescent="0.25">
      <c r="A237" s="24"/>
      <c r="B237" s="24"/>
      <c r="C237" s="24"/>
      <c r="D237" s="50" t="s">
        <v>260</v>
      </c>
      <c r="E237" s="51"/>
      <c r="F237" s="77"/>
      <c r="G237" s="78">
        <f>SUM(G236)</f>
        <v>0</v>
      </c>
    </row>
    <row r="238" spans="1:7" x14ac:dyDescent="0.25">
      <c r="A238" s="26" t="s">
        <v>261</v>
      </c>
      <c r="B238" s="26" t="s">
        <v>6</v>
      </c>
      <c r="C238" s="26" t="s">
        <v>7</v>
      </c>
      <c r="D238" s="27" t="s">
        <v>262</v>
      </c>
      <c r="E238" s="28"/>
      <c r="F238" s="29"/>
      <c r="G238" s="30"/>
    </row>
    <row r="239" spans="1:7" x14ac:dyDescent="0.25">
      <c r="A239" s="19" t="s">
        <v>464</v>
      </c>
      <c r="B239" s="20" t="s">
        <v>9</v>
      </c>
      <c r="C239" s="20" t="s">
        <v>259</v>
      </c>
      <c r="D239" s="21" t="s">
        <v>493</v>
      </c>
      <c r="E239" s="83">
        <v>9.5999999999999992E-3</v>
      </c>
      <c r="F239" s="79">
        <f>+$G$234</f>
        <v>0</v>
      </c>
      <c r="G239" s="79">
        <f>+ROUND(+E239*F239,2)</f>
        <v>0</v>
      </c>
    </row>
    <row r="240" spans="1:7" x14ac:dyDescent="0.25">
      <c r="A240" s="24"/>
      <c r="B240" s="24"/>
      <c r="C240" s="24"/>
      <c r="D240" s="50" t="s">
        <v>263</v>
      </c>
      <c r="E240" s="51"/>
      <c r="F240" s="77"/>
      <c r="G240" s="78">
        <f>SUM(G239)</f>
        <v>0</v>
      </c>
    </row>
    <row r="241" spans="1:7" x14ac:dyDescent="0.25">
      <c r="A241" s="26" t="s">
        <v>264</v>
      </c>
      <c r="B241" s="26" t="s">
        <v>6</v>
      </c>
      <c r="C241" s="26" t="s">
        <v>7</v>
      </c>
      <c r="D241" s="27" t="s">
        <v>494</v>
      </c>
      <c r="E241" s="28"/>
      <c r="F241" s="29"/>
      <c r="G241" s="30"/>
    </row>
    <row r="242" spans="1:7" x14ac:dyDescent="0.25">
      <c r="A242" s="19" t="s">
        <v>465</v>
      </c>
      <c r="B242" s="20" t="s">
        <v>9</v>
      </c>
      <c r="C242" s="20" t="s">
        <v>259</v>
      </c>
      <c r="D242" s="21" t="s">
        <v>495</v>
      </c>
      <c r="E242" s="83">
        <v>1.4200000000000001E-2</v>
      </c>
      <c r="F242" s="79">
        <f>+$G$234</f>
        <v>0</v>
      </c>
      <c r="G242" s="79">
        <f>+ROUND(+E242*F242,2)</f>
        <v>0</v>
      </c>
    </row>
    <row r="243" spans="1:7" x14ac:dyDescent="0.25">
      <c r="A243" s="24"/>
      <c r="B243" s="24"/>
      <c r="C243" s="24"/>
      <c r="D243" s="50" t="s">
        <v>265</v>
      </c>
      <c r="E243" s="51"/>
      <c r="F243" s="77"/>
      <c r="G243" s="78">
        <f>SUM(G242)</f>
        <v>0</v>
      </c>
    </row>
    <row r="244" spans="1:7" x14ac:dyDescent="0.25">
      <c r="A244" s="41"/>
      <c r="B244" s="42"/>
      <c r="C244" s="42"/>
      <c r="D244" s="43" t="s">
        <v>267</v>
      </c>
      <c r="E244" s="37"/>
      <c r="F244" s="38"/>
      <c r="G244" s="39">
        <f>+G9+G33+G38+G47+G53+G61+G68+G81+G86+G95+G99+G115+G125+G129+G181+G197+G213+G216+G233+G237+G240+G243</f>
        <v>0</v>
      </c>
    </row>
    <row r="245" spans="1:7" x14ac:dyDescent="0.25">
      <c r="A245" s="44"/>
      <c r="B245" s="45"/>
      <c r="C245" s="45"/>
      <c r="D245" s="46" t="s">
        <v>274</v>
      </c>
      <c r="E245" s="74" t="str">
        <f>+IF(AND(G244&gt;0,LEN(G245)&lt;=0,LEN(F245)&lt;=0),"13 %",IF(AND(G244&gt;0,G245&gt;0,LEN(F245)&lt;=0),+ROUND(G245/G244,4),""))</f>
        <v/>
      </c>
      <c r="F245" s="80"/>
      <c r="G245" s="76"/>
    </row>
    <row r="246" spans="1:7" x14ac:dyDescent="0.25">
      <c r="A246" s="41"/>
      <c r="B246" s="42"/>
      <c r="C246" s="42"/>
      <c r="D246" s="47" t="s">
        <v>275</v>
      </c>
      <c r="E246" s="74" t="str">
        <f>+IF(AND(G244&gt;0,LEN(G246)&lt;=0,LEN(F246)&lt;=0)," 6 %",IF(AND(G244&gt;0,G246&gt;0,LEN(F246)&lt;=0),+ROUND(G246/G244,4),""))</f>
        <v/>
      </c>
      <c r="F246" s="81"/>
      <c r="G246" s="76"/>
    </row>
    <row r="247" spans="1:7" x14ac:dyDescent="0.25">
      <c r="A247" s="41"/>
      <c r="B247" s="42"/>
      <c r="C247" s="42"/>
      <c r="D247" s="47" t="s">
        <v>268</v>
      </c>
      <c r="E247" s="37"/>
      <c r="F247" s="38"/>
      <c r="G247" s="39">
        <f>SUM(G244:G246)</f>
        <v>0</v>
      </c>
    </row>
    <row r="249" spans="1:7" ht="20.100000000000001" customHeight="1" x14ac:dyDescent="0.25">
      <c r="A249" s="99" t="s">
        <v>270</v>
      </c>
      <c r="B249" s="99"/>
      <c r="C249" s="99"/>
      <c r="D249" s="99"/>
      <c r="E249" s="99"/>
      <c r="F249" s="99"/>
      <c r="G249" s="1"/>
    </row>
    <row r="250" spans="1:7" ht="30" customHeight="1" x14ac:dyDescent="0.25">
      <c r="A250" s="100" t="s">
        <v>491</v>
      </c>
      <c r="B250" s="100"/>
      <c r="C250" s="100"/>
      <c r="D250" s="100"/>
      <c r="E250" s="100"/>
      <c r="F250" s="100"/>
      <c r="G250" s="2"/>
    </row>
    <row r="251" spans="1:7" ht="30" customHeight="1" x14ac:dyDescent="0.25">
      <c r="A251" s="101" t="s">
        <v>496</v>
      </c>
      <c r="B251" s="101"/>
      <c r="C251" s="101"/>
      <c r="D251" s="101"/>
      <c r="E251" s="101"/>
      <c r="F251" s="101"/>
      <c r="G251" s="2"/>
    </row>
    <row r="252" spans="1:7" ht="30" customHeight="1" x14ac:dyDescent="0.25">
      <c r="A252" s="73"/>
      <c r="B252" s="73"/>
      <c r="C252" s="73"/>
      <c r="D252" s="73"/>
      <c r="E252" s="73"/>
      <c r="F252" s="73"/>
      <c r="G252" s="1"/>
    </row>
    <row r="253" spans="1:7" x14ac:dyDescent="0.25">
      <c r="G253" s="1"/>
    </row>
    <row r="255" spans="1:7" s="3" customFormat="1" x14ac:dyDescent="0.25">
      <c r="A255" s="4" t="s">
        <v>271</v>
      </c>
      <c r="B255" s="102"/>
      <c r="C255" s="102"/>
      <c r="D255" s="102"/>
      <c r="E255" s="48"/>
      <c r="F255" s="48"/>
      <c r="G255" s="48"/>
    </row>
    <row r="256" spans="1:7" s="3" customFormat="1" x14ac:dyDescent="0.25">
      <c r="D256" s="5"/>
      <c r="E256" s="48"/>
      <c r="F256" s="48"/>
      <c r="G256" s="48"/>
    </row>
    <row r="257" spans="1:7" s="3" customFormat="1" x14ac:dyDescent="0.25">
      <c r="D257" s="5"/>
    </row>
    <row r="258" spans="1:7" s="3" customFormat="1" x14ac:dyDescent="0.25">
      <c r="C258" s="6"/>
      <c r="D258" s="7"/>
    </row>
    <row r="259" spans="1:7" s="3" customFormat="1" x14ac:dyDescent="0.25">
      <c r="D259" s="5"/>
    </row>
    <row r="260" spans="1:7" s="3" customFormat="1" ht="75" customHeight="1" x14ac:dyDescent="0.25">
      <c r="A260" s="98" t="s">
        <v>272</v>
      </c>
      <c r="B260" s="98"/>
      <c r="C260" s="98"/>
      <c r="D260" s="98"/>
      <c r="E260" s="98"/>
      <c r="F260" s="98"/>
      <c r="G260" s="98"/>
    </row>
  </sheetData>
  <sheetProtection algorithmName="SHA-512" hashValue="LCGsQv2HP0cYoNG0UfAzOVProLqbjZy7M+vLobk+ghO3+R/dhdivg6w0VHEUW2ZvSN9aKUl6iTNC1KzFmgIkKA==" saltValue="R/Jvs2ZvVYZR5j6jij29BA==" spinCount="100000" sheet="1" objects="1" scenarios="1" selectLockedCells="1" autoFilter="0"/>
  <autoFilter ref="A5:G5" xr:uid="{50B314C2-D80E-4D4C-BBD0-DCB564FEE2D7}"/>
  <mergeCells count="6">
    <mergeCell ref="A1:G1"/>
    <mergeCell ref="A260:G260"/>
    <mergeCell ref="A249:F249"/>
    <mergeCell ref="A250:F250"/>
    <mergeCell ref="A251:F251"/>
    <mergeCell ref="B255:D255"/>
  </mergeCells>
  <dataValidations disablePrompts="1" count="1">
    <dataValidation type="list" allowBlank="1" showInputMessage="1" showErrorMessage="1" sqref="B6:B247" xr:uid="{73F5B96B-E0C1-4E93-A239-2CB1266541B0}">
      <formula1>"Capítulo,Partida,Mano de obra,Maquinaria,Material,Otros,Tarea,"</formula1>
    </dataValidation>
  </dataValidations>
  <printOptions horizontalCentered="1"/>
  <pageMargins left="0.51181102362204722" right="0.31496062992125984" top="0.74803149606299213" bottom="0.74803149606299213" header="0.31496062992125984" footer="0.31496062992125984"/>
  <pageSetup paperSize="9" fitToHeight="30" orientation="portrait" r:id="rId1"/>
  <headerFooter>
    <oddFooter>&amp;R&amp;P  de  &amp;N</oddFooter>
  </headerFooter>
  <ignoredErrors>
    <ignoredError sqref="A6:A24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2023-12-15T15:03:37Z</cp:lastPrinted>
  <dcterms:created xsi:type="dcterms:W3CDTF">2023-11-27T09:23:25Z</dcterms:created>
  <dcterms:modified xsi:type="dcterms:W3CDTF">2023-12-27T12:43:05Z</dcterms:modified>
</cp:coreProperties>
</file>