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6941_CubiIRTVE_Sonia-RRJ\"/>
    </mc:Choice>
  </mc:AlternateContent>
  <xr:revisionPtr revIDLastSave="0" documentId="8_{2D8FD85F-74ED-4E09-BCC0-94106BF3A722}" xr6:coauthVersionLast="36" xr6:coauthVersionMax="36" xr10:uidLastSave="{00000000-0000-0000-0000-000000000000}"/>
  <bookViews>
    <workbookView xWindow="0" yWindow="0" windowWidth="27960" windowHeight="9885" xr2:uid="{DFA9EB20-4FEB-44C1-B62F-7917CF698897}"/>
  </bookViews>
  <sheets>
    <sheet name="Anexo I pag 1 oferta" sheetId="6" r:id="rId1"/>
    <sheet name="Anexo I Tabla Desglose Precio" sheetId="5" r:id="rId2"/>
  </sheets>
  <definedNames>
    <definedName name="_xlnm._FilterDatabase" localSheetId="1" hidden="1">'Anexo I Tabla Desglose Precio'!$A$5:$G$5</definedName>
    <definedName name="_xlnm.Print_Area" localSheetId="0">'Anexo I pag 1 oferta'!$A$3:$J$50</definedName>
    <definedName name="_xlnm.Print_Area" localSheetId="1">'Anexo I Tabla Desglose Precio'!$A$6:$G$114</definedName>
    <definedName name="_xlnm.Print_Titles" localSheetId="1">'Anexo I Tabla Desglose Precio'!$3:$5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8" i="5" l="1"/>
  <c r="G87" i="5"/>
  <c r="G86" i="5"/>
  <c r="G85" i="5"/>
  <c r="G84" i="5"/>
  <c r="G83" i="5"/>
  <c r="G82" i="5"/>
  <c r="G81" i="5"/>
  <c r="G80" i="5"/>
  <c r="G79" i="5"/>
  <c r="G78" i="5"/>
  <c r="G77" i="5"/>
  <c r="G74" i="5"/>
  <c r="G73" i="5"/>
  <c r="G72" i="5"/>
  <c r="G69" i="5"/>
  <c r="G68" i="5"/>
  <c r="G67" i="5"/>
  <c r="G66" i="5"/>
  <c r="G65" i="5"/>
  <c r="G62" i="5"/>
  <c r="G61" i="5"/>
  <c r="G60" i="5"/>
  <c r="G57" i="5"/>
  <c r="G56" i="5"/>
  <c r="G55" i="5"/>
  <c r="G52" i="5"/>
  <c r="G51" i="5"/>
  <c r="G50" i="5"/>
  <c r="G49" i="5"/>
  <c r="G48" i="5"/>
  <c r="G47" i="5"/>
  <c r="G44" i="5"/>
  <c r="G43" i="5"/>
  <c r="G42" i="5"/>
  <c r="G41" i="5"/>
  <c r="G40" i="5"/>
  <c r="G39" i="5"/>
  <c r="G38" i="5"/>
  <c r="G37" i="5"/>
  <c r="G36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58" i="5" l="1"/>
  <c r="G75" i="5"/>
  <c r="G70" i="5"/>
  <c r="G53" i="5"/>
  <c r="G89" i="5"/>
  <c r="G34" i="5"/>
  <c r="G63" i="5"/>
  <c r="G45" i="5"/>
  <c r="G90" i="5" l="1"/>
  <c r="F95" i="5" l="1"/>
  <c r="G95" i="5" s="1"/>
  <c r="F94" i="5"/>
  <c r="G94" i="5" s="1"/>
  <c r="F93" i="5"/>
  <c r="G93" i="5" s="1"/>
  <c r="F92" i="5"/>
  <c r="G92" i="5" s="1"/>
  <c r="F102" i="5"/>
  <c r="G102" i="5" s="1"/>
  <c r="G103" i="5" s="1"/>
  <c r="F99" i="5"/>
  <c r="G99" i="5" s="1"/>
  <c r="G100" i="5" s="1"/>
  <c r="F96" i="5"/>
  <c r="G96" i="5" s="1"/>
  <c r="G97" i="5" l="1"/>
  <c r="G104" i="5" l="1"/>
  <c r="E105" i="5" l="1"/>
  <c r="G107" i="5"/>
  <c r="E106" i="5"/>
  <c r="B29" i="6" l="1"/>
</calcChain>
</file>

<file path=xl/sharedStrings.xml><?xml version="1.0" encoding="utf-8"?>
<sst xmlns="http://schemas.openxmlformats.org/spreadsheetml/2006/main" count="314" uniqueCount="230">
  <si>
    <t>Código</t>
  </si>
  <si>
    <t>Ud</t>
  </si>
  <si>
    <t>Resumen</t>
  </si>
  <si>
    <t>CanPres</t>
  </si>
  <si>
    <t>Pres</t>
  </si>
  <si>
    <t/>
  </si>
  <si>
    <t>DEMOLICIONES Y DESMONTAJES</t>
  </si>
  <si>
    <t>CUB.IRTVE.01.01</t>
  </si>
  <si>
    <t>m2</t>
  </si>
  <si>
    <t>RETIRADA ENSERES ZONA ACTUACIÓN</t>
  </si>
  <si>
    <t>CUB.IRTVE.01.02</t>
  </si>
  <si>
    <t>m3</t>
  </si>
  <si>
    <t>RETIRADA DE GRAVA EXISTENTE EN CUBIERTA</t>
  </si>
  <si>
    <t>CUB.IRTVE.01.03</t>
  </si>
  <si>
    <t>RETIRADA DE AISLAMIENTO DE CUBIERTA</t>
  </si>
  <si>
    <t>CUB.IRTVE.01.04</t>
  </si>
  <si>
    <t>PICADO Y RETIRADA DE MORTERO DE PROTECCIÓN</t>
  </si>
  <si>
    <t>CUB.IRTVE.01.05</t>
  </si>
  <si>
    <t>RETIRADA CAPAS IMPERMEABILIZACIÓN CUBIERTA</t>
  </si>
  <si>
    <t>CUB.IRTVE.01.06</t>
  </si>
  <si>
    <t>PICADO Y RETIRADA FORMACIÓN PENDIENTE</t>
  </si>
  <si>
    <t>CUB.IRTVE.01.07</t>
  </si>
  <si>
    <t>u</t>
  </si>
  <si>
    <t>DEMOLICIÓN PASOS INSTALACIONES</t>
  </si>
  <si>
    <t>CUB.IRTVE.01.08</t>
  </si>
  <si>
    <t>DESMONTADO DESAGÜE CUBIERTA</t>
  </si>
  <si>
    <t>CUB.IRTVE.01.09</t>
  </si>
  <si>
    <t>CAJEADO ZONA DESAGÜES 60x60 CM.</t>
  </si>
  <si>
    <t>CUB.IRTVE.01.10</t>
  </si>
  <si>
    <t>m</t>
  </si>
  <si>
    <t>DEMOLICIÓN DE ALBARDILLA SIN RECUPERACIÓN</t>
  </si>
  <si>
    <t>CUB.IRTVE.01.11</t>
  </si>
  <si>
    <t>LEVANTADO Y COLOCACIÓN ALBARDILLA / VIERTEAGUAS</t>
  </si>
  <si>
    <t>CUB.IRTVE.01.12</t>
  </si>
  <si>
    <t>LEVANTADO/COLOCACIÓN TRAMEX</t>
  </si>
  <si>
    <t>CUB.IRTVE.01.13</t>
  </si>
  <si>
    <t>DESMONTAJE CON O SIN RECUP. DE FALSO TECHO REGISTRABLE</t>
  </si>
  <si>
    <t>CUB.IRTVE.01.14</t>
  </si>
  <si>
    <t>DEMOLICIÓN FALSO TECHO CONTINUO DE CARTÓN-YESO O ESCAYOLA</t>
  </si>
  <si>
    <t>CUB.IRTVE.01.15</t>
  </si>
  <si>
    <t>DESMONTAJE CON O SIN RECUP. PLACAS FALSO TECHO</t>
  </si>
  <si>
    <t>CUB.IRTVE.01.16</t>
  </si>
  <si>
    <t>DEMOLICIÓN DE LOSA FILTRÓN SIN RECUPERACIÓN</t>
  </si>
  <si>
    <t>CUB.IRTVE.01.17</t>
  </si>
  <si>
    <t>PICADO Y RETIRADA DE MORTERO BASE DE PASILLOS DE LOSA FILTRÓN</t>
  </si>
  <si>
    <t>CUB.IRTVE.01.18</t>
  </si>
  <si>
    <t>DEMOLICIÓN SOLADO BALDOSAS</t>
  </si>
  <si>
    <t>CUB.IRTVE.01.19</t>
  </si>
  <si>
    <t>DEMOLICIÓN CUBIERTA PLANA TRANSITABLE C/PAVIMENTO GRES</t>
  </si>
  <si>
    <t>CUB.IRTVE.01.20</t>
  </si>
  <si>
    <t>PICADO ENFOSCADOS CEMENTO VERTICALES</t>
  </si>
  <si>
    <t>CUB.IRTVE.01.21</t>
  </si>
  <si>
    <t>PICADO DE YESO EN PARAMENTOS HORIZONTALES Y VERTICALES</t>
  </si>
  <si>
    <t>CUB.IRTVE.01.22</t>
  </si>
  <si>
    <t>DESMONTAJE DE AISLAMIENTO Y FORRADO DE ALUMINIO DE TUBERÍAS DE CLIMA</t>
  </si>
  <si>
    <t>CUB.IRTVE.01.23</t>
  </si>
  <si>
    <t>DESMONTAJE DE CONDUCTO DE CLIMATIZACIÓN</t>
  </si>
  <si>
    <t>CUB.IRTVE.01.24</t>
  </si>
  <si>
    <t>ud</t>
  </si>
  <si>
    <t>DESMONTAJE DE LUMINARIAS</t>
  </si>
  <si>
    <t>CUB.IRTVE.01.25</t>
  </si>
  <si>
    <t>DESMONTAJE DE DETECTORES</t>
  </si>
  <si>
    <t>CUB.IRTVE.01.26</t>
  </si>
  <si>
    <t>DESMONTAJE CON Y SIN RECUP. INSTALACIONES EN PARAM. VERTICALES Y HORIZONTALES</t>
  </si>
  <si>
    <t>CUB.IRTVE.01.27</t>
  </si>
  <si>
    <t>DESMONTAJE DE BARANDILLA AUTOPORTANTE CON RECUPERACIÓN</t>
  </si>
  <si>
    <t>Total .</t>
  </si>
  <si>
    <t>CUB.IRTVE.02</t>
  </si>
  <si>
    <t>AISLAMIENTOS, CUBIERTAS E IMPERMEABILIZACIONES</t>
  </si>
  <si>
    <t>CUB.IRTVE.02.01</t>
  </si>
  <si>
    <t>CUBIERTA PLANA INVERTIDA NO TRANSITABLE PARA ACABADO EN GRAVA O LOSA FILTRANTE</t>
  </si>
  <si>
    <t>CUB.IRTVE.02.02</t>
  </si>
  <si>
    <t>CRIBADO Y EXTENDIDO DE GRAVILLA EXISTENTE EN CUBIERTA</t>
  </si>
  <si>
    <t>CUB.IRTVE.02.03</t>
  </si>
  <si>
    <t>GRAVILLA 16/32 mm EN CUBIERTA</t>
  </si>
  <si>
    <t>CUB.IRTVE.02.04</t>
  </si>
  <si>
    <t>PASILLO DE LOSA FILTRÓN 50X50 CM + XPS 40 MM GRIS (e=75 mm)</t>
  </si>
  <si>
    <t>CUB.IRTVE.02.05</t>
  </si>
  <si>
    <t>PASILLO TÉCNICO SBS PFV 5KG</t>
  </si>
  <si>
    <t>CUB.IRTVE.02.06</t>
  </si>
  <si>
    <t>IMPERMEABILIZACIÓN BICAPA DE LÁMINA ASFÁLTICA</t>
  </si>
  <si>
    <t>CUB.IRTVE.02.07</t>
  </si>
  <si>
    <t>SELLADO JUNTA CONSTRUCCIÓN</t>
  </si>
  <si>
    <t>CUB.IRTVE.02.08</t>
  </si>
  <si>
    <t>PARAGRAVILLAS DE ACERO INOX</t>
  </si>
  <si>
    <t>CUB.IRTVE.02.09</t>
  </si>
  <si>
    <t>IMPERMEABILIZACIÓN DE PETO</t>
  </si>
  <si>
    <t>Total CUB.IRTVE.02</t>
  </si>
  <si>
    <t>CUB.IRTVE.03</t>
  </si>
  <si>
    <t>ALBAÑILERÍA, CERRAMIENTOS Y DIVISIONES</t>
  </si>
  <si>
    <t>CUB.IRTVE.03.01</t>
  </si>
  <si>
    <t>REPOSICIÓN FORMACIÓN PENDIENTE CUBIERTA</t>
  </si>
  <si>
    <t>CUB.IRTVE.03.02</t>
  </si>
  <si>
    <t>FORMACIÓN CAPA REGULARIZACIÓN</t>
  </si>
  <si>
    <t>CUB.IRTVE.03.03</t>
  </si>
  <si>
    <t>REPASO Y LIMPIEZA DE SOPORTE</t>
  </si>
  <si>
    <t>CUB.IRTVE.03.04</t>
  </si>
  <si>
    <t>FORMACIÓN ESCOCIA BASE LÁMINA</t>
  </si>
  <si>
    <t>CUB.IRTVE.03.05</t>
  </si>
  <si>
    <t>FÁBRICA LADRILLO PERFORADO 7 cm 1/2 P</t>
  </si>
  <si>
    <t>CUB.IRTVE.03.06</t>
  </si>
  <si>
    <t>DADOS DE APOYO PARA INSTALACIONES</t>
  </si>
  <si>
    <t>Total CUB.IRTVE.03</t>
  </si>
  <si>
    <t>CUB.IRTVE.04</t>
  </si>
  <si>
    <t>REVESTIMIENTOS, CHAPADOS Y ALICATADOS</t>
  </si>
  <si>
    <t>CUB.IRTVE.04.01</t>
  </si>
  <si>
    <t>ENFOSCADO MAESTREADO HIDRÓFUGO M-10</t>
  </si>
  <si>
    <t>CUB.IRTVE.04.02</t>
  </si>
  <si>
    <t>ALBARDILLA DE HORMIGÓN POLÍMERO</t>
  </si>
  <si>
    <t>CUB.IRTVE.04.03</t>
  </si>
  <si>
    <t>GUARNECIDO MAESTREADO Y ENLUCIDO</t>
  </si>
  <si>
    <t>Total CUB.IRTVE.04</t>
  </si>
  <si>
    <t>CUB.IRTVE.05</t>
  </si>
  <si>
    <t>FALSOS TECHOS</t>
  </si>
  <si>
    <t>CUB.IRTVE.05.01</t>
  </si>
  <si>
    <t>FALSO TECHO FIBRA MINERAL 60x60x25 P.V</t>
  </si>
  <si>
    <t>CUB.IRTVE.05.02</t>
  </si>
  <si>
    <t>FALSO TECHO YESO LAMINADO LISO N-13</t>
  </si>
  <si>
    <t>CUB.IRTVE.05.03</t>
  </si>
  <si>
    <t>MONTAJE DE PLACAS RETIRADAS Y ACOPIADAS</t>
  </si>
  <si>
    <t>Total CUB.IRTVE.05</t>
  </si>
  <si>
    <t>CUB.IRTVE.06</t>
  </si>
  <si>
    <t>CARPINTERÍA Y CERRAJERÍA</t>
  </si>
  <si>
    <t>CUB.IRTVE.06.01</t>
  </si>
  <si>
    <t>kg</t>
  </si>
  <si>
    <t>ACERO EN ESTRUCTURA/CERRAJERÍA</t>
  </si>
  <si>
    <t>CUB.IRTVE.06.02</t>
  </si>
  <si>
    <t>ALBARDILLA DE ZINCTITANIO</t>
  </si>
  <si>
    <t>CUB.IRTVE.06.03</t>
  </si>
  <si>
    <t>TRAMEX</t>
  </si>
  <si>
    <t>CUB.IRTVE.06.04</t>
  </si>
  <si>
    <t>PASOS SOBRE TUBERÍAS DE INSTALACIONES</t>
  </si>
  <si>
    <t>CUB.IRTVE.06.05</t>
  </si>
  <si>
    <t>MONTAJE DE BARANDILLA AUTOPORTANTE DE CUBIERTA TIPO TRACTEL</t>
  </si>
  <si>
    <t>Total CUB.IRTVE.06</t>
  </si>
  <si>
    <t>CUB.IRTVE.07</t>
  </si>
  <si>
    <t>PINTURAS Y ACABADOS</t>
  </si>
  <si>
    <t>CUB.IRTVE.07.01</t>
  </si>
  <si>
    <t>PINTURA PLÁSTICA EN PARAMENTOS HORIZ. Y VERT.</t>
  </si>
  <si>
    <t>CUB.IRTVE.07.02</t>
  </si>
  <si>
    <t>PINTURA AL PLIOLITE EXTERIOR</t>
  </si>
  <si>
    <t>CUB.IRTVE.07.03</t>
  </si>
  <si>
    <t>PROTECCIÓN Y PINTURA DE ELEMENTOS DE ACERO</t>
  </si>
  <si>
    <t>Total CUB.IRTVE.07</t>
  </si>
  <si>
    <t>CUB.IRTVE.08</t>
  </si>
  <si>
    <t>ELECTRICIDAD, ALUMBRADO, CLIMATIZACIÓN Y PCI</t>
  </si>
  <si>
    <t>CUB.IRTVE.08.01</t>
  </si>
  <si>
    <t>LINEA ELECTRICA 3G2.5 mm2 LIBRE HALÓGENOS</t>
  </si>
  <si>
    <t>CUB.IRTVE.08.02</t>
  </si>
  <si>
    <t>PANEL LUZERNA AVANT NORMALIT. 600X600. 32W</t>
  </si>
  <si>
    <t>CUB.IRTVE.08.03</t>
  </si>
  <si>
    <t>PANEL LUZERNA AVANT NORMALIT 1200X600 64W</t>
  </si>
  <si>
    <t>CUB.IRTVE.08.04</t>
  </si>
  <si>
    <t>LUMINARIA DE EMERGENCIA FA-200 L NORMALUX</t>
  </si>
  <si>
    <t>CUB.IRTVE.08.05</t>
  </si>
  <si>
    <t>MONTAJE DE LUMINARIA RECUPERADA</t>
  </si>
  <si>
    <t>CUB.IRTVE.08.06</t>
  </si>
  <si>
    <t>CUELGUE TEMPORAL Y RE-COLOCACIÓN DETECTOR</t>
  </si>
  <si>
    <t>CUB.IRTVE.08.07</t>
  </si>
  <si>
    <t>SEÑALIZACIÓN FOTOLUMINISCENTE</t>
  </si>
  <si>
    <t>CUB.IRTVE.08.08</t>
  </si>
  <si>
    <t>PUNTO LUZ SUPERFICIE TUBO ACERO</t>
  </si>
  <si>
    <t>CUB.IRTVE.08.09</t>
  </si>
  <si>
    <t>CONDUCTO RECTANGULAR CHAPA  ACERO GALV.</t>
  </si>
  <si>
    <t>CUB.IRTVE.08.10</t>
  </si>
  <si>
    <t>AISLAMIENTO CONDUCTOS ROLL ALU3 45 mm</t>
  </si>
  <si>
    <t>CUB.IRTVE.08.11</t>
  </si>
  <si>
    <t>AISLAMIENTO TUBERÍAS</t>
  </si>
  <si>
    <t>CUB.IRTVE.08.12</t>
  </si>
  <si>
    <t>LÁMINA CHAPA DE  ALUMINIO</t>
  </si>
  <si>
    <t>Total CUB.IRTVE.08</t>
  </si>
  <si>
    <t>CUB.IRTVE.09</t>
  </si>
  <si>
    <t>CONTROL DE CALIDAD</t>
  </si>
  <si>
    <t>CUB.IRTVE.09.01</t>
  </si>
  <si>
    <t>FUNCIONAMIENTO DESAGÜES CUBIERTAS</t>
  </si>
  <si>
    <t>CUB.IRTVE.09.02</t>
  </si>
  <si>
    <t>ESTANQUEIDAD CUBIERTAS SIN INUNDACIÓN</t>
  </si>
  <si>
    <t>CUB.IRTVE.09.03</t>
  </si>
  <si>
    <t>PRUEBA DE ESTANQUEIDAD Y SERVICIO DE CUBIERTAS</t>
  </si>
  <si>
    <t>CUB.IRTVE.09.04</t>
  </si>
  <si>
    <t>PRUEBA DE ESTANQUEIDAD Y SERVICIO TRAS FINALIZACIÓN</t>
  </si>
  <si>
    <t>CUB.IRTVE.09.05</t>
  </si>
  <si>
    <t>Total CUB.IRTVE.09</t>
  </si>
  <si>
    <t>CUB.IRTVE.10</t>
  </si>
  <si>
    <t>GESTIÓN DE RESÍDUOS</t>
  </si>
  <si>
    <t>CUB.IRTVE.10.01</t>
  </si>
  <si>
    <t>GESTIÓN DE RESIDUOS</t>
  </si>
  <si>
    <t>Total CUB.IRTVE.10</t>
  </si>
  <si>
    <t>CUB.IRTVE.11</t>
  </si>
  <si>
    <t>SEGURIDAD Y SALUD</t>
  </si>
  <si>
    <t>CUB.IRTVE.11.01</t>
  </si>
  <si>
    <t>Total CUB.IRTVE.11</t>
  </si>
  <si>
    <t>CUB.IRTVE.01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</si>
  <si>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del Proyecto</t>
    </r>
  </si>
  <si>
    <t xml:space="preserve"> S-06941-2023 - Adecuación global de cubiertas en edificio principal de IRTVE </t>
  </si>
  <si>
    <t>suma cap.01 a 08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</si>
  <si>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</si>
  <si>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(**)</t>
    </r>
  </si>
  <si>
    <t>PRESUPUESTO EJECUCION MATERIAL</t>
  </si>
  <si>
    <t>PRESUPUESTO EJECUCION CONTRATA – IMPORTE OFERTA</t>
  </si>
  <si>
    <r>
      <t xml:space="preserve">(*) Si alguna partida de esta columna tiene valor cero, se considerará </t>
    </r>
    <r>
      <rPr>
        <b/>
        <u/>
        <sz val="8"/>
        <color theme="1"/>
        <rFont val="Calibri"/>
        <family val="2"/>
        <scheme val="minor"/>
      </rPr>
      <t>ofertada a coste cero para CRTVE</t>
    </r>
  </si>
  <si>
    <t>(**) Cuando no se indiquen otros porcentajes se entenderá que quedan incluidos en el precio de la oferta el 13% de Gastos Generales y el 6% de Beneficio Industrial</t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</si>
  <si>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</si>
  <si>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</si>
  <si>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</si>
  <si>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</si>
  <si>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</si>
  <si>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</si>
  <si>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</si>
  <si>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</si>
  <si>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</si>
  <si>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</si>
  <si>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</si>
  <si>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</si>
  <si>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</si>
  <si>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</si>
  <si>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</si>
  <si>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</si>
  <si>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</si>
  <si>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</si>
  <si>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</si>
  <si>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</si>
  <si>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r>
      <t>Las proposiciones económicas no podrán superar el valor estimado indicado en el Anexo II, apartado 3,</t>
    </r>
    <r>
      <rPr>
        <b/>
        <sz val="11"/>
        <color theme="1"/>
        <rFont val="Calibri"/>
        <family val="2"/>
        <scheme val="minor"/>
      </rPr>
      <t xml:space="preserve"> sin incluir modificaciones.</t>
    </r>
  </si>
  <si>
    <t>B.  Desglose Precio:</t>
  </si>
  <si>
    <t>(tabla desglose precio se incluye en páginas siguientes)</t>
  </si>
  <si>
    <t xml:space="preserve">“Adecuación global de cubiertas en edificio principal de IRTVE " </t>
  </si>
  <si>
    <t>Expediente n.º S/06941/2023</t>
  </si>
  <si>
    <t>ImpPres (*)</t>
  </si>
  <si>
    <t xml:space="preserve">% </t>
  </si>
  <si>
    <t>( # ) El precio de partidas Gestión Residuos (GR), control de calidad (CC) y Seguridad y Salud (SS) se obtiene según % fijo e invariable de cada partida sobre importe de “suma cap.01 a 08” y deberá incluirse en oferta.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</si>
</sst>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2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8" tint="-0.249977111117893"/>
      <name val="Calibri"/>
      <family val="2"/>
      <scheme val="minor"/>
    </font>
    <font>
      <sz val="8"/>
      <color theme="8" tint="-0.249977111117893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49" fontId="4" fillId="0" borderId="0" xfId="0" applyNumberFormat="1" applyFont="1" applyBorder="1" applyAlignment="1" applyProtection="1">
      <alignment horizontal="right" vertical="top" wrapText="1"/>
    </xf>
    <xf numFmtId="0" fontId="17" fillId="0" borderId="9" xfId="0" applyFont="1" applyBorder="1" applyAlignment="1" applyProtection="1">
      <alignment horizontal="right" vertical="center" wrapText="1"/>
    </xf>
    <xf numFmtId="49" fontId="4" fillId="0" borderId="9" xfId="0" applyNumberFormat="1" applyFont="1" applyBorder="1" applyAlignment="1" applyProtection="1">
      <alignment horizontal="right" vertical="top" wrapText="1"/>
    </xf>
    <xf numFmtId="3" fontId="7" fillId="2" borderId="9" xfId="0" applyNumberFormat="1" applyFont="1" applyFill="1" applyBorder="1" applyAlignment="1" applyProtection="1">
      <alignment vertical="top"/>
    </xf>
    <xf numFmtId="4" fontId="0" fillId="0" borderId="0" xfId="0" applyNumberFormat="1" applyProtection="1"/>
    <xf numFmtId="0" fontId="0" fillId="0" borderId="0" xfId="0" applyBorder="1" applyAlignment="1" applyProtection="1">
      <alignment vertical="top"/>
    </xf>
    <xf numFmtId="0" fontId="8" fillId="0" borderId="0" xfId="0" applyFont="1" applyProtection="1"/>
    <xf numFmtId="0" fontId="0" fillId="0" borderId="0" xfId="0" applyBorder="1" applyProtection="1"/>
    <xf numFmtId="0" fontId="16" fillId="0" borderId="0" xfId="0" applyFont="1" applyProtection="1"/>
    <xf numFmtId="0" fontId="1" fillId="0" borderId="0" xfId="0" applyFont="1" applyProtection="1"/>
    <xf numFmtId="0" fontId="20" fillId="0" borderId="0" xfId="0" applyFont="1" applyAlignment="1" applyProtection="1">
      <alignment horizontal="right" vertical="center"/>
    </xf>
    <xf numFmtId="0" fontId="20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22" fillId="0" borderId="0" xfId="0" applyFont="1" applyAlignment="1" applyProtection="1">
      <alignment horizontal="left" vertical="top"/>
    </xf>
    <xf numFmtId="0" fontId="22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3" fillId="0" borderId="0" xfId="0" applyFont="1" applyAlignment="1" applyProtection="1"/>
    <xf numFmtId="0" fontId="12" fillId="0" borderId="0" xfId="0" applyFont="1" applyAlignment="1" applyProtection="1">
      <alignment vertical="top"/>
    </xf>
    <xf numFmtId="0" fontId="23" fillId="0" borderId="0" xfId="0" applyFont="1" applyProtection="1"/>
    <xf numFmtId="4" fontId="8" fillId="0" borderId="0" xfId="0" applyNumberFormat="1" applyFont="1" applyAlignment="1" applyProtection="1">
      <alignment vertical="top"/>
    </xf>
    <xf numFmtId="0" fontId="4" fillId="0" borderId="0" xfId="0" applyFont="1" applyBorder="1" applyAlignment="1" applyProtection="1">
      <alignment vertical="top" wrapText="1"/>
    </xf>
    <xf numFmtId="0" fontId="14" fillId="0" borderId="0" xfId="0" applyFont="1" applyBorder="1" applyAlignment="1" applyProtection="1">
      <alignment vertical="top"/>
    </xf>
    <xf numFmtId="0" fontId="8" fillId="0" borderId="0" xfId="0" applyFont="1" applyBorder="1" applyAlignment="1" applyProtection="1">
      <alignment vertical="top"/>
    </xf>
    <xf numFmtId="4" fontId="8" fillId="0" borderId="0" xfId="0" applyNumberFormat="1" applyFont="1" applyBorder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49" fontId="4" fillId="2" borderId="1" xfId="0" applyNumberFormat="1" applyFont="1" applyFill="1" applyBorder="1" applyAlignment="1" applyProtection="1">
      <alignment vertical="top" wrapText="1"/>
    </xf>
    <xf numFmtId="3" fontId="5" fillId="2" borderId="1" xfId="0" applyNumberFormat="1" applyFont="1" applyFill="1" applyBorder="1" applyAlignment="1" applyProtection="1">
      <alignment vertical="top"/>
    </xf>
    <xf numFmtId="4" fontId="7" fillId="2" borderId="8" xfId="0" applyNumberFormat="1" applyFont="1" applyFill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49" fontId="6" fillId="3" borderId="1" xfId="0" applyNumberFormat="1" applyFont="1" applyFill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horizontal="center" vertical="top"/>
    </xf>
    <xf numFmtId="49" fontId="6" fillId="0" borderId="9" xfId="0" applyNumberFormat="1" applyFont="1" applyBorder="1" applyAlignment="1" applyProtection="1">
      <alignment vertical="top" wrapText="1"/>
    </xf>
    <xf numFmtId="4" fontId="6" fillId="0" borderId="1" xfId="0" applyNumberFormat="1" applyFont="1" applyBorder="1" applyAlignment="1" applyProtection="1">
      <alignment vertical="top"/>
    </xf>
    <xf numFmtId="4" fontId="6" fillId="0" borderId="9" xfId="0" applyNumberFormat="1" applyFont="1" applyBorder="1" applyAlignment="1" applyProtection="1">
      <alignment vertical="top"/>
    </xf>
    <xf numFmtId="4" fontId="10" fillId="4" borderId="1" xfId="0" applyNumberFormat="1" applyFont="1" applyFill="1" applyBorder="1" applyAlignment="1" applyProtection="1">
      <alignment vertical="top"/>
    </xf>
    <xf numFmtId="0" fontId="6" fillId="0" borderId="1" xfId="0" applyFont="1" applyBorder="1" applyAlignment="1" applyProtection="1">
      <alignment vertical="top"/>
    </xf>
    <xf numFmtId="0" fontId="6" fillId="0" borderId="1" xfId="0" applyFont="1" applyBorder="1" applyAlignment="1" applyProtection="1">
      <alignment horizontal="center" vertical="top"/>
    </xf>
    <xf numFmtId="49" fontId="4" fillId="0" borderId="9" xfId="0" applyNumberFormat="1" applyFont="1" applyBorder="1" applyAlignment="1" applyProtection="1">
      <alignment vertical="top" wrapText="1"/>
    </xf>
    <xf numFmtId="3" fontId="6" fillId="0" borderId="9" xfId="0" applyNumberFormat="1" applyFont="1" applyBorder="1" applyAlignment="1" applyProtection="1">
      <alignment vertical="top"/>
    </xf>
    <xf numFmtId="4" fontId="7" fillId="0" borderId="9" xfId="0" applyNumberFormat="1" applyFont="1" applyBorder="1" applyAlignment="1" applyProtection="1">
      <alignment vertical="top"/>
    </xf>
    <xf numFmtId="4" fontId="7" fillId="4" borderId="1" xfId="0" applyNumberFormat="1" applyFont="1" applyFill="1" applyBorder="1" applyAlignment="1" applyProtection="1">
      <alignment vertical="top"/>
    </xf>
    <xf numFmtId="4" fontId="6" fillId="0" borderId="9" xfId="0" applyNumberFormat="1" applyFont="1" applyBorder="1" applyAlignment="1" applyProtection="1">
      <alignment vertical="top" wrapText="1"/>
    </xf>
    <xf numFmtId="4" fontId="4" fillId="0" borderId="9" xfId="0" applyNumberFormat="1" applyFont="1" applyBorder="1" applyAlignment="1" applyProtection="1">
      <alignment vertical="top" wrapText="1"/>
    </xf>
    <xf numFmtId="0" fontId="6" fillId="0" borderId="11" xfId="0" applyFont="1" applyBorder="1" applyAlignment="1" applyProtection="1">
      <alignment vertical="top"/>
    </xf>
    <xf numFmtId="0" fontId="6" fillId="0" borderId="11" xfId="0" applyFont="1" applyBorder="1" applyAlignment="1" applyProtection="1">
      <alignment horizontal="center" vertical="top"/>
    </xf>
    <xf numFmtId="3" fontId="6" fillId="0" borderId="7" xfId="0" applyNumberFormat="1" applyFont="1" applyBorder="1" applyAlignment="1" applyProtection="1">
      <alignment vertical="top"/>
    </xf>
    <xf numFmtId="4" fontId="7" fillId="0" borderId="0" xfId="0" applyNumberFormat="1" applyFont="1" applyBorder="1" applyAlignment="1" applyProtection="1">
      <alignment vertical="top"/>
    </xf>
    <xf numFmtId="0" fontId="6" fillId="0" borderId="8" xfId="0" applyFont="1" applyBorder="1" applyAlignment="1" applyProtection="1">
      <alignment vertical="top"/>
    </xf>
    <xf numFmtId="0" fontId="6" fillId="0" borderId="9" xfId="0" applyFont="1" applyBorder="1" applyAlignment="1" applyProtection="1">
      <alignment vertical="top"/>
    </xf>
    <xf numFmtId="0" fontId="0" fillId="0" borderId="2" xfId="0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4" fontId="6" fillId="0" borderId="0" xfId="0" applyNumberFormat="1" applyFont="1" applyBorder="1" applyAlignment="1" applyProtection="1">
      <alignment vertical="top" wrapText="1"/>
    </xf>
    <xf numFmtId="4" fontId="7" fillId="4" borderId="1" xfId="0" applyNumberFormat="1" applyFont="1" applyFill="1" applyBorder="1" applyAlignment="1" applyProtection="1">
      <alignment vertical="top" wrapText="1"/>
    </xf>
    <xf numFmtId="10" fontId="15" fillId="4" borderId="3" xfId="0" applyNumberFormat="1" applyFont="1" applyFill="1" applyBorder="1" applyAlignment="1" applyProtection="1">
      <alignment horizontal="right" vertical="top" wrapText="1"/>
    </xf>
    <xf numFmtId="0" fontId="6" fillId="0" borderId="8" xfId="0" applyFont="1" applyBorder="1" applyAlignment="1" applyProtection="1">
      <alignment vertical="top" wrapText="1"/>
    </xf>
    <xf numFmtId="0" fontId="6" fillId="0" borderId="9" xfId="0" applyFont="1" applyBorder="1" applyAlignment="1" applyProtection="1">
      <alignment vertical="top" wrapText="1"/>
    </xf>
    <xf numFmtId="3" fontId="6" fillId="0" borderId="9" xfId="0" applyNumberFormat="1" applyFont="1" applyBorder="1" applyAlignment="1" applyProtection="1">
      <alignment vertical="top" wrapText="1"/>
    </xf>
    <xf numFmtId="4" fontId="7" fillId="0" borderId="9" xfId="0" applyNumberFormat="1" applyFont="1" applyBorder="1" applyAlignment="1" applyProtection="1">
      <alignment vertical="top" wrapText="1"/>
    </xf>
    <xf numFmtId="4" fontId="0" fillId="0" borderId="0" xfId="0" applyNumberFormat="1" applyBorder="1" applyProtection="1"/>
    <xf numFmtId="0" fontId="8" fillId="0" borderId="0" xfId="0" applyFont="1" applyBorder="1" applyProtection="1"/>
    <xf numFmtId="4" fontId="8" fillId="0" borderId="0" xfId="0" applyNumberFormat="1" applyFont="1" applyBorder="1" applyProtection="1"/>
    <xf numFmtId="4" fontId="10" fillId="4" borderId="8" xfId="0" applyNumberFormat="1" applyFont="1" applyFill="1" applyBorder="1" applyAlignment="1" applyProtection="1">
      <alignment vertical="top"/>
      <protection locked="0"/>
    </xf>
    <xf numFmtId="4" fontId="7" fillId="4" borderId="1" xfId="0" applyNumberFormat="1" applyFont="1" applyFill="1" applyBorder="1" applyAlignment="1" applyProtection="1">
      <alignment vertical="top" wrapText="1"/>
      <protection locked="0"/>
    </xf>
    <xf numFmtId="10" fontId="15" fillId="4" borderId="5" xfId="0" applyNumberFormat="1" applyFont="1" applyFill="1" applyBorder="1" applyAlignment="1" applyProtection="1">
      <alignment horizontal="right" vertical="top" wrapText="1"/>
      <protection locked="0"/>
    </xf>
    <xf numFmtId="0" fontId="3" fillId="0" borderId="6" xfId="0" applyFont="1" applyBorder="1" applyAlignment="1" applyProtection="1">
      <alignment vertical="top"/>
    </xf>
    <xf numFmtId="0" fontId="3" fillId="0" borderId="6" xfId="0" applyFont="1" applyBorder="1" applyAlignment="1" applyProtection="1">
      <alignment horizontal="center" vertical="top"/>
    </xf>
    <xf numFmtId="0" fontId="3" fillId="0" borderId="6" xfId="0" applyFont="1" applyBorder="1" applyAlignment="1" applyProtection="1">
      <alignment vertical="top" wrapText="1"/>
    </xf>
    <xf numFmtId="0" fontId="9" fillId="0" borderId="6" xfId="0" applyFont="1" applyBorder="1" applyAlignment="1" applyProtection="1">
      <alignment vertical="top"/>
    </xf>
    <xf numFmtId="4" fontId="9" fillId="0" borderId="6" xfId="0" applyNumberFormat="1" applyFont="1" applyBorder="1" applyAlignment="1" applyProtection="1">
      <alignment vertical="top"/>
    </xf>
    <xf numFmtId="0" fontId="6" fillId="0" borderId="6" xfId="0" applyFont="1" applyBorder="1" applyAlignment="1" applyProtection="1">
      <alignment vertical="top"/>
    </xf>
    <xf numFmtId="0" fontId="6" fillId="0" borderId="6" xfId="0" applyFont="1" applyBorder="1" applyAlignment="1" applyProtection="1">
      <alignment horizontal="center" vertical="top"/>
    </xf>
    <xf numFmtId="49" fontId="4" fillId="0" borderId="7" xfId="0" applyNumberFormat="1" applyFont="1" applyBorder="1" applyAlignment="1" applyProtection="1">
      <alignment vertical="top" wrapText="1"/>
    </xf>
    <xf numFmtId="4" fontId="7" fillId="0" borderId="7" xfId="0" applyNumberFormat="1" applyFont="1" applyBorder="1" applyAlignment="1" applyProtection="1">
      <alignment vertical="top"/>
    </xf>
    <xf numFmtId="4" fontId="7" fillId="4" borderId="6" xfId="0" applyNumberFormat="1" applyFont="1" applyFill="1" applyBorder="1" applyAlignment="1" applyProtection="1">
      <alignment vertical="top"/>
    </xf>
    <xf numFmtId="4" fontId="4" fillId="0" borderId="7" xfId="0" applyNumberFormat="1" applyFont="1" applyBorder="1" applyAlignment="1" applyProtection="1">
      <alignment vertical="top" wrapText="1"/>
    </xf>
    <xf numFmtId="49" fontId="4" fillId="2" borderId="1" xfId="0" applyNumberFormat="1" applyFont="1" applyFill="1" applyBorder="1" applyAlignment="1" applyProtection="1">
      <alignment vertical="top"/>
    </xf>
    <xf numFmtId="49" fontId="4" fillId="2" borderId="1" xfId="0" applyNumberFormat="1" applyFont="1" applyFill="1" applyBorder="1" applyAlignment="1" applyProtection="1">
      <alignment horizontal="center" vertical="top"/>
    </xf>
    <xf numFmtId="49" fontId="4" fillId="2" borderId="9" xfId="0" applyNumberFormat="1" applyFont="1" applyFill="1" applyBorder="1" applyAlignment="1" applyProtection="1">
      <alignment vertical="top" wrapText="1"/>
    </xf>
    <xf numFmtId="0" fontId="0" fillId="4" borderId="0" xfId="0" applyFill="1" applyAlignment="1" applyProtection="1">
      <alignment horizontal="left" vertical="top" shrinkToFit="1"/>
      <protection locked="0"/>
    </xf>
    <xf numFmtId="0" fontId="0" fillId="4" borderId="0" xfId="0" applyFill="1" applyAlignment="1" applyProtection="1">
      <alignment vertical="top" shrinkToFit="1"/>
      <protection locked="0"/>
    </xf>
    <xf numFmtId="0" fontId="0" fillId="4" borderId="0" xfId="0" applyFill="1" applyAlignment="1" applyProtection="1">
      <alignment shrinkToFit="1"/>
      <protection locked="0"/>
    </xf>
    <xf numFmtId="4" fontId="24" fillId="0" borderId="1" xfId="0" applyNumberFormat="1" applyFont="1" applyFill="1" applyBorder="1" applyAlignment="1" applyProtection="1">
      <alignment horizontal="center" vertical="top" wrapText="1"/>
    </xf>
    <xf numFmtId="164" fontId="24" fillId="0" borderId="1" xfId="0" applyNumberFormat="1" applyFont="1" applyBorder="1" applyAlignment="1" applyProtection="1">
      <alignment vertical="top" wrapText="1"/>
    </xf>
    <xf numFmtId="4" fontId="24" fillId="2" borderId="1" xfId="0" applyNumberFormat="1" applyFont="1" applyFill="1" applyBorder="1" applyAlignment="1" applyProtection="1">
      <alignment vertical="top"/>
    </xf>
    <xf numFmtId="4" fontId="25" fillId="4" borderId="1" xfId="0" applyNumberFormat="1" applyFont="1" applyFill="1" applyBorder="1" applyAlignment="1" applyProtection="1">
      <alignment vertical="top"/>
    </xf>
    <xf numFmtId="4" fontId="24" fillId="0" borderId="7" xfId="0" applyNumberFormat="1" applyFont="1" applyBorder="1" applyAlignment="1" applyProtection="1">
      <alignment vertical="top"/>
    </xf>
    <xf numFmtId="4" fontId="24" fillId="4" borderId="6" xfId="0" applyNumberFormat="1" applyFont="1" applyFill="1" applyBorder="1" applyAlignment="1" applyProtection="1">
      <alignment vertical="top"/>
    </xf>
    <xf numFmtId="4" fontId="24" fillId="0" borderId="9" xfId="0" applyNumberFormat="1" applyFont="1" applyBorder="1" applyAlignment="1" applyProtection="1">
      <alignment vertical="top"/>
    </xf>
    <xf numFmtId="4" fontId="24" fillId="4" borderId="1" xfId="0" applyNumberFormat="1" applyFont="1" applyFill="1" applyBorder="1" applyAlignment="1" applyProtection="1">
      <alignment vertical="top"/>
    </xf>
    <xf numFmtId="0" fontId="17" fillId="0" borderId="4" xfId="0" applyFont="1" applyBorder="1" applyAlignment="1" applyProtection="1">
      <alignment horizontal="right" vertical="center" wrapText="1"/>
    </xf>
    <xf numFmtId="4" fontId="7" fillId="4" borderId="12" xfId="0" applyNumberFormat="1" applyFont="1" applyFill="1" applyBorder="1" applyAlignment="1" applyProtection="1">
      <alignment vertical="top" wrapText="1"/>
      <protection locked="0"/>
    </xf>
    <xf numFmtId="0" fontId="0" fillId="0" borderId="8" xfId="0" applyBorder="1" applyAlignment="1" applyProtection="1">
      <alignment wrapText="1"/>
    </xf>
    <xf numFmtId="0" fontId="0" fillId="0" borderId="9" xfId="0" applyBorder="1" applyAlignment="1" applyProtection="1">
      <alignment wrapText="1"/>
    </xf>
    <xf numFmtId="10" fontId="15" fillId="4" borderId="8" xfId="0" applyNumberFormat="1" applyFont="1" applyFill="1" applyBorder="1" applyAlignment="1" applyProtection="1">
      <alignment horizontal="right" vertical="top" wrapText="1"/>
    </xf>
    <xf numFmtId="10" fontId="15" fillId="4" borderId="10" xfId="0" applyNumberFormat="1" applyFont="1" applyFill="1" applyBorder="1" applyAlignment="1" applyProtection="1">
      <alignment horizontal="right" vertical="top" wrapText="1"/>
      <protection locked="0"/>
    </xf>
    <xf numFmtId="0" fontId="26" fillId="0" borderId="0" xfId="0" applyFont="1" applyBorder="1" applyProtection="1"/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center" vertical="top" shrinkToFit="1"/>
      <protection locked="0"/>
    </xf>
    <xf numFmtId="0" fontId="19" fillId="0" borderId="0" xfId="0" applyFont="1" applyAlignment="1" applyProtection="1">
      <alignment horizontal="center" vertical="top" wrapText="1"/>
    </xf>
    <xf numFmtId="0" fontId="21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22" fillId="0" borderId="0" xfId="0" applyFont="1" applyAlignment="1" applyProtection="1">
      <alignment horizontal="left" vertical="top"/>
    </xf>
    <xf numFmtId="0" fontId="0" fillId="0" borderId="4" xfId="0" applyBorder="1" applyAlignment="1" applyProtection="1">
      <alignment horizontal="center" wrapText="1"/>
      <protection locked="0"/>
    </xf>
    <xf numFmtId="0" fontId="0" fillId="4" borderId="0" xfId="0" applyFill="1" applyAlignment="1" applyProtection="1">
      <alignment horizontal="left" shrinkToFit="1"/>
      <protection locked="0"/>
    </xf>
    <xf numFmtId="0" fontId="0" fillId="0" borderId="0" xfId="0" applyAlignment="1" applyProtection="1">
      <alignment horizontal="left" vertical="top" wrapText="1"/>
    </xf>
    <xf numFmtId="4" fontId="12" fillId="5" borderId="0" xfId="0" applyNumberFormat="1" applyFont="1" applyFill="1" applyAlignment="1" applyProtection="1">
      <alignment horizontal="center" vertical="top" shrinkToFit="1"/>
    </xf>
    <xf numFmtId="0" fontId="12" fillId="5" borderId="0" xfId="0" applyFont="1" applyFill="1" applyAlignment="1" applyProtection="1">
      <alignment horizontal="center" vertical="top" shrinkToFit="1"/>
    </xf>
    <xf numFmtId="0" fontId="0" fillId="0" borderId="8" xfId="0" applyBorder="1" applyAlignment="1" applyProtection="1">
      <alignment horizontal="left" vertical="top" wrapText="1"/>
    </xf>
    <xf numFmtId="0" fontId="0" fillId="0" borderId="9" xfId="0" applyBorder="1" applyAlignment="1" applyProtection="1">
      <alignment horizontal="left" vertical="top" wrapText="1"/>
    </xf>
    <xf numFmtId="0" fontId="0" fillId="0" borderId="10" xfId="0" applyBorder="1" applyAlignment="1" applyProtection="1">
      <alignment horizontal="left" vertical="top" wrapText="1"/>
    </xf>
    <xf numFmtId="0" fontId="0" fillId="4" borderId="4" xfId="0" applyFill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left" vertical="top"/>
    </xf>
    <xf numFmtId="0" fontId="4" fillId="0" borderId="0" xfId="0" applyFont="1" applyBorder="1" applyAlignment="1" applyProtection="1">
      <alignment horizontal="left" vertical="top" wrapText="1"/>
    </xf>
    <xf numFmtId="0" fontId="7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66DF9D-427F-4836-AE1C-C4E5139DD5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9854-3728-4C52-B048-585D71573ABF}">
  <sheetPr>
    <pageSetUpPr fitToPage="1"/>
  </sheetPr>
  <dimension ref="A2:I49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2" customFormat="1" ht="75" customHeight="1" x14ac:dyDescent="0.25">
      <c r="A2" s="106" t="s">
        <v>203</v>
      </c>
      <c r="B2" s="106"/>
      <c r="C2" s="106"/>
      <c r="D2" s="106"/>
      <c r="E2" s="106"/>
      <c r="F2" s="106"/>
      <c r="G2" s="106"/>
      <c r="H2" s="106"/>
      <c r="I2" s="106"/>
    </row>
    <row r="5" spans="1:9" x14ac:dyDescent="0.25">
      <c r="D5" s="11"/>
      <c r="E5" s="11"/>
      <c r="F5" s="12"/>
      <c r="G5" s="12"/>
      <c r="H5" s="12"/>
      <c r="I5" s="13" t="s">
        <v>225</v>
      </c>
    </row>
    <row r="6" spans="1:9" x14ac:dyDescent="0.25">
      <c r="D6" s="11"/>
      <c r="E6" s="11"/>
      <c r="F6" s="12"/>
      <c r="G6" s="12"/>
      <c r="H6" s="12"/>
      <c r="I6" s="13"/>
    </row>
    <row r="7" spans="1:9" x14ac:dyDescent="0.25">
      <c r="D7" s="11"/>
      <c r="E7" s="11"/>
      <c r="F7" s="12"/>
      <c r="G7" s="12"/>
      <c r="H7" s="12"/>
      <c r="I7" s="14" t="s">
        <v>226</v>
      </c>
    </row>
    <row r="8" spans="1:9" ht="24.95" customHeight="1" x14ac:dyDescent="0.25"/>
    <row r="9" spans="1:9" ht="18.75" x14ac:dyDescent="0.3">
      <c r="A9" s="107" t="s">
        <v>204</v>
      </c>
      <c r="B9" s="107"/>
      <c r="C9" s="107"/>
      <c r="D9" s="107"/>
      <c r="E9" s="107"/>
      <c r="F9" s="107"/>
      <c r="G9" s="107"/>
      <c r="H9" s="107"/>
      <c r="I9" s="107"/>
    </row>
    <row r="10" spans="1:9" ht="15" customHeight="1" x14ac:dyDescent="0.25"/>
    <row r="11" spans="1:9" ht="15" customHeight="1" x14ac:dyDescent="0.25"/>
    <row r="12" spans="1:9" x14ac:dyDescent="0.25">
      <c r="A12" s="2" t="s">
        <v>205</v>
      </c>
      <c r="B12" s="108"/>
      <c r="C12" s="108"/>
      <c r="D12" s="108"/>
      <c r="E12" s="108"/>
      <c r="F12" s="104" t="s">
        <v>206</v>
      </c>
      <c r="G12" s="104"/>
      <c r="H12" s="104"/>
      <c r="I12" s="86"/>
    </row>
    <row r="13" spans="1:9" x14ac:dyDescent="0.25">
      <c r="A13" s="109" t="s">
        <v>207</v>
      </c>
      <c r="B13" s="109"/>
      <c r="C13" s="109"/>
      <c r="D13" s="109"/>
      <c r="E13" s="109"/>
      <c r="F13" s="109"/>
      <c r="G13" s="109"/>
      <c r="H13" s="109"/>
      <c r="I13" s="15"/>
    </row>
    <row r="14" spans="1:9" x14ac:dyDescent="0.25">
      <c r="A14" s="16"/>
      <c r="B14" s="16"/>
      <c r="C14" s="16"/>
      <c r="D14" s="16"/>
      <c r="E14" s="16"/>
      <c r="F14" s="16"/>
      <c r="G14" s="16"/>
      <c r="H14" s="16"/>
      <c r="I14" s="15"/>
    </row>
    <row r="15" spans="1:9" x14ac:dyDescent="0.25">
      <c r="A15" s="2" t="s">
        <v>208</v>
      </c>
      <c r="B15" s="2"/>
      <c r="C15" s="87"/>
      <c r="D15" s="104" t="s">
        <v>209</v>
      </c>
      <c r="E15" s="104"/>
      <c r="F15" s="105"/>
      <c r="G15" s="105"/>
      <c r="H15" s="105"/>
      <c r="I15" s="105"/>
    </row>
    <row r="16" spans="1:9" x14ac:dyDescent="0.25">
      <c r="B16" s="17"/>
      <c r="C16" s="17" t="s">
        <v>210</v>
      </c>
      <c r="D16" s="17"/>
      <c r="E16" s="17"/>
      <c r="F16" s="17" t="s">
        <v>211</v>
      </c>
      <c r="G16" s="17"/>
      <c r="H16" s="17"/>
      <c r="I16" s="2"/>
    </row>
    <row r="17" spans="1:9" x14ac:dyDescent="0.25">
      <c r="B17" s="17"/>
      <c r="C17" s="17"/>
      <c r="D17" s="17"/>
      <c r="E17" s="17"/>
      <c r="F17" s="17"/>
      <c r="G17" s="17"/>
      <c r="H17" s="17"/>
      <c r="I17" s="2"/>
    </row>
    <row r="18" spans="1:9" x14ac:dyDescent="0.25">
      <c r="A18" s="2" t="s">
        <v>212</v>
      </c>
      <c r="B18" s="86"/>
      <c r="C18" s="104" t="s">
        <v>213</v>
      </c>
      <c r="D18" s="104"/>
      <c r="E18" s="111"/>
      <c r="F18" s="111"/>
      <c r="G18" s="111"/>
      <c r="H18" s="18" t="s">
        <v>214</v>
      </c>
      <c r="I18" s="88"/>
    </row>
    <row r="19" spans="1:9" s="19" customFormat="1" x14ac:dyDescent="0.25">
      <c r="B19" s="20"/>
      <c r="C19" s="21"/>
      <c r="D19" s="21"/>
      <c r="E19" s="22"/>
      <c r="F19" s="22"/>
      <c r="G19" s="22"/>
      <c r="H19" s="22"/>
      <c r="I19" s="22"/>
    </row>
    <row r="20" spans="1:9" s="19" customFormat="1" x14ac:dyDescent="0.25">
      <c r="B20" s="20"/>
      <c r="C20" s="21"/>
      <c r="D20" s="21"/>
      <c r="E20" s="22"/>
      <c r="F20" s="22"/>
      <c r="G20" s="22"/>
      <c r="H20" s="22"/>
      <c r="I20" s="22"/>
    </row>
    <row r="21" spans="1:9" s="19" customFormat="1" x14ac:dyDescent="0.25">
      <c r="A21" s="23" t="s">
        <v>215</v>
      </c>
      <c r="B21" s="20"/>
      <c r="C21" s="105"/>
      <c r="D21" s="105"/>
      <c r="E21" s="105"/>
      <c r="F21" s="105"/>
      <c r="G21" s="105"/>
      <c r="H21" s="22" t="s">
        <v>216</v>
      </c>
      <c r="I21" s="88"/>
    </row>
    <row r="22" spans="1:9" s="19" customFormat="1" x14ac:dyDescent="0.25">
      <c r="A22" s="23"/>
      <c r="B22" s="20"/>
      <c r="C22" s="21"/>
      <c r="D22" s="21"/>
      <c r="E22" s="21"/>
      <c r="F22" s="21"/>
      <c r="G22" s="21"/>
      <c r="H22" s="22"/>
      <c r="I22" s="18"/>
    </row>
    <row r="23" spans="1:9" x14ac:dyDescent="0.25">
      <c r="A23" s="2" t="s">
        <v>217</v>
      </c>
      <c r="B23" s="2"/>
      <c r="C23" s="2"/>
      <c r="D23" s="2"/>
      <c r="E23" s="2"/>
      <c r="F23" s="2"/>
      <c r="G23" s="2"/>
      <c r="H23" s="2"/>
      <c r="I23" s="2"/>
    </row>
    <row r="24" spans="1:9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56.25" customHeight="1" x14ac:dyDescent="0.25">
      <c r="A25" s="112" t="s">
        <v>218</v>
      </c>
      <c r="B25" s="112"/>
      <c r="C25" s="112"/>
      <c r="D25" s="112"/>
      <c r="E25" s="112"/>
      <c r="F25" s="112"/>
      <c r="G25" s="112"/>
      <c r="H25" s="112"/>
      <c r="I25" s="2"/>
    </row>
    <row r="26" spans="1:9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15" customHeight="1" x14ac:dyDescent="0.25">
      <c r="A27" s="2" t="s">
        <v>219</v>
      </c>
      <c r="B27" s="2"/>
      <c r="C27" s="2"/>
      <c r="D27" s="2"/>
      <c r="E27" s="2"/>
      <c r="F27" s="2"/>
      <c r="G27" s="2"/>
      <c r="H27" s="2"/>
    </row>
    <row r="28" spans="1:9" ht="15" customHeight="1" x14ac:dyDescent="0.25">
      <c r="A28" s="2"/>
      <c r="B28" s="2"/>
      <c r="C28" s="2"/>
      <c r="D28" s="2"/>
      <c r="E28" s="2"/>
      <c r="F28" s="2"/>
      <c r="G28" s="2"/>
      <c r="H28" s="2"/>
    </row>
    <row r="29" spans="1:9" ht="15" customHeight="1" x14ac:dyDescent="0.25">
      <c r="A29" s="2" t="s">
        <v>220</v>
      </c>
      <c r="B29" s="113">
        <f>+IF('Anexo I Tabla Desglose Precio'!G107&lt;=342744.44,'Anexo I Tabla Desglose Precio'!G107,"ERROR: no debe superar 342,744,44")</f>
        <v>0</v>
      </c>
      <c r="C29" s="114"/>
      <c r="D29" s="2" t="s">
        <v>221</v>
      </c>
      <c r="E29" s="2"/>
      <c r="F29" s="2"/>
      <c r="G29" s="2"/>
      <c r="H29" s="2"/>
    </row>
    <row r="30" spans="1:9" ht="15" customHeight="1" x14ac:dyDescent="0.25">
      <c r="A30" s="2"/>
      <c r="B30" s="2"/>
      <c r="C30" s="2"/>
      <c r="D30" s="2"/>
      <c r="E30" s="2"/>
      <c r="F30" s="2"/>
      <c r="G30" s="2"/>
      <c r="H30" s="2"/>
    </row>
    <row r="31" spans="1:9" ht="15" customHeight="1" x14ac:dyDescent="0.25">
      <c r="A31" s="24"/>
      <c r="B31" s="2"/>
      <c r="C31" s="2"/>
      <c r="D31" s="2"/>
      <c r="E31" s="2"/>
      <c r="F31" s="2"/>
      <c r="G31" s="2"/>
      <c r="H31" s="2"/>
    </row>
    <row r="32" spans="1:9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35.1" customHeight="1" x14ac:dyDescent="0.25">
      <c r="A33" s="112" t="s">
        <v>222</v>
      </c>
      <c r="B33" s="112"/>
      <c r="C33" s="112"/>
      <c r="D33" s="112"/>
      <c r="E33" s="112"/>
      <c r="F33" s="112"/>
      <c r="G33" s="112"/>
      <c r="H33" s="112"/>
      <c r="I33" s="2"/>
    </row>
    <row r="34" spans="1:9" ht="27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5" t="s">
        <v>223</v>
      </c>
      <c r="B35" s="2"/>
      <c r="C35" s="2"/>
      <c r="D35" s="2"/>
      <c r="E35" s="2"/>
      <c r="F35" s="2"/>
      <c r="G35" s="2"/>
      <c r="H35" s="2"/>
      <c r="I35" s="2"/>
    </row>
    <row r="36" spans="1:9" ht="8.1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41" spans="1:9" x14ac:dyDescent="0.25">
      <c r="B41" s="26" t="s">
        <v>224</v>
      </c>
    </row>
    <row r="49" spans="2:7" x14ac:dyDescent="0.25">
      <c r="B49" s="1" t="s">
        <v>202</v>
      </c>
      <c r="C49" s="110"/>
      <c r="D49" s="110"/>
      <c r="E49" s="110"/>
      <c r="F49" s="110"/>
      <c r="G49" s="110"/>
    </row>
  </sheetData>
  <sheetProtection algorithmName="SHA-512" hashValue="q77Nvm2KEhN0o3DDZTambKPXIgcBzRhohd8lgFXqzB7Y5tGX4y2mLEEfXmYkgYrKhUFRTlseeznRr4pKfh2fkA==" saltValue="nLq0g6MJPtuOtNDiys7OOA==" spinCount="100000" sheet="1" objects="1" scenarios="1" selectLockedCells="1"/>
  <mergeCells count="14">
    <mergeCell ref="C49:G49"/>
    <mergeCell ref="C18:D18"/>
    <mergeCell ref="E18:G18"/>
    <mergeCell ref="C21:G21"/>
    <mergeCell ref="A25:H25"/>
    <mergeCell ref="B29:C29"/>
    <mergeCell ref="A33:H33"/>
    <mergeCell ref="D15:E15"/>
    <mergeCell ref="F15:I15"/>
    <mergeCell ref="A2:I2"/>
    <mergeCell ref="A9:I9"/>
    <mergeCell ref="B12:E12"/>
    <mergeCell ref="F12:H12"/>
    <mergeCell ref="A13:H1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665E-C981-4C88-A6FA-A10BBC001146}">
  <sheetPr>
    <pageSetUpPr fitToPage="1"/>
  </sheetPr>
  <dimension ref="A1:I113"/>
  <sheetViews>
    <sheetView zoomScaleNormal="100" workbookViewId="0">
      <pane ySplit="5" topLeftCell="A6" activePane="bottomLeft" state="frozen"/>
      <selection pane="bottomLeft" activeCell="F7" sqref="F7"/>
    </sheetView>
  </sheetViews>
  <sheetFormatPr baseColWidth="10" defaultRowHeight="15" x14ac:dyDescent="0.25"/>
  <cols>
    <col min="1" max="1" width="15.7109375" style="10" customWidth="1"/>
    <col min="2" max="2" width="5.7109375" style="10" customWidth="1"/>
    <col min="3" max="3" width="40.7109375" style="10" customWidth="1"/>
    <col min="4" max="5" width="10.7109375" style="10" customWidth="1"/>
    <col min="6" max="6" width="10.7109375" style="67" customWidth="1"/>
    <col min="7" max="7" width="10.7109375" style="68" customWidth="1"/>
    <col min="8" max="16384" width="11.42578125" style="10"/>
  </cols>
  <sheetData>
    <row r="1" spans="1:7" s="1" customFormat="1" ht="99.95" customHeight="1" x14ac:dyDescent="0.25">
      <c r="A1" s="115" t="s">
        <v>193</v>
      </c>
      <c r="B1" s="116"/>
      <c r="C1" s="116"/>
      <c r="D1" s="116"/>
      <c r="E1" s="116"/>
      <c r="F1" s="116"/>
      <c r="G1" s="117"/>
    </row>
    <row r="2" spans="1:7" s="1" customFormat="1" x14ac:dyDescent="0.25">
      <c r="A2" s="2"/>
      <c r="B2" s="2"/>
      <c r="C2" s="2"/>
      <c r="D2" s="2"/>
      <c r="E2" s="2"/>
      <c r="F2" s="2"/>
      <c r="G2" s="27"/>
    </row>
    <row r="3" spans="1:7" ht="15.75" x14ac:dyDescent="0.25">
      <c r="A3" s="29" t="s">
        <v>194</v>
      </c>
      <c r="B3" s="8"/>
      <c r="C3" s="8"/>
      <c r="D3" s="8"/>
      <c r="E3" s="8"/>
      <c r="F3" s="30"/>
      <c r="G3" s="31"/>
    </row>
    <row r="4" spans="1:7" ht="8.1" customHeight="1" x14ac:dyDescent="0.25">
      <c r="A4" s="32"/>
      <c r="B4" s="8"/>
      <c r="C4" s="8"/>
      <c r="D4" s="8"/>
      <c r="E4" s="8"/>
      <c r="F4" s="30"/>
      <c r="G4" s="31"/>
    </row>
    <row r="5" spans="1:7" x14ac:dyDescent="0.25">
      <c r="A5" s="72" t="s">
        <v>0</v>
      </c>
      <c r="B5" s="73" t="s">
        <v>1</v>
      </c>
      <c r="C5" s="74" t="s">
        <v>2</v>
      </c>
      <c r="D5" s="74"/>
      <c r="E5" s="72" t="s">
        <v>3</v>
      </c>
      <c r="F5" s="75" t="s">
        <v>4</v>
      </c>
      <c r="G5" s="76" t="s">
        <v>227</v>
      </c>
    </row>
    <row r="6" spans="1:7" x14ac:dyDescent="0.25">
      <c r="A6" s="83" t="s">
        <v>192</v>
      </c>
      <c r="B6" s="84" t="s">
        <v>5</v>
      </c>
      <c r="C6" s="85" t="s">
        <v>6</v>
      </c>
      <c r="D6" s="33"/>
      <c r="E6" s="34"/>
      <c r="F6" s="35"/>
      <c r="G6" s="36"/>
    </row>
    <row r="7" spans="1:7" x14ac:dyDescent="0.25">
      <c r="A7" s="37" t="s">
        <v>7</v>
      </c>
      <c r="B7" s="38" t="s">
        <v>8</v>
      </c>
      <c r="C7" s="39" t="s">
        <v>9</v>
      </c>
      <c r="D7" s="39"/>
      <c r="E7" s="40">
        <v>1748.99</v>
      </c>
      <c r="F7" s="69"/>
      <c r="G7" s="42">
        <f t="shared" ref="G7:G33" si="0">+ROUND(+E7*F7,2)</f>
        <v>0</v>
      </c>
    </row>
    <row r="8" spans="1:7" x14ac:dyDescent="0.25">
      <c r="A8" s="37" t="s">
        <v>10</v>
      </c>
      <c r="B8" s="38" t="s">
        <v>11</v>
      </c>
      <c r="C8" s="39" t="s">
        <v>12</v>
      </c>
      <c r="D8" s="39"/>
      <c r="E8" s="40">
        <v>74.87</v>
      </c>
      <c r="F8" s="69"/>
      <c r="G8" s="42">
        <f t="shared" si="0"/>
        <v>0</v>
      </c>
    </row>
    <row r="9" spans="1:7" x14ac:dyDescent="0.25">
      <c r="A9" s="37" t="s">
        <v>13</v>
      </c>
      <c r="B9" s="38" t="s">
        <v>8</v>
      </c>
      <c r="C9" s="39" t="s">
        <v>14</v>
      </c>
      <c r="D9" s="39"/>
      <c r="E9" s="40">
        <v>748.66</v>
      </c>
      <c r="F9" s="69"/>
      <c r="G9" s="42">
        <f t="shared" si="0"/>
        <v>0</v>
      </c>
    </row>
    <row r="10" spans="1:7" x14ac:dyDescent="0.25">
      <c r="A10" s="37" t="s">
        <v>15</v>
      </c>
      <c r="B10" s="38" t="s">
        <v>8</v>
      </c>
      <c r="C10" s="39" t="s">
        <v>16</v>
      </c>
      <c r="D10" s="39"/>
      <c r="E10" s="40">
        <v>778.4</v>
      </c>
      <c r="F10" s="69"/>
      <c r="G10" s="42">
        <f t="shared" si="0"/>
        <v>0</v>
      </c>
    </row>
    <row r="11" spans="1:7" x14ac:dyDescent="0.25">
      <c r="A11" s="37" t="s">
        <v>17</v>
      </c>
      <c r="B11" s="38" t="s">
        <v>8</v>
      </c>
      <c r="C11" s="39" t="s">
        <v>18</v>
      </c>
      <c r="D11" s="39"/>
      <c r="E11" s="40">
        <v>1575.33</v>
      </c>
      <c r="F11" s="69"/>
      <c r="G11" s="42">
        <f t="shared" si="0"/>
        <v>0</v>
      </c>
    </row>
    <row r="12" spans="1:7" x14ac:dyDescent="0.25">
      <c r="A12" s="37" t="s">
        <v>19</v>
      </c>
      <c r="B12" s="38" t="s">
        <v>8</v>
      </c>
      <c r="C12" s="39" t="s">
        <v>20</v>
      </c>
      <c r="D12" s="39"/>
      <c r="E12" s="40">
        <v>110</v>
      </c>
      <c r="F12" s="69"/>
      <c r="G12" s="42">
        <f t="shared" si="0"/>
        <v>0</v>
      </c>
    </row>
    <row r="13" spans="1:7" x14ac:dyDescent="0.25">
      <c r="A13" s="37" t="s">
        <v>21</v>
      </c>
      <c r="B13" s="38" t="s">
        <v>22</v>
      </c>
      <c r="C13" s="39" t="s">
        <v>23</v>
      </c>
      <c r="D13" s="39"/>
      <c r="E13" s="40">
        <v>2</v>
      </c>
      <c r="F13" s="69"/>
      <c r="G13" s="42">
        <f t="shared" si="0"/>
        <v>0</v>
      </c>
    </row>
    <row r="14" spans="1:7" x14ac:dyDescent="0.25">
      <c r="A14" s="37" t="s">
        <v>24</v>
      </c>
      <c r="B14" s="38" t="s">
        <v>22</v>
      </c>
      <c r="C14" s="39" t="s">
        <v>25</v>
      </c>
      <c r="D14" s="39"/>
      <c r="E14" s="40">
        <v>19</v>
      </c>
      <c r="F14" s="69"/>
      <c r="G14" s="42">
        <f t="shared" si="0"/>
        <v>0</v>
      </c>
    </row>
    <row r="15" spans="1:7" x14ac:dyDescent="0.25">
      <c r="A15" s="37" t="s">
        <v>26</v>
      </c>
      <c r="B15" s="38" t="s">
        <v>22</v>
      </c>
      <c r="C15" s="39" t="s">
        <v>27</v>
      </c>
      <c r="D15" s="39"/>
      <c r="E15" s="40">
        <v>19</v>
      </c>
      <c r="F15" s="69"/>
      <c r="G15" s="42">
        <f t="shared" si="0"/>
        <v>0</v>
      </c>
    </row>
    <row r="16" spans="1:7" x14ac:dyDescent="0.25">
      <c r="A16" s="37" t="s">
        <v>28</v>
      </c>
      <c r="B16" s="38" t="s">
        <v>29</v>
      </c>
      <c r="C16" s="39" t="s">
        <v>30</v>
      </c>
      <c r="D16" s="39"/>
      <c r="E16" s="40">
        <v>248.68</v>
      </c>
      <c r="F16" s="69"/>
      <c r="G16" s="42">
        <f t="shared" si="0"/>
        <v>0</v>
      </c>
    </row>
    <row r="17" spans="1:7" x14ac:dyDescent="0.25">
      <c r="A17" s="37" t="s">
        <v>31</v>
      </c>
      <c r="B17" s="38" t="s">
        <v>29</v>
      </c>
      <c r="C17" s="39" t="s">
        <v>32</v>
      </c>
      <c r="D17" s="39"/>
      <c r="E17" s="40">
        <v>309.48</v>
      </c>
      <c r="F17" s="69"/>
      <c r="G17" s="42">
        <f t="shared" si="0"/>
        <v>0</v>
      </c>
    </row>
    <row r="18" spans="1:7" x14ac:dyDescent="0.25">
      <c r="A18" s="37" t="s">
        <v>33</v>
      </c>
      <c r="B18" s="38" t="s">
        <v>8</v>
      </c>
      <c r="C18" s="39" t="s">
        <v>34</v>
      </c>
      <c r="D18" s="39"/>
      <c r="E18" s="40">
        <v>57.27</v>
      </c>
      <c r="F18" s="69"/>
      <c r="G18" s="42">
        <f t="shared" si="0"/>
        <v>0</v>
      </c>
    </row>
    <row r="19" spans="1:7" ht="22.5" x14ac:dyDescent="0.25">
      <c r="A19" s="37" t="s">
        <v>35</v>
      </c>
      <c r="B19" s="38" t="s">
        <v>8</v>
      </c>
      <c r="C19" s="39" t="s">
        <v>36</v>
      </c>
      <c r="D19" s="39"/>
      <c r="E19" s="40">
        <v>20</v>
      </c>
      <c r="F19" s="69"/>
      <c r="G19" s="42">
        <f t="shared" si="0"/>
        <v>0</v>
      </c>
    </row>
    <row r="20" spans="1:7" ht="22.5" x14ac:dyDescent="0.25">
      <c r="A20" s="37" t="s">
        <v>37</v>
      </c>
      <c r="B20" s="38" t="s">
        <v>8</v>
      </c>
      <c r="C20" s="39" t="s">
        <v>38</v>
      </c>
      <c r="D20" s="39"/>
      <c r="E20" s="40">
        <v>20</v>
      </c>
      <c r="F20" s="69"/>
      <c r="G20" s="42">
        <f t="shared" si="0"/>
        <v>0</v>
      </c>
    </row>
    <row r="21" spans="1:7" x14ac:dyDescent="0.25">
      <c r="A21" s="37" t="s">
        <v>39</v>
      </c>
      <c r="B21" s="38" t="s">
        <v>8</v>
      </c>
      <c r="C21" s="39" t="s">
        <v>40</v>
      </c>
      <c r="D21" s="39"/>
      <c r="E21" s="40">
        <v>20</v>
      </c>
      <c r="F21" s="69"/>
      <c r="G21" s="42">
        <f t="shared" si="0"/>
        <v>0</v>
      </c>
    </row>
    <row r="22" spans="1:7" x14ac:dyDescent="0.25">
      <c r="A22" s="37" t="s">
        <v>41</v>
      </c>
      <c r="B22" s="38" t="s">
        <v>8</v>
      </c>
      <c r="C22" s="39" t="s">
        <v>42</v>
      </c>
      <c r="D22" s="39"/>
      <c r="E22" s="40">
        <v>77.14</v>
      </c>
      <c r="F22" s="69"/>
      <c r="G22" s="42">
        <f t="shared" si="0"/>
        <v>0</v>
      </c>
    </row>
    <row r="23" spans="1:7" ht="22.5" x14ac:dyDescent="0.25">
      <c r="A23" s="37" t="s">
        <v>43</v>
      </c>
      <c r="B23" s="38" t="s">
        <v>8</v>
      </c>
      <c r="C23" s="39" t="s">
        <v>44</v>
      </c>
      <c r="D23" s="39"/>
      <c r="E23" s="40">
        <v>77.14</v>
      </c>
      <c r="F23" s="69"/>
      <c r="G23" s="42">
        <f t="shared" si="0"/>
        <v>0</v>
      </c>
    </row>
    <row r="24" spans="1:7" x14ac:dyDescent="0.25">
      <c r="A24" s="37" t="s">
        <v>45</v>
      </c>
      <c r="B24" s="38" t="s">
        <v>8</v>
      </c>
      <c r="C24" s="39" t="s">
        <v>46</v>
      </c>
      <c r="D24" s="39"/>
      <c r="E24" s="40">
        <v>10</v>
      </c>
      <c r="F24" s="69"/>
      <c r="G24" s="42">
        <f t="shared" si="0"/>
        <v>0</v>
      </c>
    </row>
    <row r="25" spans="1:7" ht="22.5" x14ac:dyDescent="0.25">
      <c r="A25" s="37" t="s">
        <v>47</v>
      </c>
      <c r="B25" s="38" t="s">
        <v>8</v>
      </c>
      <c r="C25" s="39" t="s">
        <v>48</v>
      </c>
      <c r="D25" s="39"/>
      <c r="E25" s="40">
        <v>1</v>
      </c>
      <c r="F25" s="69"/>
      <c r="G25" s="42">
        <f t="shared" si="0"/>
        <v>0</v>
      </c>
    </row>
    <row r="26" spans="1:7" x14ac:dyDescent="0.25">
      <c r="A26" s="37" t="s">
        <v>49</v>
      </c>
      <c r="B26" s="38" t="s">
        <v>8</v>
      </c>
      <c r="C26" s="39" t="s">
        <v>50</v>
      </c>
      <c r="D26" s="39"/>
      <c r="E26" s="40">
        <v>404</v>
      </c>
      <c r="F26" s="69"/>
      <c r="G26" s="42">
        <f t="shared" si="0"/>
        <v>0</v>
      </c>
    </row>
    <row r="27" spans="1:7" ht="22.5" x14ac:dyDescent="0.25">
      <c r="A27" s="37" t="s">
        <v>51</v>
      </c>
      <c r="B27" s="38" t="s">
        <v>8</v>
      </c>
      <c r="C27" s="39" t="s">
        <v>52</v>
      </c>
      <c r="D27" s="39"/>
      <c r="E27" s="40">
        <v>85.12</v>
      </c>
      <c r="F27" s="69"/>
      <c r="G27" s="42">
        <f t="shared" si="0"/>
        <v>0</v>
      </c>
    </row>
    <row r="28" spans="1:7" ht="22.5" x14ac:dyDescent="0.25">
      <c r="A28" s="37" t="s">
        <v>53</v>
      </c>
      <c r="B28" s="38" t="s">
        <v>29</v>
      </c>
      <c r="C28" s="39" t="s">
        <v>54</v>
      </c>
      <c r="D28" s="39"/>
      <c r="E28" s="40">
        <v>50</v>
      </c>
      <c r="F28" s="69"/>
      <c r="G28" s="42">
        <f t="shared" si="0"/>
        <v>0</v>
      </c>
    </row>
    <row r="29" spans="1:7" x14ac:dyDescent="0.25">
      <c r="A29" s="37" t="s">
        <v>55</v>
      </c>
      <c r="B29" s="38" t="s">
        <v>8</v>
      </c>
      <c r="C29" s="39" t="s">
        <v>56</v>
      </c>
      <c r="D29" s="39"/>
      <c r="E29" s="40">
        <v>20</v>
      </c>
      <c r="F29" s="69"/>
      <c r="G29" s="42">
        <f t="shared" si="0"/>
        <v>0</v>
      </c>
    </row>
    <row r="30" spans="1:7" x14ac:dyDescent="0.25">
      <c r="A30" s="37" t="s">
        <v>57</v>
      </c>
      <c r="B30" s="38" t="s">
        <v>58</v>
      </c>
      <c r="C30" s="39" t="s">
        <v>59</v>
      </c>
      <c r="D30" s="39"/>
      <c r="E30" s="40">
        <v>11</v>
      </c>
      <c r="F30" s="69"/>
      <c r="G30" s="42">
        <f t="shared" si="0"/>
        <v>0</v>
      </c>
    </row>
    <row r="31" spans="1:7" x14ac:dyDescent="0.25">
      <c r="A31" s="37" t="s">
        <v>60</v>
      </c>
      <c r="B31" s="38" t="s">
        <v>58</v>
      </c>
      <c r="C31" s="39" t="s">
        <v>61</v>
      </c>
      <c r="D31" s="39"/>
      <c r="E31" s="40">
        <v>6</v>
      </c>
      <c r="F31" s="69"/>
      <c r="G31" s="42">
        <f t="shared" si="0"/>
        <v>0</v>
      </c>
    </row>
    <row r="32" spans="1:7" ht="22.5" x14ac:dyDescent="0.25">
      <c r="A32" s="37" t="s">
        <v>62</v>
      </c>
      <c r="B32" s="38" t="s">
        <v>8</v>
      </c>
      <c r="C32" s="39" t="s">
        <v>63</v>
      </c>
      <c r="D32" s="39"/>
      <c r="E32" s="40">
        <v>20</v>
      </c>
      <c r="F32" s="69"/>
      <c r="G32" s="42">
        <f t="shared" si="0"/>
        <v>0</v>
      </c>
    </row>
    <row r="33" spans="1:7" ht="22.5" x14ac:dyDescent="0.25">
      <c r="A33" s="37" t="s">
        <v>64</v>
      </c>
      <c r="B33" s="38" t="s">
        <v>29</v>
      </c>
      <c r="C33" s="39" t="s">
        <v>65</v>
      </c>
      <c r="D33" s="39"/>
      <c r="E33" s="40">
        <v>158.9</v>
      </c>
      <c r="F33" s="69"/>
      <c r="G33" s="42">
        <f t="shared" si="0"/>
        <v>0</v>
      </c>
    </row>
    <row r="34" spans="1:7" x14ac:dyDescent="0.25">
      <c r="A34" s="77"/>
      <c r="B34" s="78"/>
      <c r="C34" s="79" t="s">
        <v>66</v>
      </c>
      <c r="D34" s="79"/>
      <c r="E34" s="53"/>
      <c r="F34" s="80"/>
      <c r="G34" s="81">
        <f>SUM(G7:G33)</f>
        <v>0</v>
      </c>
    </row>
    <row r="35" spans="1:7" x14ac:dyDescent="0.25">
      <c r="A35" s="83" t="s">
        <v>67</v>
      </c>
      <c r="B35" s="84" t="s">
        <v>5</v>
      </c>
      <c r="C35" s="85" t="s">
        <v>68</v>
      </c>
      <c r="D35" s="33"/>
      <c r="E35" s="34"/>
      <c r="F35" s="35"/>
      <c r="G35" s="36"/>
    </row>
    <row r="36" spans="1:7" ht="22.5" x14ac:dyDescent="0.25">
      <c r="A36" s="37" t="s">
        <v>69</v>
      </c>
      <c r="B36" s="38" t="s">
        <v>8</v>
      </c>
      <c r="C36" s="39" t="s">
        <v>70</v>
      </c>
      <c r="D36" s="39"/>
      <c r="E36" s="40">
        <v>748.66</v>
      </c>
      <c r="F36" s="69"/>
      <c r="G36" s="42">
        <f t="shared" ref="G36:G44" si="1">+ROUND(+E36*F36,2)</f>
        <v>0</v>
      </c>
    </row>
    <row r="37" spans="1:7" x14ac:dyDescent="0.25">
      <c r="A37" s="37" t="s">
        <v>71</v>
      </c>
      <c r="B37" s="38" t="s">
        <v>11</v>
      </c>
      <c r="C37" s="39" t="s">
        <v>72</v>
      </c>
      <c r="D37" s="39"/>
      <c r="E37" s="40">
        <v>74.400000000000006</v>
      </c>
      <c r="F37" s="69"/>
      <c r="G37" s="42">
        <f t="shared" si="1"/>
        <v>0</v>
      </c>
    </row>
    <row r="38" spans="1:7" x14ac:dyDescent="0.25">
      <c r="A38" s="37" t="s">
        <v>73</v>
      </c>
      <c r="B38" s="38" t="s">
        <v>11</v>
      </c>
      <c r="C38" s="39" t="s">
        <v>74</v>
      </c>
      <c r="D38" s="39"/>
      <c r="E38" s="40">
        <v>30</v>
      </c>
      <c r="F38" s="69"/>
      <c r="G38" s="42">
        <f t="shared" si="1"/>
        <v>0</v>
      </c>
    </row>
    <row r="39" spans="1:7" ht="22.5" x14ac:dyDescent="0.25">
      <c r="A39" s="37" t="s">
        <v>75</v>
      </c>
      <c r="B39" s="38" t="s">
        <v>8</v>
      </c>
      <c r="C39" s="39" t="s">
        <v>76</v>
      </c>
      <c r="D39" s="39"/>
      <c r="E39" s="40">
        <v>135.47</v>
      </c>
      <c r="F39" s="69"/>
      <c r="G39" s="42">
        <f t="shared" si="1"/>
        <v>0</v>
      </c>
    </row>
    <row r="40" spans="1:7" x14ac:dyDescent="0.25">
      <c r="A40" s="37" t="s">
        <v>77</v>
      </c>
      <c r="B40" s="38" t="s">
        <v>8</v>
      </c>
      <c r="C40" s="39" t="s">
        <v>78</v>
      </c>
      <c r="D40" s="39"/>
      <c r="E40" s="40">
        <v>71.19</v>
      </c>
      <c r="F40" s="69"/>
      <c r="G40" s="42">
        <f t="shared" si="1"/>
        <v>0</v>
      </c>
    </row>
    <row r="41" spans="1:7" x14ac:dyDescent="0.25">
      <c r="A41" s="37" t="s">
        <v>79</v>
      </c>
      <c r="B41" s="38" t="s">
        <v>8</v>
      </c>
      <c r="C41" s="39" t="s">
        <v>80</v>
      </c>
      <c r="D41" s="39"/>
      <c r="E41" s="40">
        <v>1077.04</v>
      </c>
      <c r="F41" s="69"/>
      <c r="G41" s="42">
        <f t="shared" si="1"/>
        <v>0</v>
      </c>
    </row>
    <row r="42" spans="1:7" x14ac:dyDescent="0.25">
      <c r="A42" s="37" t="s">
        <v>81</v>
      </c>
      <c r="B42" s="38" t="s">
        <v>29</v>
      </c>
      <c r="C42" s="39" t="s">
        <v>82</v>
      </c>
      <c r="D42" s="39"/>
      <c r="E42" s="40">
        <v>50</v>
      </c>
      <c r="F42" s="69"/>
      <c r="G42" s="42">
        <f t="shared" si="1"/>
        <v>0</v>
      </c>
    </row>
    <row r="43" spans="1:7" x14ac:dyDescent="0.25">
      <c r="A43" s="37" t="s">
        <v>83</v>
      </c>
      <c r="B43" s="38" t="s">
        <v>58</v>
      </c>
      <c r="C43" s="39" t="s">
        <v>84</v>
      </c>
      <c r="D43" s="39"/>
      <c r="E43" s="40">
        <v>19</v>
      </c>
      <c r="F43" s="69"/>
      <c r="G43" s="42">
        <f t="shared" si="1"/>
        <v>0</v>
      </c>
    </row>
    <row r="44" spans="1:7" x14ac:dyDescent="0.25">
      <c r="A44" s="37" t="s">
        <v>85</v>
      </c>
      <c r="B44" s="38" t="s">
        <v>8</v>
      </c>
      <c r="C44" s="39" t="s">
        <v>86</v>
      </c>
      <c r="D44" s="39"/>
      <c r="E44" s="40">
        <v>311.62</v>
      </c>
      <c r="F44" s="69"/>
      <c r="G44" s="42">
        <f t="shared" si="1"/>
        <v>0</v>
      </c>
    </row>
    <row r="45" spans="1:7" x14ac:dyDescent="0.25">
      <c r="A45" s="77"/>
      <c r="B45" s="78"/>
      <c r="C45" s="79" t="s">
        <v>87</v>
      </c>
      <c r="D45" s="79"/>
      <c r="E45" s="53"/>
      <c r="F45" s="80"/>
      <c r="G45" s="81">
        <f>SUM(G36:G44)</f>
        <v>0</v>
      </c>
    </row>
    <row r="46" spans="1:7" x14ac:dyDescent="0.25">
      <c r="A46" s="83" t="s">
        <v>88</v>
      </c>
      <c r="B46" s="84" t="s">
        <v>5</v>
      </c>
      <c r="C46" s="85" t="s">
        <v>89</v>
      </c>
      <c r="D46" s="33"/>
      <c r="E46" s="34"/>
      <c r="F46" s="35"/>
      <c r="G46" s="36"/>
    </row>
    <row r="47" spans="1:7" x14ac:dyDescent="0.25">
      <c r="A47" s="37" t="s">
        <v>90</v>
      </c>
      <c r="B47" s="38" t="s">
        <v>8</v>
      </c>
      <c r="C47" s="39" t="s">
        <v>91</v>
      </c>
      <c r="D47" s="39"/>
      <c r="E47" s="40">
        <v>110</v>
      </c>
      <c r="F47" s="69"/>
      <c r="G47" s="42">
        <f t="shared" ref="G47:G52" si="2">+ROUND(+E47*F47,2)</f>
        <v>0</v>
      </c>
    </row>
    <row r="48" spans="1:7" x14ac:dyDescent="0.25">
      <c r="A48" s="37" t="s">
        <v>92</v>
      </c>
      <c r="B48" s="38" t="s">
        <v>8</v>
      </c>
      <c r="C48" s="39" t="s">
        <v>93</v>
      </c>
      <c r="D48" s="39"/>
      <c r="E48" s="40">
        <v>758.03</v>
      </c>
      <c r="F48" s="69"/>
      <c r="G48" s="42">
        <f t="shared" si="2"/>
        <v>0</v>
      </c>
    </row>
    <row r="49" spans="1:7" x14ac:dyDescent="0.25">
      <c r="A49" s="37" t="s">
        <v>94</v>
      </c>
      <c r="B49" s="38" t="s">
        <v>8</v>
      </c>
      <c r="C49" s="39" t="s">
        <v>95</v>
      </c>
      <c r="D49" s="39"/>
      <c r="E49" s="40">
        <v>1240.48</v>
      </c>
      <c r="F49" s="69"/>
      <c r="G49" s="42">
        <f t="shared" si="2"/>
        <v>0</v>
      </c>
    </row>
    <row r="50" spans="1:7" x14ac:dyDescent="0.25">
      <c r="A50" s="37" t="s">
        <v>96</v>
      </c>
      <c r="B50" s="38" t="s">
        <v>29</v>
      </c>
      <c r="C50" s="39" t="s">
        <v>97</v>
      </c>
      <c r="D50" s="39"/>
      <c r="E50" s="40">
        <v>507.09</v>
      </c>
      <c r="F50" s="69"/>
      <c r="G50" s="42">
        <f t="shared" si="2"/>
        <v>0</v>
      </c>
    </row>
    <row r="51" spans="1:7" x14ac:dyDescent="0.25">
      <c r="A51" s="37" t="s">
        <v>98</v>
      </c>
      <c r="B51" s="38" t="s">
        <v>8</v>
      </c>
      <c r="C51" s="39" t="s">
        <v>99</v>
      </c>
      <c r="D51" s="39"/>
      <c r="E51" s="40">
        <v>5</v>
      </c>
      <c r="F51" s="69"/>
      <c r="G51" s="42">
        <f t="shared" si="2"/>
        <v>0</v>
      </c>
    </row>
    <row r="52" spans="1:7" x14ac:dyDescent="0.25">
      <c r="A52" s="37" t="s">
        <v>100</v>
      </c>
      <c r="B52" s="38" t="s">
        <v>58</v>
      </c>
      <c r="C52" s="39" t="s">
        <v>101</v>
      </c>
      <c r="D52" s="39"/>
      <c r="E52" s="40">
        <v>12</v>
      </c>
      <c r="F52" s="69"/>
      <c r="G52" s="42">
        <f t="shared" si="2"/>
        <v>0</v>
      </c>
    </row>
    <row r="53" spans="1:7" x14ac:dyDescent="0.25">
      <c r="A53" s="77"/>
      <c r="B53" s="78"/>
      <c r="C53" s="79" t="s">
        <v>102</v>
      </c>
      <c r="D53" s="79"/>
      <c r="E53" s="53"/>
      <c r="F53" s="80"/>
      <c r="G53" s="81">
        <f>SUM(G47:G52)</f>
        <v>0</v>
      </c>
    </row>
    <row r="54" spans="1:7" x14ac:dyDescent="0.25">
      <c r="A54" s="83" t="s">
        <v>103</v>
      </c>
      <c r="B54" s="84" t="s">
        <v>5</v>
      </c>
      <c r="C54" s="85" t="s">
        <v>104</v>
      </c>
      <c r="D54" s="33"/>
      <c r="E54" s="34"/>
      <c r="F54" s="35"/>
      <c r="G54" s="36"/>
    </row>
    <row r="55" spans="1:7" x14ac:dyDescent="0.25">
      <c r="A55" s="37" t="s">
        <v>105</v>
      </c>
      <c r="B55" s="38" t="s">
        <v>8</v>
      </c>
      <c r="C55" s="39" t="s">
        <v>106</v>
      </c>
      <c r="D55" s="39"/>
      <c r="E55" s="40">
        <v>382.21</v>
      </c>
      <c r="F55" s="69"/>
      <c r="G55" s="42">
        <f>+ROUND(+E55*F55,2)</f>
        <v>0</v>
      </c>
    </row>
    <row r="56" spans="1:7" x14ac:dyDescent="0.25">
      <c r="A56" s="37" t="s">
        <v>107</v>
      </c>
      <c r="B56" s="38" t="s">
        <v>29</v>
      </c>
      <c r="C56" s="39" t="s">
        <v>108</v>
      </c>
      <c r="D56" s="39"/>
      <c r="E56" s="40">
        <v>92.69</v>
      </c>
      <c r="F56" s="69"/>
      <c r="G56" s="42">
        <f>+ROUND(+E56*F56,2)</f>
        <v>0</v>
      </c>
    </row>
    <row r="57" spans="1:7" x14ac:dyDescent="0.25">
      <c r="A57" s="37" t="s">
        <v>109</v>
      </c>
      <c r="B57" s="38" t="s">
        <v>8</v>
      </c>
      <c r="C57" s="39" t="s">
        <v>110</v>
      </c>
      <c r="D57" s="39"/>
      <c r="E57" s="40">
        <v>85.12</v>
      </c>
      <c r="F57" s="69"/>
      <c r="G57" s="42">
        <f>+ROUND(+E57*F57,2)</f>
        <v>0</v>
      </c>
    </row>
    <row r="58" spans="1:7" x14ac:dyDescent="0.25">
      <c r="A58" s="77"/>
      <c r="B58" s="78"/>
      <c r="C58" s="79" t="s">
        <v>111</v>
      </c>
      <c r="D58" s="79"/>
      <c r="E58" s="53"/>
      <c r="F58" s="80"/>
      <c r="G58" s="81">
        <f>SUM(G55:G57)</f>
        <v>0</v>
      </c>
    </row>
    <row r="59" spans="1:7" x14ac:dyDescent="0.25">
      <c r="A59" s="83" t="s">
        <v>112</v>
      </c>
      <c r="B59" s="84" t="s">
        <v>5</v>
      </c>
      <c r="C59" s="85" t="s">
        <v>113</v>
      </c>
      <c r="D59" s="33"/>
      <c r="E59" s="34"/>
      <c r="F59" s="35"/>
      <c r="G59" s="36"/>
    </row>
    <row r="60" spans="1:7" x14ac:dyDescent="0.25">
      <c r="A60" s="37" t="s">
        <v>114</v>
      </c>
      <c r="B60" s="38" t="s">
        <v>8</v>
      </c>
      <c r="C60" s="39" t="s">
        <v>115</v>
      </c>
      <c r="D60" s="39"/>
      <c r="E60" s="40">
        <v>20</v>
      </c>
      <c r="F60" s="69"/>
      <c r="G60" s="42">
        <f>+ROUND(+E60*F60,2)</f>
        <v>0</v>
      </c>
    </row>
    <row r="61" spans="1:7" x14ac:dyDescent="0.25">
      <c r="A61" s="37" t="s">
        <v>116</v>
      </c>
      <c r="B61" s="38" t="s">
        <v>8</v>
      </c>
      <c r="C61" s="39" t="s">
        <v>117</v>
      </c>
      <c r="D61" s="39"/>
      <c r="E61" s="40">
        <v>20</v>
      </c>
      <c r="F61" s="69"/>
      <c r="G61" s="42">
        <f>+ROUND(+E61*F61,2)</f>
        <v>0</v>
      </c>
    </row>
    <row r="62" spans="1:7" x14ac:dyDescent="0.25">
      <c r="A62" s="37" t="s">
        <v>118</v>
      </c>
      <c r="B62" s="38" t="s">
        <v>8</v>
      </c>
      <c r="C62" s="39" t="s">
        <v>119</v>
      </c>
      <c r="D62" s="39"/>
      <c r="E62" s="40">
        <v>20</v>
      </c>
      <c r="F62" s="69"/>
      <c r="G62" s="42">
        <f>+ROUND(+E62*F62,2)</f>
        <v>0</v>
      </c>
    </row>
    <row r="63" spans="1:7" x14ac:dyDescent="0.25">
      <c r="A63" s="77"/>
      <c r="B63" s="78"/>
      <c r="C63" s="79" t="s">
        <v>120</v>
      </c>
      <c r="D63" s="79"/>
      <c r="E63" s="53"/>
      <c r="F63" s="80"/>
      <c r="G63" s="81">
        <f>SUM(G60:G62)</f>
        <v>0</v>
      </c>
    </row>
    <row r="64" spans="1:7" x14ac:dyDescent="0.25">
      <c r="A64" s="83" t="s">
        <v>121</v>
      </c>
      <c r="B64" s="84" t="s">
        <v>5</v>
      </c>
      <c r="C64" s="85" t="s">
        <v>122</v>
      </c>
      <c r="D64" s="33"/>
      <c r="E64" s="34"/>
      <c r="F64" s="35"/>
      <c r="G64" s="36"/>
    </row>
    <row r="65" spans="1:7" x14ac:dyDescent="0.25">
      <c r="A65" s="37" t="s">
        <v>123</v>
      </c>
      <c r="B65" s="38" t="s">
        <v>124</v>
      </c>
      <c r="C65" s="39" t="s">
        <v>125</v>
      </c>
      <c r="D65" s="39"/>
      <c r="E65" s="40">
        <v>100</v>
      </c>
      <c r="F65" s="69"/>
      <c r="G65" s="42">
        <f>+ROUND(+E65*F65,2)</f>
        <v>0</v>
      </c>
    </row>
    <row r="66" spans="1:7" x14ac:dyDescent="0.25">
      <c r="A66" s="37" t="s">
        <v>126</v>
      </c>
      <c r="B66" s="38" t="s">
        <v>29</v>
      </c>
      <c r="C66" s="39" t="s">
        <v>127</v>
      </c>
      <c r="D66" s="39"/>
      <c r="E66" s="40">
        <v>336.27</v>
      </c>
      <c r="F66" s="69"/>
      <c r="G66" s="42">
        <f>+ROUND(+E66*F66,2)</f>
        <v>0</v>
      </c>
    </row>
    <row r="67" spans="1:7" x14ac:dyDescent="0.25">
      <c r="A67" s="37" t="s">
        <v>128</v>
      </c>
      <c r="B67" s="38" t="s">
        <v>8</v>
      </c>
      <c r="C67" s="39" t="s">
        <v>129</v>
      </c>
      <c r="D67" s="39"/>
      <c r="E67" s="40">
        <v>10</v>
      </c>
      <c r="F67" s="69"/>
      <c r="G67" s="42">
        <f>+ROUND(+E67*F67,2)</f>
        <v>0</v>
      </c>
    </row>
    <row r="68" spans="1:7" x14ac:dyDescent="0.25">
      <c r="A68" s="37" t="s">
        <v>130</v>
      </c>
      <c r="B68" s="38" t="s">
        <v>22</v>
      </c>
      <c r="C68" s="39" t="s">
        <v>131</v>
      </c>
      <c r="D68" s="39"/>
      <c r="E68" s="40">
        <v>2</v>
      </c>
      <c r="F68" s="69"/>
      <c r="G68" s="42">
        <f>+ROUND(+E68*F68,2)</f>
        <v>0</v>
      </c>
    </row>
    <row r="69" spans="1:7" ht="22.5" x14ac:dyDescent="0.25">
      <c r="A69" s="37" t="s">
        <v>132</v>
      </c>
      <c r="B69" s="38" t="s">
        <v>29</v>
      </c>
      <c r="C69" s="39" t="s">
        <v>133</v>
      </c>
      <c r="D69" s="39"/>
      <c r="E69" s="40">
        <v>158.9</v>
      </c>
      <c r="F69" s="69"/>
      <c r="G69" s="42">
        <f>+ROUND(+E69*F69,2)</f>
        <v>0</v>
      </c>
    </row>
    <row r="70" spans="1:7" x14ac:dyDescent="0.25">
      <c r="A70" s="77"/>
      <c r="B70" s="78"/>
      <c r="C70" s="79" t="s">
        <v>134</v>
      </c>
      <c r="D70" s="79"/>
      <c r="E70" s="53"/>
      <c r="F70" s="80"/>
      <c r="G70" s="81">
        <f>SUM(G65:G69)</f>
        <v>0</v>
      </c>
    </row>
    <row r="71" spans="1:7" x14ac:dyDescent="0.25">
      <c r="A71" s="83" t="s">
        <v>135</v>
      </c>
      <c r="B71" s="84" t="s">
        <v>5</v>
      </c>
      <c r="C71" s="85" t="s">
        <v>136</v>
      </c>
      <c r="D71" s="33"/>
      <c r="E71" s="34"/>
      <c r="F71" s="35"/>
      <c r="G71" s="36"/>
    </row>
    <row r="72" spans="1:7" x14ac:dyDescent="0.25">
      <c r="A72" s="37" t="s">
        <v>137</v>
      </c>
      <c r="B72" s="38" t="s">
        <v>8</v>
      </c>
      <c r="C72" s="39" t="s">
        <v>138</v>
      </c>
      <c r="D72" s="39"/>
      <c r="E72" s="40">
        <v>20</v>
      </c>
      <c r="F72" s="69"/>
      <c r="G72" s="42">
        <f>+ROUND(+E72*F72,2)</f>
        <v>0</v>
      </c>
    </row>
    <row r="73" spans="1:7" x14ac:dyDescent="0.25">
      <c r="A73" s="37" t="s">
        <v>139</v>
      </c>
      <c r="B73" s="38" t="s">
        <v>8</v>
      </c>
      <c r="C73" s="39" t="s">
        <v>140</v>
      </c>
      <c r="D73" s="39"/>
      <c r="E73" s="40">
        <v>382.21</v>
      </c>
      <c r="F73" s="69"/>
      <c r="G73" s="42">
        <f>+ROUND(+E73*F73,2)</f>
        <v>0</v>
      </c>
    </row>
    <row r="74" spans="1:7" x14ac:dyDescent="0.25">
      <c r="A74" s="37" t="s">
        <v>141</v>
      </c>
      <c r="B74" s="38" t="s">
        <v>8</v>
      </c>
      <c r="C74" s="39" t="s">
        <v>142</v>
      </c>
      <c r="D74" s="39"/>
      <c r="E74" s="40">
        <v>206.2</v>
      </c>
      <c r="F74" s="69"/>
      <c r="G74" s="42">
        <f>+ROUND(+E74*F74,2)</f>
        <v>0</v>
      </c>
    </row>
    <row r="75" spans="1:7" x14ac:dyDescent="0.25">
      <c r="A75" s="77"/>
      <c r="B75" s="78"/>
      <c r="C75" s="79" t="s">
        <v>143</v>
      </c>
      <c r="D75" s="79"/>
      <c r="E75" s="53"/>
      <c r="F75" s="80"/>
      <c r="G75" s="81">
        <f>SUM(G72:G74)</f>
        <v>0</v>
      </c>
    </row>
    <row r="76" spans="1:7" x14ac:dyDescent="0.25">
      <c r="A76" s="83" t="s">
        <v>144</v>
      </c>
      <c r="B76" s="84" t="s">
        <v>5</v>
      </c>
      <c r="C76" s="85" t="s">
        <v>145</v>
      </c>
      <c r="D76" s="33"/>
      <c r="E76" s="34"/>
      <c r="F76" s="35"/>
      <c r="G76" s="36"/>
    </row>
    <row r="77" spans="1:7" x14ac:dyDescent="0.25">
      <c r="A77" s="37" t="s">
        <v>146</v>
      </c>
      <c r="B77" s="38" t="s">
        <v>29</v>
      </c>
      <c r="C77" s="39" t="s">
        <v>147</v>
      </c>
      <c r="D77" s="39"/>
      <c r="E77" s="40">
        <v>30</v>
      </c>
      <c r="F77" s="69"/>
      <c r="G77" s="42">
        <f t="shared" ref="G77:G88" si="3">+ROUND(+E77*F77,2)</f>
        <v>0</v>
      </c>
    </row>
    <row r="78" spans="1:7" x14ac:dyDescent="0.25">
      <c r="A78" s="37" t="s">
        <v>148</v>
      </c>
      <c r="B78" s="38" t="s">
        <v>22</v>
      </c>
      <c r="C78" s="39" t="s">
        <v>149</v>
      </c>
      <c r="D78" s="39"/>
      <c r="E78" s="40">
        <v>1</v>
      </c>
      <c r="F78" s="69"/>
      <c r="G78" s="42">
        <f t="shared" si="3"/>
        <v>0</v>
      </c>
    </row>
    <row r="79" spans="1:7" x14ac:dyDescent="0.25">
      <c r="A79" s="37" t="s">
        <v>150</v>
      </c>
      <c r="B79" s="38" t="s">
        <v>22</v>
      </c>
      <c r="C79" s="39" t="s">
        <v>151</v>
      </c>
      <c r="D79" s="39"/>
      <c r="E79" s="40">
        <v>1</v>
      </c>
      <c r="F79" s="69"/>
      <c r="G79" s="42">
        <f t="shared" si="3"/>
        <v>0</v>
      </c>
    </row>
    <row r="80" spans="1:7" x14ac:dyDescent="0.25">
      <c r="A80" s="37" t="s">
        <v>152</v>
      </c>
      <c r="B80" s="38" t="s">
        <v>22</v>
      </c>
      <c r="C80" s="39" t="s">
        <v>153</v>
      </c>
      <c r="D80" s="39"/>
      <c r="E80" s="40">
        <v>1</v>
      </c>
      <c r="F80" s="69"/>
      <c r="G80" s="42">
        <f t="shared" si="3"/>
        <v>0</v>
      </c>
    </row>
    <row r="81" spans="1:7" x14ac:dyDescent="0.25">
      <c r="A81" s="37" t="s">
        <v>154</v>
      </c>
      <c r="B81" s="38" t="s">
        <v>22</v>
      </c>
      <c r="C81" s="39" t="s">
        <v>155</v>
      </c>
      <c r="D81" s="39"/>
      <c r="E81" s="40">
        <v>11</v>
      </c>
      <c r="F81" s="69"/>
      <c r="G81" s="42">
        <f t="shared" si="3"/>
        <v>0</v>
      </c>
    </row>
    <row r="82" spans="1:7" x14ac:dyDescent="0.25">
      <c r="A82" s="37" t="s">
        <v>156</v>
      </c>
      <c r="B82" s="38" t="s">
        <v>22</v>
      </c>
      <c r="C82" s="39" t="s">
        <v>157</v>
      </c>
      <c r="D82" s="39"/>
      <c r="E82" s="40">
        <v>6</v>
      </c>
      <c r="F82" s="69"/>
      <c r="G82" s="42">
        <f t="shared" si="3"/>
        <v>0</v>
      </c>
    </row>
    <row r="83" spans="1:7" x14ac:dyDescent="0.25">
      <c r="A83" s="37" t="s">
        <v>158</v>
      </c>
      <c r="B83" s="38" t="s">
        <v>22</v>
      </c>
      <c r="C83" s="39" t="s">
        <v>159</v>
      </c>
      <c r="D83" s="39"/>
      <c r="E83" s="40">
        <v>4</v>
      </c>
      <c r="F83" s="69"/>
      <c r="G83" s="42">
        <f t="shared" si="3"/>
        <v>0</v>
      </c>
    </row>
    <row r="84" spans="1:7" x14ac:dyDescent="0.25">
      <c r="A84" s="37" t="s">
        <v>160</v>
      </c>
      <c r="B84" s="38" t="s">
        <v>22</v>
      </c>
      <c r="C84" s="39" t="s">
        <v>161</v>
      </c>
      <c r="D84" s="39"/>
      <c r="E84" s="40">
        <v>1</v>
      </c>
      <c r="F84" s="69"/>
      <c r="G84" s="42">
        <f t="shared" si="3"/>
        <v>0</v>
      </c>
    </row>
    <row r="85" spans="1:7" x14ac:dyDescent="0.25">
      <c r="A85" s="37" t="s">
        <v>162</v>
      </c>
      <c r="B85" s="38" t="s">
        <v>8</v>
      </c>
      <c r="C85" s="39" t="s">
        <v>163</v>
      </c>
      <c r="D85" s="49"/>
      <c r="E85" s="40">
        <v>20</v>
      </c>
      <c r="F85" s="69"/>
      <c r="G85" s="42">
        <f t="shared" si="3"/>
        <v>0</v>
      </c>
    </row>
    <row r="86" spans="1:7" x14ac:dyDescent="0.25">
      <c r="A86" s="37" t="s">
        <v>164</v>
      </c>
      <c r="B86" s="38" t="s">
        <v>8</v>
      </c>
      <c r="C86" s="39" t="s">
        <v>165</v>
      </c>
      <c r="D86" s="49"/>
      <c r="E86" s="40">
        <v>50</v>
      </c>
      <c r="F86" s="69"/>
      <c r="G86" s="42">
        <f t="shared" si="3"/>
        <v>0</v>
      </c>
    </row>
    <row r="87" spans="1:7" x14ac:dyDescent="0.25">
      <c r="A87" s="37" t="s">
        <v>166</v>
      </c>
      <c r="B87" s="38" t="s">
        <v>29</v>
      </c>
      <c r="C87" s="39" t="s">
        <v>167</v>
      </c>
      <c r="D87" s="49"/>
      <c r="E87" s="40">
        <v>50</v>
      </c>
      <c r="F87" s="69"/>
      <c r="G87" s="42">
        <f t="shared" si="3"/>
        <v>0</v>
      </c>
    </row>
    <row r="88" spans="1:7" x14ac:dyDescent="0.25">
      <c r="A88" s="37" t="s">
        <v>168</v>
      </c>
      <c r="B88" s="38" t="s">
        <v>8</v>
      </c>
      <c r="C88" s="39" t="s">
        <v>169</v>
      </c>
      <c r="D88" s="49"/>
      <c r="E88" s="40">
        <v>50</v>
      </c>
      <c r="F88" s="69"/>
      <c r="G88" s="42">
        <f t="shared" si="3"/>
        <v>0</v>
      </c>
    </row>
    <row r="89" spans="1:7" x14ac:dyDescent="0.25">
      <c r="A89" s="43"/>
      <c r="B89" s="44"/>
      <c r="C89" s="45" t="s">
        <v>170</v>
      </c>
      <c r="D89" s="50"/>
      <c r="E89" s="46"/>
      <c r="F89" s="47"/>
      <c r="G89" s="48">
        <f>SUM(G77:G88)</f>
        <v>0</v>
      </c>
    </row>
    <row r="90" spans="1:7" x14ac:dyDescent="0.25">
      <c r="A90" s="51"/>
      <c r="B90" s="52"/>
      <c r="C90" s="3" t="s">
        <v>195</v>
      </c>
      <c r="D90" s="82"/>
      <c r="E90" s="53"/>
      <c r="F90" s="54"/>
      <c r="G90" s="81">
        <f>+G89+G75+G70+G63+G58+G53+G45+G34</f>
        <v>0</v>
      </c>
    </row>
    <row r="91" spans="1:7" x14ac:dyDescent="0.25">
      <c r="A91" s="83" t="s">
        <v>171</v>
      </c>
      <c r="B91" s="84" t="s">
        <v>5</v>
      </c>
      <c r="C91" s="85" t="s">
        <v>172</v>
      </c>
      <c r="D91" s="89" t="s">
        <v>228</v>
      </c>
      <c r="E91" s="6"/>
      <c r="F91" s="91"/>
      <c r="G91" s="91"/>
    </row>
    <row r="92" spans="1:7" x14ac:dyDescent="0.25">
      <c r="A92" s="37" t="s">
        <v>173</v>
      </c>
      <c r="B92" s="38" t="s">
        <v>58</v>
      </c>
      <c r="C92" s="39" t="s">
        <v>174</v>
      </c>
      <c r="D92" s="90">
        <v>9.4909999999999994E-3</v>
      </c>
      <c r="E92" s="41">
        <v>17</v>
      </c>
      <c r="F92" s="92">
        <f>+ROUND(+(D92*$G$90)/E92,2)</f>
        <v>0</v>
      </c>
      <c r="G92" s="92">
        <f t="shared" ref="G92" si="4">+ROUND(+E92*F92,2)</f>
        <v>0</v>
      </c>
    </row>
    <row r="93" spans="1:7" x14ac:dyDescent="0.25">
      <c r="A93" s="37" t="s">
        <v>175</v>
      </c>
      <c r="B93" s="38" t="s">
        <v>58</v>
      </c>
      <c r="C93" s="39" t="s">
        <v>176</v>
      </c>
      <c r="D93" s="90">
        <v>5.5830000000000003E-3</v>
      </c>
      <c r="E93" s="41">
        <v>5</v>
      </c>
      <c r="F93" s="92">
        <f t="shared" ref="F93:F96" si="5">+ROUND(+(D93*$G$90)/E93,2)</f>
        <v>0</v>
      </c>
      <c r="G93" s="92">
        <f t="shared" ref="G93:G96" si="6">+ROUND(+E93*F93,2)</f>
        <v>0</v>
      </c>
    </row>
    <row r="94" spans="1:7" x14ac:dyDescent="0.25">
      <c r="A94" s="37" t="s">
        <v>177</v>
      </c>
      <c r="B94" s="38" t="s">
        <v>58</v>
      </c>
      <c r="C94" s="39" t="s">
        <v>178</v>
      </c>
      <c r="D94" s="90">
        <v>5.5830000000000003E-3</v>
      </c>
      <c r="E94" s="41">
        <v>5</v>
      </c>
      <c r="F94" s="92">
        <f t="shared" si="5"/>
        <v>0</v>
      </c>
      <c r="G94" s="92">
        <f t="shared" si="6"/>
        <v>0</v>
      </c>
    </row>
    <row r="95" spans="1:7" x14ac:dyDescent="0.25">
      <c r="A95" s="37" t="s">
        <v>179</v>
      </c>
      <c r="B95" s="38" t="s">
        <v>58</v>
      </c>
      <c r="C95" s="39" t="s">
        <v>180</v>
      </c>
      <c r="D95" s="90">
        <v>5.5830000000000003E-3</v>
      </c>
      <c r="E95" s="41">
        <v>5</v>
      </c>
      <c r="F95" s="92">
        <f t="shared" si="5"/>
        <v>0</v>
      </c>
      <c r="G95" s="92">
        <f t="shared" si="6"/>
        <v>0</v>
      </c>
    </row>
    <row r="96" spans="1:7" x14ac:dyDescent="0.25">
      <c r="A96" s="37" t="s">
        <v>181</v>
      </c>
      <c r="B96" s="38" t="s">
        <v>58</v>
      </c>
      <c r="C96" s="39" t="s">
        <v>172</v>
      </c>
      <c r="D96" s="90">
        <v>3.722E-3</v>
      </c>
      <c r="E96" s="41">
        <v>1</v>
      </c>
      <c r="F96" s="92">
        <f t="shared" si="5"/>
        <v>0</v>
      </c>
      <c r="G96" s="92">
        <f t="shared" si="6"/>
        <v>0</v>
      </c>
    </row>
    <row r="97" spans="1:9" x14ac:dyDescent="0.25">
      <c r="A97" s="77"/>
      <c r="B97" s="78"/>
      <c r="C97" s="79" t="s">
        <v>182</v>
      </c>
      <c r="D97" s="82"/>
      <c r="E97" s="53"/>
      <c r="F97" s="93"/>
      <c r="G97" s="94">
        <f>SUM(G92:G96)</f>
        <v>0</v>
      </c>
    </row>
    <row r="98" spans="1:9" x14ac:dyDescent="0.25">
      <c r="A98" s="83" t="s">
        <v>183</v>
      </c>
      <c r="B98" s="84" t="s">
        <v>5</v>
      </c>
      <c r="C98" s="85" t="s">
        <v>184</v>
      </c>
      <c r="D98" s="89" t="s">
        <v>228</v>
      </c>
      <c r="E98" s="6"/>
      <c r="F98" s="91"/>
      <c r="G98" s="91"/>
    </row>
    <row r="99" spans="1:9" x14ac:dyDescent="0.25">
      <c r="A99" s="37" t="s">
        <v>185</v>
      </c>
      <c r="B99" s="38" t="s">
        <v>58</v>
      </c>
      <c r="C99" s="39" t="s">
        <v>186</v>
      </c>
      <c r="D99" s="90">
        <v>1.6004999999999998E-2</v>
      </c>
      <c r="E99" s="41">
        <v>1</v>
      </c>
      <c r="F99" s="92">
        <f>+ROUND(+(D99*$G$90)/E99,2)</f>
        <v>0</v>
      </c>
      <c r="G99" s="92">
        <f t="shared" ref="G99" si="7">+ROUND(+E99*F99,2)</f>
        <v>0</v>
      </c>
    </row>
    <row r="100" spans="1:9" x14ac:dyDescent="0.25">
      <c r="A100" s="77"/>
      <c r="B100" s="78"/>
      <c r="C100" s="79" t="s">
        <v>187</v>
      </c>
      <c r="D100" s="82"/>
      <c r="E100" s="53"/>
      <c r="F100" s="93"/>
      <c r="G100" s="94">
        <f>SUM(G99)</f>
        <v>0</v>
      </c>
    </row>
    <row r="101" spans="1:9" x14ac:dyDescent="0.25">
      <c r="A101" s="83" t="s">
        <v>188</v>
      </c>
      <c r="B101" s="84" t="s">
        <v>5</v>
      </c>
      <c r="C101" s="85" t="s">
        <v>189</v>
      </c>
      <c r="D101" s="89" t="s">
        <v>228</v>
      </c>
      <c r="E101" s="6"/>
      <c r="F101" s="91"/>
      <c r="G101" s="91"/>
    </row>
    <row r="102" spans="1:9" x14ac:dyDescent="0.25">
      <c r="A102" s="37" t="s">
        <v>190</v>
      </c>
      <c r="B102" s="38" t="s">
        <v>58</v>
      </c>
      <c r="C102" s="39" t="s">
        <v>189</v>
      </c>
      <c r="D102" s="90">
        <v>2.6054000000000001E-2</v>
      </c>
      <c r="E102" s="41">
        <v>1</v>
      </c>
      <c r="F102" s="92">
        <f>+ROUND(+(D102*$G$90)/E102,2)</f>
        <v>0</v>
      </c>
      <c r="G102" s="92">
        <f t="shared" ref="G102" si="8">+ROUND(+E102*F102,2)</f>
        <v>0</v>
      </c>
    </row>
    <row r="103" spans="1:9" x14ac:dyDescent="0.25">
      <c r="A103" s="43"/>
      <c r="B103" s="43"/>
      <c r="C103" s="45" t="s">
        <v>191</v>
      </c>
      <c r="D103" s="50"/>
      <c r="E103" s="46"/>
      <c r="F103" s="95"/>
      <c r="G103" s="96">
        <f>SUM(G102)</f>
        <v>0</v>
      </c>
    </row>
    <row r="104" spans="1:9" x14ac:dyDescent="0.25">
      <c r="A104" s="55"/>
      <c r="B104" s="56"/>
      <c r="C104" s="5" t="s">
        <v>198</v>
      </c>
      <c r="D104" s="50"/>
      <c r="E104" s="46"/>
      <c r="F104" s="47"/>
      <c r="G104" s="48">
        <f>+G103+G100+G97+G89+G75+G70+G63+G58+G53+G45+G34</f>
        <v>0</v>
      </c>
    </row>
    <row r="105" spans="1:9" x14ac:dyDescent="0.25">
      <c r="A105" s="99"/>
      <c r="B105" s="100"/>
      <c r="C105" s="4" t="s">
        <v>196</v>
      </c>
      <c r="D105" s="49"/>
      <c r="E105" s="101" t="str">
        <f>+IF(AND($G$104&gt;0,LEN(G105)&lt;=0,LEN(F105)&lt;=0),"13 %",IF(AND($G$104&gt;0,G105&gt;0,LEN(F105)&lt;=0),+ROUND(G105/$G$104,2),""))</f>
        <v/>
      </c>
      <c r="F105" s="102"/>
      <c r="G105" s="70"/>
    </row>
    <row r="106" spans="1:9" x14ac:dyDescent="0.25">
      <c r="A106" s="57"/>
      <c r="B106" s="58"/>
      <c r="C106" s="97" t="s">
        <v>197</v>
      </c>
      <c r="D106" s="59"/>
      <c r="E106" s="61" t="str">
        <f>+IF(AND($G$104&gt;0,LEN(G106)&lt;=0,LEN(F106)&lt;=0)," 6 %",IF(AND($G$104&gt;0,G106&gt;0,LEN(F106)&lt;=0),+ROUND(G106/$G$104,2),""))</f>
        <v/>
      </c>
      <c r="F106" s="71"/>
      <c r="G106" s="98"/>
    </row>
    <row r="107" spans="1:9" x14ac:dyDescent="0.25">
      <c r="A107" s="62"/>
      <c r="B107" s="63"/>
      <c r="C107" s="4" t="s">
        <v>199</v>
      </c>
      <c r="D107" s="50"/>
      <c r="E107" s="64"/>
      <c r="F107" s="65"/>
      <c r="G107" s="60">
        <f>SUM(G104:G106)</f>
        <v>0</v>
      </c>
    </row>
    <row r="108" spans="1:9" x14ac:dyDescent="0.25">
      <c r="D108" s="66"/>
    </row>
    <row r="109" spans="1:9" x14ac:dyDescent="0.25">
      <c r="A109" s="119" t="s">
        <v>200</v>
      </c>
      <c r="B109" s="119"/>
      <c r="C109" s="119"/>
      <c r="D109" s="119"/>
      <c r="E109" s="119"/>
      <c r="F109" s="7"/>
      <c r="G109" s="7"/>
    </row>
    <row r="110" spans="1:9" ht="15" customHeight="1" x14ac:dyDescent="0.25">
      <c r="A110" s="120" t="s">
        <v>201</v>
      </c>
      <c r="B110" s="120"/>
      <c r="C110" s="120"/>
      <c r="D110" s="120"/>
      <c r="E110" s="120"/>
      <c r="F110" s="28"/>
      <c r="G110" s="28"/>
    </row>
    <row r="111" spans="1:9" ht="49.5" customHeight="1" x14ac:dyDescent="0.35">
      <c r="A111" s="121" t="s">
        <v>229</v>
      </c>
      <c r="B111" s="121"/>
      <c r="C111" s="121"/>
      <c r="D111" s="121"/>
      <c r="E111" s="121"/>
      <c r="F111" s="121"/>
      <c r="G111" s="121"/>
      <c r="I111" s="103"/>
    </row>
    <row r="113" spans="1:7" x14ac:dyDescent="0.25">
      <c r="A113" s="8" t="s">
        <v>202</v>
      </c>
      <c r="B113" s="118"/>
      <c r="C113" s="118"/>
      <c r="D113" s="118"/>
      <c r="E113" s="118"/>
      <c r="F113" s="9"/>
      <c r="G113" s="7"/>
    </row>
  </sheetData>
  <sheetProtection algorithmName="SHA-512" hashValue="JE6imHpzVeZVQOd/gu6wDtuson3N3toqOFMBV2Y8JDHK7xudDLccOSVMEVCYRoFw+lqCf40DkEO4V2XboNroLw==" saltValue="VPXTXl2pGkRyAAC4l95KLA==" spinCount="100000" sheet="1" objects="1" scenarios="1" selectLockedCells="1" autoFilter="0"/>
  <autoFilter ref="A5:G5" xr:uid="{AC0F175C-6C2E-43E5-9AD4-09A0E6793CBF}"/>
  <mergeCells count="5">
    <mergeCell ref="A1:G1"/>
    <mergeCell ref="B113:E113"/>
    <mergeCell ref="A109:E109"/>
    <mergeCell ref="A110:E110"/>
    <mergeCell ref="A111:G111"/>
  </mergeCells>
  <printOptions horizontalCentered="1"/>
  <pageMargins left="0.70866141732283472" right="0.51181102362204722" top="0.55118110236220474" bottom="0.74803149606299213" header="0.31496062992125984" footer="0.31496062992125984"/>
  <pageSetup paperSize="9" scale="85" fitToHeight="2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2023-12-28T11:33:30Z</cp:lastPrinted>
  <dcterms:created xsi:type="dcterms:W3CDTF">2023-12-13T09:41:21Z</dcterms:created>
  <dcterms:modified xsi:type="dcterms:W3CDTF">2024-01-18T11:58:30Z</dcterms:modified>
</cp:coreProperties>
</file>