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737-2023 - Adecuac instalac bombeo sala máquinas RTVE SANTANDER(VV)\DOCU\"/>
    </mc:Choice>
  </mc:AlternateContent>
  <xr:revisionPtr revIDLastSave="0" documentId="13_ncr:1_{206F1703-67D3-4CD2-AD8D-C1572620ACB7}"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Precio'!$A$6:$M$6</definedName>
    <definedName name="_xlnm.Print_Area" localSheetId="0">'A.Anexo I pag 1 oferta'!$A$3:$I$49</definedName>
    <definedName name="_xlnm.Print_Area" localSheetId="1">'B.Anexo I Tabla Desglose Precio'!$A$5:$M$67</definedName>
    <definedName name="_xlnm.Print_Titles" localSheetId="1">'B.Anexo I Tabla Desglose Precio'!$3:$6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1" i="1" l="1"/>
  <c r="M53" i="1" s="1"/>
  <c r="M47" i="1"/>
  <c r="M49" i="1" s="1"/>
  <c r="M43" i="1"/>
  <c r="M45" i="1" s="1"/>
  <c r="J40" i="1"/>
  <c r="M38" i="1"/>
  <c r="M35" i="1"/>
  <c r="M32" i="1"/>
  <c r="J31" i="1"/>
  <c r="J34" i="1"/>
  <c r="M29" i="1"/>
  <c r="J28" i="1"/>
  <c r="J27" i="1"/>
  <c r="M25" i="1"/>
  <c r="J24" i="1"/>
  <c r="M22" i="1"/>
  <c r="M20" i="1"/>
  <c r="M18" i="1"/>
  <c r="M16" i="1"/>
  <c r="M14" i="1"/>
  <c r="M12" i="1"/>
  <c r="M10" i="1"/>
  <c r="M8" i="1"/>
  <c r="M41" i="1" l="1"/>
  <c r="M54" i="1" s="1"/>
  <c r="M57" i="1" s="1"/>
  <c r="B31" i="2" s="1"/>
  <c r="G49" i="1" l="1"/>
  <c r="G45" i="1"/>
  <c r="A3" i="1" l="1"/>
</calcChain>
</file>

<file path=xl/sharedStrings.xml><?xml version="1.0" encoding="utf-8"?>
<sst xmlns="http://schemas.openxmlformats.org/spreadsheetml/2006/main" count="158" uniqueCount="121">
  <si>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</si>
  <si>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</si>
  <si>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</si>
  <si>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</si>
  <si>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</si>
  <si>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</si>
  <si>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</si>
  <si>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</si>
  <si>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</si>
  <si>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</si>
  <si>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</si>
  <si>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</si>
  <si>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</si>
  <si>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</si>
  <si>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</si>
  <si>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</si>
  <si>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</si>
  <si>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</si>
  <si>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</si>
  <si>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</si>
  <si>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</si>
  <si>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</si>
  <si>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</si>
  <si>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</si>
  <si>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</si>
  <si>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</si>
  <si>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</si>
  <si>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</si>
  <si>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</si>
  <si>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</si>
  <si>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</si>
  <si>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</si>
  <si>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</si>
  <si>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</si>
  <si>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</si>
  <si>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</si>
  <si>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</si>
  <si>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</si>
  <si>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</si>
  <si>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</si>
  <si>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</si>
  <si>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01_02</t>
  </si>
  <si>
    <t>01_04</t>
  </si>
  <si>
    <t>01_05</t>
  </si>
  <si>
    <t>PRESUPUESTO EJECUCIÓN MATERIAL</t>
  </si>
  <si>
    <t>PRESUPUESTO EJECUIÓN  CONTRATA -  IMPORTE OFERTA</t>
  </si>
  <si>
    <t>XX %</t>
  </si>
  <si>
    <t>UD</t>
  </si>
  <si>
    <t>02</t>
  </si>
  <si>
    <t>GESTION DE RESIDUOS</t>
  </si>
  <si>
    <t>02_01</t>
  </si>
  <si>
    <t>Total 01</t>
  </si>
  <si>
    <t>Total 02</t>
  </si>
  <si>
    <t>03</t>
  </si>
  <si>
    <t>SEGURIDAD Y SALUD</t>
  </si>
  <si>
    <t>03_01</t>
  </si>
  <si>
    <t>Total 03</t>
  </si>
  <si>
    <t>acepta, señalando como características de su proposición las siguientes:</t>
  </si>
  <si>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</si>
  <si>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PA</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</si>
  <si>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</si>
  <si>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 Cuando no se indiquen otros porcentajes se entenderá que quedan incluidos en el precio de la oferta el 13% de Gastos Generales y el 6% de Beneficio Industrial.</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</si>
  <si>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</si>
  <si>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</si>
  <si>
    <t>Expediente n.º S/07737/2023</t>
  </si>
  <si>
    <t>“Adecuación instalación bombeo sala máquinas RTVE SANTANDER"</t>
  </si>
  <si>
    <t>Comentario</t>
  </si>
  <si>
    <t>N</t>
  </si>
  <si>
    <t>Longitud</t>
  </si>
  <si>
    <t>Anchura</t>
  </si>
  <si>
    <t>Altura</t>
  </si>
  <si>
    <t>Cantidad</t>
  </si>
  <si>
    <t>ADECUACIÓN INSTALACIÓN  BOMBEO SALA MÁQUINAS RTVE SANTANDER</t>
  </si>
  <si>
    <t>BOMBA HORIZONTAL EMIKA EK 40-26 CON CIERRE MECÁNICO C-SiC-VITÓN-316 A EJE LIBRE + MOTOR DE 1,5 kW 1500 r.p.m. 3x220/380V</t>
  </si>
  <si>
    <t>Ud. Suministro y montaje de bomba de la marca Emika EK 40-26 o de iguales características a la existente actualmente en la instalación. Incluyendo el desmontaje del equipo antiguo, saneado del conjunto de bancada con amortiguación, soportes, lijado y pintado de todo el conjunto, tornillería nueva, sustitución de juntas de estanqueidad en aspiración e impulsión, sustitución de gomas interiores de los flectores de arrastre, sustitución de los manguitos dilatadores de aspiración y descarga. Cierre mecánico de C-SiC-Vitón-316 a eje libre. Incluso motor de 1,5 kW 1500 rpm 3x220/380V. Incluyendo saneado de de cableado eléctrico y su protección desde el motor de la  bomba a canaleta más cercana, registro o similar,</t>
  </si>
  <si>
    <t>BOMBA HORIZONTAL EMICA EK 50-26 CON CIERRE MECÁNICO C-SiC-VITÓN-316 A EJE LIBRE +  MOTOR DE 3 kW 1500 r.p.m. 3x220/380V</t>
  </si>
  <si>
    <t>Ud. Suministro y montaje de bomba de la marca Emika EK 50-26 o de iguales características a la existente actualmente en la instalación. Incluyendo el desmontaje del equipo antiguo, saneado del conjunto de bancada con amortiguación, soportes, lijado y pintado de todo el conjunto, tornillería nueva, sustitución de juntas de estanqueidad en aspiración e impulsión, sustitución de gomas interiores de los flectores de arrastre, sustitución de los manguitos dilatadores de aspiración y descarga. Cierre mecánico de C-SiC-Vitón-316 a eje libre. Incluso motor de 3 kW 1500 rpm 3x220/380V. Incluyendo saneado de de cableado eléctrico y su protección desde el motor de la  bomba a canaleta más cercana, registro o similar,</t>
  </si>
  <si>
    <t>BOMBA HORIZONTAL EMICA EK 65-26 CON CIERRE MECÁNICO C-SiC-VITÓN-316 A EJE LIBRE + MOTOR DE 3 kW 1500 r.p.m 3x380V</t>
  </si>
  <si>
    <t>Ud. Suministro y montaje de bomba de la marca Emika EK 65-26 o de iguales características a la existente actualmente en la instalación. Incluyendo el desmontaje del equipo antiguo, saneado del conjunto de bancada con amortiguación, soportes, lijado y pintado de todo el conjunto, tornillería nueva, sustitución de juntas de estanqueidad en aspiración e impulsión, sustitución de gomas interiores de los flectores de arrastre, sustitución de los manguitos dilatadores de aspiración y descarga. Cierre mecánico de C-SiC-Vitón-316 a eje libre. Incluso motor de 3 kW 1500 rpm 3x380V. Incluyendo saneado de de cableado eléctrico y su protección desde el motor de la  bomba a canaleta más cercana, registro o similar,</t>
  </si>
  <si>
    <t>BOMBA HORIZONTAL EMICA EK100-20 CON CIERRE MECÁNICO C-SiC-VITÓN-316 A EJE LIBRE + MOTOR DE 4 kW1500 r.p.m 3x380V</t>
  </si>
  <si>
    <t>Ud. Suministro y montaje de bomba de la marca Emika EK 100-20 o de iguales características a la existente actualmente en la instalación. Incluyendo el desmontaje del equipo antiguo, saneado del conjunto de bancada con amortiguación, soportes, lijado y pintado de todo el conjunto, tornillería nueva, sustitución de juntas de estanqueidad en aspiración e impulsión, sustitución de gomas interiores de los flectores de arrastre, sustitución de los manguitos dilatadores de aspiración y descarga. Cierre mecánico de C-SiC-Vitón-316 a eje libre. Incluso motor de 4 kW 1500 rpm 3x380V. Incluyendo saneado de de cableado eléctrico y su protección desde el motor de la  bomba a canaleta más cercana, registro o similar,</t>
  </si>
  <si>
    <t>BOMBA HORIZONTAL EMICA EK100-26 CON CIERRE MECÁNICO C-SiC-VITÓN-316 A EJE LIBRE + MOTOR DE 11 kW 1500 r.p.m 3x380V</t>
  </si>
  <si>
    <t>Ud. Suministro y montaje de bomba de la marca Emika EK 100-26 o de iguales características a la existente actualmente en la instalación. Incluyendo el desmontaje del equipo antiguo, saneado del conjunto de bancada con amortiguación, soportes, lijado y pintado de todo el conjunto, tornillería nueva, sustitución de juntas de estanqueidad en aspiración e impulsión, sustitución de gomas interiores de los flectores de arrastre, sustitución de los manguitos dilatadores de aspiración y descarga. Cierre mecánico de C-SiC-Vitón-316 a eje libre. Incluso motor de 11 kW 1500 rpm 3x380V. Incluyendo saneado de de cableado eléctrico y su protección desde el motor de la  bomba a canaleta más cercana, registro o similar,</t>
  </si>
  <si>
    <t>01_06</t>
  </si>
  <si>
    <t>AYUDAS ALBAÑILERÍA E INSTALACIONES (*)</t>
  </si>
  <si>
    <t>01_07</t>
  </si>
  <si>
    <t>PINTURA</t>
  </si>
  <si>
    <t>Pintura sobre las diferentes superficies de la sala de máquinas: bancadas, bombas, suelo,... Pintura con características según la superficie a tratar. Aplicación manual de dos manos de pintura. Incluso plastecidos, encintado y protección de elementos en paredes y techos, lijados intermedios, previa protección y limpieza final.
Adecuación del  pavimento de poliuretano impermeable y antideslizante donde proceda. Incluso medios auxiliares para la ejecución, limpieza y protección de los elementos existentes que puedan verse afectado por la ejecución de estos trabajos. Incluye la retirada a contenedor de todos los elementos sobrantes o de derribo que se hayan producido por la realización de esta partida.</t>
  </si>
  <si>
    <t>01_08</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</si>
  <si>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</si>
  <si>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
Se colocarán en la misma ubicación de las actuales que serán retiradas a punto limpio para su reciclaje, en caso de no coincidir exactamente el número de luminarias RTVE determiará la conocación y ubicación de las que se consideren.</t>
  </si>
  <si>
    <t>Sala máquinas y calderas</t>
  </si>
  <si>
    <t>01_09</t>
  </si>
  <si>
    <t>MANGUITO ANTIVIBRATORIO 2 1/2" SALIDA DE COLECTOR CALDERAS</t>
  </si>
  <si>
    <t>Ud. Manguito antivibratorio de 2 1/2" de diámetro, de hierro galvanizado y policloropreno, presión máxima de servicio PN16, uniones con bridas. Incluso juntas y bridas planas, material complementario, pequeño material, mano de obra de instalación y pruebas.
Medida la ud instalada.</t>
  </si>
  <si>
    <t>Secundario frío</t>
  </si>
  <si>
    <t>Calderas</t>
  </si>
  <si>
    <t>MANGUITO ANTIVIBRATORIO 3" SALIDA DE COLECTOR BOMBAS SECUNDARIAS</t>
  </si>
  <si>
    <t>01_10</t>
  </si>
  <si>
    <t>Ud. Manguito antivibratorio de 3" de diámetro, de hierro galvanizado y policloropreno, presión máxima de servicio PN16, uniones con bridas. Incluso juntas y bridas planas, material complementario, pequeño material, mano de obra de instalación y pruebas.
Medida la ud instalada.</t>
  </si>
  <si>
    <t>01_11</t>
  </si>
  <si>
    <t>MANGUITO ANTIVIBRATORIO 4" SALIDA DE COLECTOR BOMBAS SECUNDARIAS</t>
  </si>
  <si>
    <t>Ud. Manguito antivibratorio de 4" de diámetro, de hierro galvanizado y policloropreno, presión máxima de servicio PN16, uniones con bridas. Incluso juntas y bridas planas, material complementario, pequeño material, mano de obra de instalación y pruebas.
Medida la ud instalada.</t>
  </si>
  <si>
    <t>Secundaria frío</t>
  </si>
  <si>
    <t>01_12</t>
  </si>
  <si>
    <t>MANGUITO ANTIVIBRATORIO 5" SALIDA DE COLECTOR BOMBAS PRIMARIAS FRIO</t>
  </si>
  <si>
    <t>Ud. Manguito antivibratorio de 5" de diámetro, de hierro galvanizado y policloropreno, presión máxima de servicio PN16, uniones con bridas. Incluso juntas y bridas planas, material complementario, pequeño material, mano de obra de instalación y pruebas.
Medida la ud instalada.</t>
  </si>
  <si>
    <t>Primaria frío</t>
  </si>
  <si>
    <t>01_13</t>
  </si>
  <si>
    <t>MANGUITO ANTIVIBRATORIO 6" SALIDA DE COLECTOR BOMBAS PRIMARIAS CONDENSACION</t>
  </si>
  <si>
    <t>Ud. Manguito antivibratorio de 6" de diámetro, de hierro galvanizado y policloropreno, presión máxima de servicio PN16, uniones con bridas. Incluso juntas y bridas planas, material complementario, pequeño material, mano de obra de instalación y pruebas.
Medida la ud instalada.</t>
  </si>
  <si>
    <t>Condensación</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</si>
  <si>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</si>
  <si>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CONTROL DE CALIDAD</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</si>
  <si>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</si>
  <si>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04</t>
  </si>
  <si>
    <t>04_01</t>
  </si>
  <si>
    <t>Ud. Partida destinada a la gestión de la seguridad y salud en la realización de los trabajos, comprendiendo:
- Instalaciones de Bienestar
- Señalización y acotación de la zona de obra de acuerdo a la normativa en vigor y el plan de seguridad y salud.
- Todos los equipos de protección individual (casco, guante, mascarilla antipolvo,faja de protección lumbar, cinturón portaherramientas,botas de seguridad , etc.)
- Protecciones colectivas (carteles de señalización de riesgos, chaleco de obra, etc.), y botiquín.
- Mano de obra de seguridad necesaria para la correcta Seguridad de los trabajos.
Incluso todo aquel material, mano de obra y documentación en materia de seguridad y salud que sea necesario para la buena realización de los trabajos que se van a desarrollar. Medida la unidad completamente ejecutada y terminada.</t>
  </si>
  <si>
    <t>Total 04</t>
  </si>
  <si>
    <t>(*)  el importe de la partida 01_06 es fijo e invariable, debe ser mantenido en desglose de precio y sumado en el total de la oferta.</t>
  </si>
  <si>
    <t>S-07737-2023 - Adecuación instalación bombeo sala máquinas RTVE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</si>
</sst>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rgb="FFE36C0A"/>
      <name val="Calibri"/>
      <family val="2"/>
      <scheme val="minor"/>
    </font>
    <font>
      <b/>
      <sz val="14"/>
      <color rgb="FFE36C0A"/>
      <name val="Calibri"/>
      <family val="2"/>
      <scheme val="minor"/>
    </font>
    <font>
      <b/>
      <sz val="12"/>
      <color theme="1"/>
      <name val="Calibri"/>
      <family val="2"/>
      <scheme val="minor"/>
    </font>
    <font>
      <b/>
      <sz val="11"/>
      <name val="Calibri"/>
      <family val="2"/>
      <scheme val="minor"/>
    </font>
    <font>
      <b/>
      <sz val="8"/>
      <color rgb="FFFF0000"/>
      <name val="Calibri"/>
      <family val="2"/>
      <scheme val="minor"/>
    </font>
    <font>
      <b/>
      <i/>
      <sz val="8"/>
      <color theme="1"/>
      <name val="Calibri"/>
      <family val="2"/>
      <scheme val="minor"/>
    </font>
    <font>
      <b/>
      <i/>
      <sz val="11"/>
      <color theme="1"/>
      <name val="Calibri"/>
      <family val="2"/>
      <scheme val="minor"/>
    </font>
    <font>
      <sz val="8"/>
      <color rgb="FF00B0F0"/>
      <name val="Calibri"/>
      <family val="2"/>
      <scheme val="minor"/>
    </font>
    <font>
      <b/>
      <sz val="8"/>
      <color rgb="FF000000"/>
      <name val="Calibri"/>
      <family val="2"/>
    </font>
    <font>
      <sz val="8"/>
      <color rgb="FF000000"/>
      <name val="Calibri"/>
      <family val="2"/>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B4CBE0"/>
        <bgColor rgb="FF000000"/>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cellStyleXfs>
  <cellXfs count="79">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5"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Fill="1" applyProtection="1"/>
    <xf numFmtId="0" fontId="7" fillId="0" borderId="0" xfId="0" applyFont="1" applyAlignment="1" applyProtection="1"/>
    <xf numFmtId="0" fontId="2" fillId="0" borderId="0" xfId="0" applyFont="1" applyAlignment="1" applyProtection="1">
      <alignment vertical="top"/>
    </xf>
    <xf numFmtId="49" fontId="8" fillId="2" borderId="4" xfId="0" applyNumberFormat="1" applyFont="1" applyFill="1" applyBorder="1" applyAlignment="1" applyProtection="1">
      <alignment vertical="top"/>
    </xf>
    <xf numFmtId="49" fontId="10" fillId="0" borderId="4" xfId="0" applyNumberFormat="1" applyFont="1" applyBorder="1" applyAlignment="1" applyProtection="1">
      <alignment vertical="top"/>
    </xf>
    <xf numFmtId="4" fontId="11" fillId="3" borderId="4" xfId="0" applyNumberFormat="1" applyFont="1" applyFill="1" applyBorder="1" applyAlignment="1" applyProtection="1">
      <alignment vertical="top"/>
    </xf>
    <xf numFmtId="4" fontId="9" fillId="3" borderId="4" xfId="0" applyNumberFormat="1" applyFont="1" applyFill="1" applyBorder="1" applyAlignment="1" applyProtection="1">
      <alignment vertical="top"/>
    </xf>
    <xf numFmtId="4" fontId="11" fillId="3" borderId="4" xfId="0" applyNumberFormat="1" applyFont="1" applyFill="1" applyBorder="1" applyAlignment="1" applyProtection="1">
      <alignment vertical="top"/>
      <protection locked="0"/>
    </xf>
    <xf numFmtId="49" fontId="10" fillId="4" borderId="4" xfId="0" applyNumberFormat="1" applyFont="1" applyFill="1" applyBorder="1" applyAlignment="1" applyProtection="1">
      <alignment vertical="top"/>
    </xf>
    <xf numFmtId="0" fontId="15" fillId="0" borderId="0" xfId="0" applyFont="1" applyBorder="1" applyAlignment="1" applyProtection="1">
      <alignment horizontal="center" vertical="center" wrapText="1"/>
    </xf>
    <xf numFmtId="49" fontId="9" fillId="2" borderId="4" xfId="0" applyNumberFormat="1" applyFont="1" applyFill="1" applyBorder="1" applyAlignment="1" applyProtection="1">
      <alignment vertical="top"/>
    </xf>
    <xf numFmtId="0" fontId="0" fillId="3" borderId="5" xfId="0" applyFill="1" applyBorder="1" applyAlignment="1" applyProtection="1">
      <alignment horizontal="left" vertical="top"/>
      <protection locked="0"/>
    </xf>
    <xf numFmtId="4" fontId="11" fillId="0" borderId="4" xfId="0" applyNumberFormat="1" applyFont="1" applyBorder="1" applyAlignment="1" applyProtection="1">
      <alignment horizontal="right" vertical="top"/>
    </xf>
    <xf numFmtId="49" fontId="8" fillId="0" borderId="0" xfId="0" applyNumberFormat="1" applyFont="1" applyFill="1" applyBorder="1" applyAlignment="1" applyProtection="1">
      <alignment horizontal="right" vertical="top"/>
    </xf>
    <xf numFmtId="4" fontId="9" fillId="0" borderId="0" xfId="0" applyNumberFormat="1" applyFont="1" applyFill="1" applyBorder="1" applyAlignment="1" applyProtection="1">
      <alignment vertical="top"/>
    </xf>
    <xf numFmtId="49" fontId="10" fillId="0" borderId="4" xfId="0" applyNumberFormat="1" applyFont="1" applyFill="1" applyBorder="1" applyAlignment="1" applyProtection="1">
      <alignment vertical="top"/>
    </xf>
    <xf numFmtId="4" fontId="11" fillId="0" borderId="4" xfId="0" applyNumberFormat="1" applyFont="1" applyFill="1" applyBorder="1" applyAlignment="1" applyProtection="1">
      <alignment horizontal="right" vertical="top"/>
    </xf>
    <xf numFmtId="49" fontId="8" fillId="2" borderId="4" xfId="0" applyNumberFormat="1" applyFont="1" applyFill="1" applyBorder="1" applyAlignment="1" applyProtection="1">
      <alignment vertical="top" wrapText="1"/>
    </xf>
    <xf numFmtId="4" fontId="9" fillId="3" borderId="4" xfId="0" applyNumberFormat="1" applyFont="1" applyFill="1" applyBorder="1" applyAlignment="1" applyProtection="1">
      <alignment vertical="top"/>
      <protection locked="0"/>
    </xf>
    <xf numFmtId="0" fontId="2" fillId="0" borderId="0" xfId="0" applyFont="1" applyProtection="1"/>
    <xf numFmtId="0" fontId="2" fillId="0" borderId="0" xfId="0" applyFont="1" applyAlignment="1" applyProtection="1">
      <alignment horizontal="left" vertical="top"/>
    </xf>
    <xf numFmtId="0" fontId="2" fillId="3" borderId="0" xfId="0" applyFont="1" applyFill="1" applyAlignment="1" applyProtection="1">
      <alignment vertical="top" shrinkToFit="1"/>
      <protection locked="0"/>
    </xf>
    <xf numFmtId="0" fontId="17" fillId="0" borderId="0" xfId="0" applyFont="1" applyAlignment="1" applyProtection="1">
      <alignment vertical="top"/>
    </xf>
    <xf numFmtId="0" fontId="2" fillId="3" borderId="0" xfId="0" applyFont="1" applyFill="1" applyAlignment="1" applyProtection="1">
      <alignment shrinkToFit="1"/>
      <protection locked="0"/>
    </xf>
    <xf numFmtId="0" fontId="2" fillId="0" borderId="0" xfId="0" applyFont="1" applyFill="1" applyProtection="1"/>
    <xf numFmtId="0" fontId="2" fillId="0" borderId="0" xfId="0" applyFont="1" applyFill="1" applyAlignment="1" applyProtection="1">
      <alignment horizontal="left" vertical="top" shrinkToFit="1"/>
    </xf>
    <xf numFmtId="0" fontId="2" fillId="0" borderId="0" xfId="0" applyFont="1" applyFill="1" applyAlignment="1" applyProtection="1">
      <alignment horizontal="center" vertical="top"/>
    </xf>
    <xf numFmtId="0" fontId="2" fillId="0" borderId="0" xfId="0" applyFont="1" applyFill="1" applyAlignment="1" applyProtection="1">
      <alignment vertical="top"/>
    </xf>
    <xf numFmtId="0" fontId="2" fillId="0" borderId="0" xfId="0" applyFont="1" applyFill="1" applyAlignment="1" applyProtection="1">
      <alignment shrinkToFit="1"/>
    </xf>
    <xf numFmtId="0" fontId="18" fillId="0" borderId="0" xfId="0" applyFont="1" applyProtection="1"/>
    <xf numFmtId="14" fontId="2" fillId="0" borderId="0" xfId="0" applyNumberFormat="1" applyFont="1" applyProtection="1"/>
    <xf numFmtId="4" fontId="19" fillId="0" borderId="4" xfId="0" applyNumberFormat="1" applyFont="1" applyBorder="1" applyAlignment="1" applyProtection="1">
      <alignment horizontal="right" vertical="top"/>
    </xf>
    <xf numFmtId="4" fontId="19" fillId="3" borderId="4" xfId="0" applyNumberFormat="1" applyFont="1" applyFill="1" applyBorder="1" applyAlignment="1" applyProtection="1">
      <alignment vertical="top"/>
    </xf>
    <xf numFmtId="49" fontId="16" fillId="3" borderId="4" xfId="0" applyNumberFormat="1" applyFont="1" applyFill="1" applyBorder="1" applyAlignment="1" applyProtection="1">
      <alignment horizontal="right" vertical="top"/>
      <protection locked="0"/>
    </xf>
    <xf numFmtId="49" fontId="8" fillId="2" borderId="7" xfId="0" applyNumberFormat="1" applyFont="1" applyFill="1" applyBorder="1" applyAlignment="1" applyProtection="1">
      <alignment vertical="top"/>
    </xf>
    <xf numFmtId="49" fontId="9" fillId="2" borderId="7" xfId="0" applyNumberFormat="1" applyFont="1" applyFill="1" applyBorder="1" applyAlignment="1" applyProtection="1">
      <alignment vertical="top"/>
    </xf>
    <xf numFmtId="49" fontId="8" fillId="2" borderId="7" xfId="0" applyNumberFormat="1" applyFont="1" applyFill="1" applyBorder="1" applyAlignment="1" applyProtection="1">
      <alignment vertical="top" wrapText="1"/>
    </xf>
    <xf numFmtId="49" fontId="16" fillId="3" borderId="7" xfId="0" applyNumberFormat="1" applyFont="1" applyFill="1" applyBorder="1" applyAlignment="1" applyProtection="1">
      <alignment horizontal="right" vertical="top"/>
      <protection locked="0"/>
    </xf>
    <xf numFmtId="4" fontId="9" fillId="3" borderId="7" xfId="0" applyNumberFormat="1" applyFont="1" applyFill="1" applyBorder="1" applyAlignment="1" applyProtection="1">
      <alignment vertical="top"/>
      <protection locked="0"/>
    </xf>
    <xf numFmtId="4" fontId="9" fillId="3" borderId="7" xfId="0" applyNumberFormat="1" applyFont="1" applyFill="1" applyBorder="1" applyAlignment="1" applyProtection="1">
      <alignment vertical="top"/>
    </xf>
    <xf numFmtId="0" fontId="2" fillId="0" borderId="0" xfId="0" applyFont="1" applyFill="1" applyAlignment="1" applyProtection="1">
      <alignment horizontal="center" shrinkToFit="1"/>
    </xf>
    <xf numFmtId="0" fontId="2" fillId="0" borderId="0" xfId="0" applyFont="1" applyAlignment="1" applyProtection="1">
      <alignment horizontal="left" vertical="top" wrapText="1"/>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7" fillId="0" borderId="4" xfId="0" applyFont="1" applyBorder="1" applyAlignment="1" applyProtection="1">
      <alignment vertical="top"/>
    </xf>
    <xf numFmtId="0" fontId="7" fillId="0" borderId="4" xfId="0" applyFont="1" applyBorder="1" applyAlignment="1" applyProtection="1">
      <alignment vertical="top" wrapText="1"/>
    </xf>
    <xf numFmtId="49" fontId="20" fillId="5" borderId="4" xfId="0" applyNumberFormat="1" applyFont="1" applyFill="1" applyBorder="1" applyAlignment="1" applyProtection="1">
      <alignment vertical="top" wrapText="1"/>
    </xf>
    <xf numFmtId="49" fontId="21" fillId="0" borderId="4" xfId="0" applyNumberFormat="1" applyFont="1" applyFill="1" applyBorder="1" applyAlignment="1" applyProtection="1">
      <alignment vertical="top" wrapText="1"/>
    </xf>
    <xf numFmtId="49" fontId="10" fillId="0" borderId="4" xfId="0" applyNumberFormat="1" applyFont="1" applyBorder="1" applyAlignment="1" applyProtection="1">
      <alignment vertical="top" wrapText="1"/>
    </xf>
    <xf numFmtId="0" fontId="4" fillId="0" borderId="0" xfId="0" applyFont="1" applyAlignment="1" applyProtection="1">
      <alignment horizontal="center" vertical="top" wrapText="1"/>
    </xf>
    <xf numFmtId="0" fontId="13" fillId="0" borderId="0" xfId="0" applyFont="1" applyAlignment="1" applyProtection="1">
      <alignment horizontal="center"/>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2" fillId="0" borderId="0" xfId="0" applyFont="1" applyAlignment="1" applyProtection="1">
      <alignment horizontal="center" vertical="top"/>
    </xf>
    <xf numFmtId="0" fontId="2" fillId="3" borderId="0" xfId="0" applyFont="1" applyFill="1" applyAlignment="1" applyProtection="1">
      <alignment horizontal="center" vertical="top" shrinkToFit="1"/>
      <protection locked="0"/>
    </xf>
    <xf numFmtId="0" fontId="2" fillId="0" borderId="5" xfId="0" applyFont="1" applyBorder="1" applyAlignment="1" applyProtection="1">
      <alignment horizontal="left" shrinkToFit="1"/>
      <protection locked="0"/>
    </xf>
    <xf numFmtId="0" fontId="2" fillId="0" borderId="0" xfId="0" applyFont="1" applyAlignment="1" applyProtection="1">
      <alignment horizontal="left" shrinkToFit="1"/>
    </xf>
    <xf numFmtId="0" fontId="2" fillId="3" borderId="0" xfId="0" applyFont="1" applyFill="1" applyAlignment="1" applyProtection="1">
      <alignment horizontal="center" shrinkToFit="1"/>
      <protection locked="0"/>
    </xf>
    <xf numFmtId="0" fontId="2" fillId="0" borderId="0" xfId="0" applyFont="1" applyFill="1" applyAlignment="1" applyProtection="1">
      <alignment horizontal="center" shrinkToFit="1"/>
    </xf>
    <xf numFmtId="4" fontId="2" fillId="3" borderId="0" xfId="0" applyNumberFormat="1" applyFont="1" applyFill="1" applyAlignment="1" applyProtection="1">
      <alignment horizontal="center" vertical="center"/>
    </xf>
    <xf numFmtId="0" fontId="2" fillId="3" borderId="0" xfId="0" applyFont="1" applyFill="1" applyAlignment="1" applyProtection="1">
      <alignment horizontal="center" vertical="center"/>
    </xf>
    <xf numFmtId="0" fontId="2" fillId="0" borderId="0" xfId="0" applyFont="1" applyAlignment="1" applyProtection="1">
      <alignment horizontal="left" vertical="top" wrapText="1"/>
    </xf>
    <xf numFmtId="0" fontId="14" fillId="0" borderId="5" xfId="0" applyFont="1" applyBorder="1" applyAlignment="1" applyProtection="1">
      <alignment horizontal="left" vertical="top" wrapText="1"/>
    </xf>
    <xf numFmtId="0" fontId="4" fillId="0" borderId="0" xfId="0" applyFont="1" applyBorder="1" applyAlignment="1" applyProtection="1">
      <alignment horizontal="center" vertical="center" wrapText="1"/>
    </xf>
    <xf numFmtId="0" fontId="0" fillId="0" borderId="6" xfId="0" applyBorder="1" applyAlignment="1" applyProtection="1">
      <alignment horizontal="left" vertical="top" wrapText="1"/>
    </xf>
    <xf numFmtId="0" fontId="0" fillId="0" borderId="0" xfId="0" applyBorder="1" applyAlignment="1" applyProtection="1">
      <alignment horizontal="left" vertical="top" wrapText="1"/>
    </xf>
    <xf numFmtId="49" fontId="8" fillId="0" borderId="1" xfId="0"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right" vertical="top"/>
    </xf>
    <xf numFmtId="49" fontId="8" fillId="0" borderId="3" xfId="0" applyNumberFormat="1" applyFont="1" applyFill="1" applyBorder="1" applyAlignment="1" applyProtection="1">
      <alignment horizontal="right" vertical="top"/>
    </xf>
    <xf numFmtId="0" fontId="6" fillId="0" borderId="0" xfId="0" applyFont="1" applyBorder="1" applyAlignment="1" applyProtection="1">
      <alignment horizontal="left" vertical="center" wrapText="1"/>
    </xf>
    <xf numFmtId="0" fontId="0" fillId="0" borderId="0" xfId="0" applyAlignment="1" applyProtection="1">
      <alignment horizontal="left" wrapText="1" shrinkToFit="1"/>
    </xf>
    <xf numFmtId="49" fontId="9" fillId="0" borderId="0" xfId="0" applyNumberFormat="1" applyFont="1" applyFill="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47" sqref="B47:E47"/>
    </sheetView>
  </sheetViews>
  <sheetFormatPr baseColWidth="10" defaultRowHeight="15" x14ac:dyDescent="0.25"/>
  <cols>
    <col min="1" max="1" width="8.28515625" style="26" customWidth="1"/>
    <col min="2" max="2" width="13.5703125" style="26" customWidth="1"/>
    <col min="3" max="3" width="17.85546875" style="26" customWidth="1"/>
    <col min="4" max="9" width="11.42578125" style="26"/>
    <col min="10" max="10" width="1.7109375" style="26" customWidth="1"/>
    <col min="11" max="16384" width="11.42578125" style="26"/>
  </cols>
  <sheetData>
    <row r="2" spans="1:9" s="9" customFormat="1" ht="90" customHeight="1" x14ac:dyDescent="0.25">
      <c r="A2" s="56" t="s">
        <v>14</v>
      </c>
      <c r="B2" s="56"/>
      <c r="C2" s="56"/>
      <c r="D2" s="56"/>
      <c r="E2" s="56"/>
      <c r="F2" s="56"/>
      <c r="G2" s="56"/>
      <c r="H2" s="56"/>
      <c r="I2" s="56"/>
    </row>
    <row r="5" spans="1:9" x14ac:dyDescent="0.25">
      <c r="D5" s="4"/>
      <c r="E5" s="4"/>
      <c r="F5" s="4"/>
      <c r="G5" s="4"/>
      <c r="H5" s="4"/>
      <c r="I5" s="5" t="s">
        <v>65</v>
      </c>
    </row>
    <row r="6" spans="1:9" x14ac:dyDescent="0.25">
      <c r="D6" s="4"/>
      <c r="E6" s="4"/>
      <c r="F6" s="4"/>
      <c r="G6" s="4"/>
      <c r="H6" s="4"/>
      <c r="I6" s="5"/>
    </row>
    <row r="7" spans="1:9" x14ac:dyDescent="0.25">
      <c r="D7" s="4"/>
      <c r="E7" s="4"/>
      <c r="F7" s="4"/>
      <c r="G7" s="4"/>
      <c r="H7" s="4"/>
      <c r="I7" s="6" t="s">
        <v>64</v>
      </c>
    </row>
    <row r="8" spans="1:9" ht="24.95" customHeight="1" x14ac:dyDescent="0.25"/>
    <row r="9" spans="1:9" ht="18.75" x14ac:dyDescent="0.3">
      <c r="A9" s="57" t="s">
        <v>15</v>
      </c>
      <c r="B9" s="57"/>
      <c r="C9" s="57"/>
      <c r="D9" s="57"/>
      <c r="E9" s="57"/>
      <c r="F9" s="57"/>
      <c r="G9" s="57"/>
      <c r="H9" s="57"/>
      <c r="I9" s="57"/>
    </row>
    <row r="10" spans="1:9" ht="15" customHeight="1" x14ac:dyDescent="0.25"/>
    <row r="11" spans="1:9" ht="15" customHeight="1" x14ac:dyDescent="0.25"/>
    <row r="12" spans="1:9" x14ac:dyDescent="0.25">
      <c r="A12" s="9" t="s">
        <v>16</v>
      </c>
      <c r="B12" s="58"/>
      <c r="C12" s="58"/>
      <c r="D12" s="58"/>
      <c r="E12" s="58"/>
      <c r="F12" s="9" t="s">
        <v>17</v>
      </c>
      <c r="G12" s="9"/>
      <c r="I12" s="49"/>
    </row>
    <row r="13" spans="1:9" x14ac:dyDescent="0.25">
      <c r="A13" s="59" t="s">
        <v>18</v>
      </c>
      <c r="B13" s="59"/>
      <c r="C13" s="59"/>
      <c r="D13" s="59"/>
      <c r="E13" s="59"/>
      <c r="F13" s="59"/>
      <c r="G13" s="59"/>
      <c r="H13" s="59"/>
      <c r="I13" s="27"/>
    </row>
    <row r="14" spans="1:9" x14ac:dyDescent="0.25">
      <c r="A14" s="50"/>
      <c r="B14" s="50"/>
      <c r="C14" s="50"/>
      <c r="D14" s="50"/>
      <c r="E14" s="50"/>
      <c r="F14" s="50"/>
      <c r="G14" s="50"/>
      <c r="H14" s="50"/>
      <c r="I14" s="27"/>
    </row>
    <row r="15" spans="1:9" x14ac:dyDescent="0.25">
      <c r="A15" s="9" t="s">
        <v>19</v>
      </c>
      <c r="B15" s="9"/>
      <c r="C15" s="28"/>
      <c r="D15" s="60" t="s">
        <v>20</v>
      </c>
      <c r="E15" s="60"/>
      <c r="F15" s="61"/>
      <c r="G15" s="61"/>
      <c r="H15" s="61"/>
      <c r="I15" s="61"/>
    </row>
    <row r="16" spans="1:9" x14ac:dyDescent="0.25">
      <c r="B16" s="29"/>
      <c r="C16" s="29" t="s">
        <v>21</v>
      </c>
      <c r="D16" s="29"/>
      <c r="E16" s="29"/>
      <c r="F16" s="29" t="s">
        <v>22</v>
      </c>
      <c r="G16" s="29"/>
      <c r="H16" s="29"/>
      <c r="I16" s="9"/>
    </row>
    <row r="17" spans="1:9" x14ac:dyDescent="0.25">
      <c r="B17" s="29"/>
      <c r="C17" s="29"/>
      <c r="D17" s="29"/>
      <c r="E17" s="29"/>
      <c r="F17" s="29"/>
      <c r="G17" s="29"/>
      <c r="H17" s="29"/>
      <c r="I17" s="9"/>
    </row>
    <row r="18" spans="1:9" x14ac:dyDescent="0.25">
      <c r="A18" s="9" t="s">
        <v>23</v>
      </c>
      <c r="B18" s="49"/>
      <c r="C18" s="60" t="s">
        <v>24</v>
      </c>
      <c r="D18" s="60"/>
      <c r="E18" s="64"/>
      <c r="F18" s="64"/>
      <c r="G18" s="65" t="s">
        <v>25</v>
      </c>
      <c r="H18" s="65"/>
      <c r="I18" s="30"/>
    </row>
    <row r="19" spans="1:9" s="31" customFormat="1" x14ac:dyDescent="0.25">
      <c r="B19" s="32"/>
      <c r="C19" s="33"/>
      <c r="D19" s="33"/>
      <c r="E19" s="47"/>
      <c r="F19" s="47"/>
      <c r="G19" s="47"/>
      <c r="H19" s="47"/>
      <c r="I19" s="47"/>
    </row>
    <row r="20" spans="1:9" s="31" customFormat="1" x14ac:dyDescent="0.25">
      <c r="B20" s="32"/>
      <c r="C20" s="33"/>
      <c r="D20" s="33"/>
      <c r="E20" s="47"/>
      <c r="F20" s="47"/>
      <c r="G20" s="47"/>
      <c r="H20" s="47"/>
      <c r="I20" s="47"/>
    </row>
    <row r="21" spans="1:9" s="31" customFormat="1" x14ac:dyDescent="0.25">
      <c r="A21" s="34" t="s">
        <v>26</v>
      </c>
      <c r="B21" s="32"/>
      <c r="C21" s="61"/>
      <c r="D21" s="61"/>
      <c r="E21" s="61"/>
      <c r="F21" s="61"/>
      <c r="G21" s="61"/>
      <c r="H21" s="47" t="s">
        <v>27</v>
      </c>
      <c r="I21" s="30"/>
    </row>
    <row r="22" spans="1:9" s="31" customFormat="1" x14ac:dyDescent="0.25">
      <c r="A22" s="34"/>
      <c r="B22" s="32"/>
      <c r="C22" s="33"/>
      <c r="D22" s="33"/>
      <c r="E22" s="33"/>
      <c r="F22" s="33"/>
      <c r="G22" s="33"/>
      <c r="H22" s="47"/>
      <c r="I22" s="35"/>
    </row>
    <row r="23" spans="1:9" x14ac:dyDescent="0.25">
      <c r="A23" s="9" t="s">
        <v>28</v>
      </c>
      <c r="B23" s="9"/>
      <c r="C23" s="9"/>
      <c r="D23" s="9"/>
      <c r="E23" s="9"/>
      <c r="F23" s="9"/>
      <c r="G23" s="9"/>
      <c r="H23" s="9"/>
      <c r="I23" s="9"/>
    </row>
    <row r="24" spans="1:9" ht="15" customHeight="1" x14ac:dyDescent="0.25">
      <c r="A24" s="9"/>
      <c r="B24" s="9"/>
      <c r="C24" s="9"/>
      <c r="D24" s="9"/>
      <c r="E24" s="9"/>
      <c r="F24" s="9"/>
      <c r="G24" s="9"/>
      <c r="H24" s="9"/>
      <c r="I24" s="9"/>
    </row>
    <row r="25" spans="1:9" ht="15" customHeight="1" x14ac:dyDescent="0.25">
      <c r="A25" s="68" t="s">
        <v>34</v>
      </c>
      <c r="B25" s="68"/>
      <c r="C25" s="68"/>
      <c r="D25" s="68"/>
      <c r="E25" s="68"/>
      <c r="F25" s="68"/>
      <c r="G25" s="68"/>
      <c r="H25" s="68"/>
      <c r="I25" s="68"/>
    </row>
    <row r="26" spans="1:9" ht="15" customHeight="1" x14ac:dyDescent="0.25">
      <c r="A26" s="68" t="s">
        <v>35</v>
      </c>
      <c r="B26" s="68"/>
      <c r="C26" s="68"/>
      <c r="D26" s="68"/>
      <c r="E26" s="68"/>
      <c r="F26" s="68"/>
      <c r="G26" s="68"/>
      <c r="H26" s="68"/>
      <c r="I26" s="68"/>
    </row>
    <row r="27" spans="1:9" ht="15" customHeight="1" x14ac:dyDescent="0.25">
      <c r="A27" s="68" t="s">
        <v>57</v>
      </c>
      <c r="B27" s="68"/>
      <c r="C27" s="68"/>
      <c r="D27" s="68"/>
      <c r="E27" s="68"/>
      <c r="F27" s="68"/>
      <c r="G27" s="68"/>
      <c r="H27" s="68"/>
      <c r="I27" s="68"/>
    </row>
    <row r="28" spans="1:9" ht="15" customHeight="1" x14ac:dyDescent="0.25">
      <c r="A28" s="48"/>
      <c r="B28" s="48"/>
      <c r="C28" s="48"/>
      <c r="D28" s="48"/>
      <c r="E28" s="48"/>
      <c r="F28" s="48"/>
      <c r="G28" s="48"/>
      <c r="H28" s="48"/>
      <c r="I28" s="48"/>
    </row>
    <row r="29" spans="1:9" ht="15" customHeight="1" x14ac:dyDescent="0.25">
      <c r="A29" s="9" t="s">
        <v>58</v>
      </c>
      <c r="B29" s="9"/>
      <c r="C29" s="9"/>
      <c r="D29" s="9"/>
      <c r="E29" s="9"/>
      <c r="F29" s="9"/>
      <c r="G29" s="9"/>
      <c r="H29" s="9"/>
    </row>
    <row r="30" spans="1:9" ht="15" customHeight="1" x14ac:dyDescent="0.25">
      <c r="A30" s="9"/>
      <c r="B30" s="9"/>
      <c r="C30" s="9"/>
      <c r="D30" s="9"/>
      <c r="E30" s="9"/>
      <c r="F30" s="9"/>
      <c r="G30" s="9"/>
      <c r="H30" s="9"/>
    </row>
    <row r="31" spans="1:9" ht="15" customHeight="1" x14ac:dyDescent="0.25">
      <c r="A31" s="9" t="s">
        <v>29</v>
      </c>
      <c r="B31" s="66">
        <f>IF('B.Anexo I Tabla Desglose Precio'!M57&lt;=0,"Completar Tabla Desglose",IF('B.Anexo I Tabla Desglose Precio'!M57&lt;=51815,'B.Anexo I Tabla Desglose Precio'!M57,"Desglose supera VALOR ESTIMADO"))</f>
        <v>2000</v>
      </c>
      <c r="C31" s="67"/>
      <c r="D31" s="9" t="s">
        <v>30</v>
      </c>
      <c r="E31" s="9"/>
      <c r="F31" s="9"/>
      <c r="G31" s="9"/>
      <c r="H31" s="9"/>
    </row>
    <row r="32" spans="1:9" ht="15" customHeight="1" x14ac:dyDescent="0.25">
      <c r="A32" s="9"/>
      <c r="B32" s="9"/>
      <c r="C32" s="9"/>
      <c r="D32" s="9"/>
      <c r="E32" s="9"/>
      <c r="F32" s="9"/>
      <c r="G32" s="9"/>
      <c r="H32" s="9"/>
    </row>
    <row r="33" spans="1:9" ht="15" customHeight="1" x14ac:dyDescent="0.25">
      <c r="A33" s="8"/>
      <c r="B33" s="9"/>
      <c r="C33" s="9"/>
      <c r="D33" s="9"/>
      <c r="E33" s="9"/>
      <c r="F33" s="9"/>
      <c r="G33" s="9"/>
      <c r="H33" s="9"/>
    </row>
    <row r="34" spans="1:9" ht="15" customHeight="1" x14ac:dyDescent="0.25">
      <c r="A34" s="68" t="s">
        <v>36</v>
      </c>
      <c r="B34" s="68"/>
      <c r="C34" s="68"/>
      <c r="D34" s="68"/>
      <c r="E34" s="68"/>
      <c r="F34" s="68"/>
      <c r="G34" s="68"/>
      <c r="H34" s="68"/>
      <c r="I34" s="68"/>
    </row>
    <row r="35" spans="1:9" x14ac:dyDescent="0.25">
      <c r="A35" s="68" t="s">
        <v>37</v>
      </c>
      <c r="B35" s="68"/>
      <c r="C35" s="68"/>
      <c r="D35" s="68"/>
      <c r="E35" s="68"/>
      <c r="F35" s="68"/>
      <c r="G35" s="68"/>
      <c r="H35" s="68"/>
      <c r="I35" s="68"/>
    </row>
    <row r="36" spans="1:9" ht="27" customHeight="1" x14ac:dyDescent="0.25">
      <c r="A36" s="9"/>
      <c r="B36" s="9"/>
      <c r="C36" s="9"/>
      <c r="D36" s="9"/>
      <c r="E36" s="9"/>
      <c r="F36" s="9"/>
      <c r="G36" s="9"/>
      <c r="H36" s="9"/>
      <c r="I36" s="9"/>
    </row>
    <row r="37" spans="1:9" x14ac:dyDescent="0.25">
      <c r="A37" s="9" t="s">
        <v>31</v>
      </c>
      <c r="B37" s="9"/>
      <c r="C37" s="9"/>
      <c r="D37" s="9"/>
      <c r="E37" s="9"/>
      <c r="F37" s="9"/>
      <c r="G37" s="9"/>
      <c r="H37" s="9"/>
      <c r="I37" s="9"/>
    </row>
    <row r="38" spans="1:9" ht="8.1" customHeight="1" x14ac:dyDescent="0.25">
      <c r="A38" s="9"/>
      <c r="B38" s="9"/>
      <c r="C38" s="9"/>
      <c r="D38" s="9"/>
      <c r="E38" s="9"/>
      <c r="F38" s="9"/>
      <c r="G38" s="9"/>
      <c r="H38" s="9"/>
      <c r="I38" s="9"/>
    </row>
    <row r="43" spans="1:9" x14ac:dyDescent="0.25">
      <c r="B43" s="36" t="s">
        <v>32</v>
      </c>
    </row>
    <row r="47" spans="1:9" x14ac:dyDescent="0.25">
      <c r="A47" s="26" t="s">
        <v>33</v>
      </c>
      <c r="B47" s="62"/>
      <c r="C47" s="62"/>
      <c r="D47" s="62"/>
      <c r="E47" s="62"/>
    </row>
    <row r="48" spans="1:9" x14ac:dyDescent="0.25">
      <c r="E48" s="63"/>
      <c r="F48" s="63"/>
      <c r="G48" s="63"/>
      <c r="H48" s="63"/>
    </row>
    <row r="49" spans="5:5" x14ac:dyDescent="0.25">
      <c r="E49" s="37"/>
    </row>
  </sheetData>
  <sheetProtection algorithmName="SHA-512" hashValue="CpaRjG/QbvyHByqBZ4YeA63UjfMiTAYwROxC/w4lQCG8fgLGiIGcc14ubOwBHPaT8XJVZOKs+D/3lLaN8HoVMw==" saltValue="vcWBcCc/xbrZF0k5qRTEpA==" spinCount="100000" sheet="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M69"/>
  <sheetViews>
    <sheetView showGridLines="0" zoomScale="115" zoomScaleNormal="115" workbookViewId="0">
      <selection activeCell="D66" sqref="D66"/>
    </sheetView>
  </sheetViews>
  <sheetFormatPr baseColWidth="10" defaultRowHeight="15" x14ac:dyDescent="0.25"/>
  <cols>
    <col min="1" max="2" width="8.140625" style="1" customWidth="1"/>
    <col min="3" max="3" width="3.7109375" style="1" bestFit="1" customWidth="1"/>
    <col min="4" max="4" width="37.85546875" style="1" customWidth="1"/>
    <col min="5" max="5" width="20" style="1" bestFit="1" customWidth="1"/>
    <col min="6" max="16384" width="11.42578125" style="1"/>
  </cols>
  <sheetData>
    <row r="1" spans="1:13" ht="84.75" customHeight="1" x14ac:dyDescent="0.25">
      <c r="A1" s="71" t="s">
        <v>0</v>
      </c>
      <c r="B1" s="72"/>
      <c r="C1" s="72"/>
      <c r="D1" s="72"/>
      <c r="E1" s="72"/>
      <c r="F1" s="72"/>
      <c r="G1" s="72"/>
      <c r="H1" s="72"/>
      <c r="I1" s="72"/>
      <c r="J1" s="72"/>
      <c r="K1" s="72"/>
      <c r="L1" s="72"/>
      <c r="M1" s="72"/>
    </row>
    <row r="2" spans="1:13" ht="50.1" customHeight="1" x14ac:dyDescent="0.25">
      <c r="A2" s="70" t="s">
        <v>38</v>
      </c>
      <c r="B2" s="70"/>
      <c r="C2" s="70"/>
      <c r="D2" s="70"/>
      <c r="E2" s="70"/>
      <c r="F2" s="70"/>
      <c r="G2" s="70"/>
      <c r="H2" s="70"/>
      <c r="I2" s="70"/>
      <c r="J2" s="70"/>
      <c r="K2" s="70"/>
      <c r="L2" s="70"/>
      <c r="M2" s="70"/>
    </row>
    <row r="3" spans="1:13" ht="15" customHeight="1" x14ac:dyDescent="0.25">
      <c r="A3" s="76" t="str">
        <f>IF(LEN(+'A.Anexo I pag 1 oferta'!F15:F15)&gt;0,+'A.Anexo I pag 1 oferta'!F15:F15,"")</f>
        <v/>
      </c>
      <c r="B3" s="76"/>
      <c r="C3" s="76"/>
      <c r="D3" s="76"/>
    </row>
    <row r="4" spans="1:13" ht="6.75" customHeight="1" x14ac:dyDescent="0.25">
      <c r="A4" s="16"/>
      <c r="B4" s="16"/>
      <c r="C4" s="16"/>
      <c r="D4" s="16"/>
    </row>
    <row r="5" spans="1:13" ht="30.75" customHeight="1" x14ac:dyDescent="0.25">
      <c r="A5" s="69" t="s">
        <v>120</v>
      </c>
      <c r="B5" s="69"/>
      <c r="C5" s="69"/>
      <c r="D5" s="69"/>
      <c r="E5" s="69"/>
      <c r="F5" s="69"/>
      <c r="G5" s="69"/>
      <c r="H5" s="69"/>
      <c r="I5" s="69"/>
      <c r="J5" s="69"/>
      <c r="K5" s="69"/>
      <c r="L5" s="69"/>
      <c r="M5" s="69"/>
    </row>
    <row r="6" spans="1:13" ht="15" customHeight="1" x14ac:dyDescent="0.25">
      <c r="A6" s="51" t="s">
        <v>1</v>
      </c>
      <c r="B6" s="51" t="s">
        <v>2</v>
      </c>
      <c r="C6" s="51" t="s">
        <v>3</v>
      </c>
      <c r="D6" s="52" t="s">
        <v>4</v>
      </c>
      <c r="E6" s="51" t="s">
        <v>66</v>
      </c>
      <c r="F6" s="51" t="s">
        <v>67</v>
      </c>
      <c r="G6" s="51" t="s">
        <v>68</v>
      </c>
      <c r="H6" s="51" t="s">
        <v>69</v>
      </c>
      <c r="I6" s="51" t="s">
        <v>70</v>
      </c>
      <c r="J6" s="51" t="s">
        <v>71</v>
      </c>
      <c r="K6" s="51" t="s">
        <v>5</v>
      </c>
      <c r="L6" s="51" t="s">
        <v>6</v>
      </c>
      <c r="M6" s="51" t="s">
        <v>7</v>
      </c>
    </row>
    <row r="7" spans="1:13" ht="22.5" x14ac:dyDescent="0.25">
      <c r="A7" s="10" t="s">
        <v>8</v>
      </c>
      <c r="B7" s="17" t="s">
        <v>9</v>
      </c>
      <c r="C7" s="10" t="s">
        <v>10</v>
      </c>
      <c r="D7" s="53" t="s">
        <v>72</v>
      </c>
      <c r="E7" s="10"/>
      <c r="F7" s="24"/>
      <c r="G7" s="24"/>
      <c r="H7" s="10"/>
      <c r="I7" s="10"/>
      <c r="J7" s="10"/>
      <c r="K7" s="10"/>
      <c r="L7" s="10"/>
      <c r="M7" s="10"/>
    </row>
    <row r="8" spans="1:13" ht="33.75" x14ac:dyDescent="0.25">
      <c r="A8" s="15" t="s">
        <v>11</v>
      </c>
      <c r="B8" s="11" t="s">
        <v>12</v>
      </c>
      <c r="C8" s="11" t="s">
        <v>47</v>
      </c>
      <c r="D8" s="54" t="s">
        <v>73</v>
      </c>
      <c r="E8" s="23"/>
      <c r="F8" s="23"/>
      <c r="G8" s="23"/>
      <c r="H8" s="23"/>
      <c r="I8" s="23"/>
      <c r="J8" s="23"/>
      <c r="K8" s="19">
        <v>5</v>
      </c>
      <c r="L8" s="14"/>
      <c r="M8" s="12">
        <f>ROUND(K8*L8,2)</f>
        <v>0</v>
      </c>
    </row>
    <row r="9" spans="1:13" ht="152.25" customHeight="1" x14ac:dyDescent="0.25">
      <c r="A9" s="22"/>
      <c r="B9" s="11"/>
      <c r="C9" s="11"/>
      <c r="D9" s="55" t="s">
        <v>74</v>
      </c>
      <c r="E9" s="23"/>
      <c r="F9" s="23"/>
      <c r="G9" s="23"/>
      <c r="H9" s="23"/>
      <c r="I9" s="23"/>
      <c r="J9" s="23"/>
      <c r="K9" s="23"/>
      <c r="L9" s="23"/>
      <c r="M9" s="23"/>
    </row>
    <row r="10" spans="1:13" ht="33.75" x14ac:dyDescent="0.25">
      <c r="A10" s="15" t="s">
        <v>41</v>
      </c>
      <c r="B10" s="11" t="s">
        <v>12</v>
      </c>
      <c r="C10" s="11" t="s">
        <v>47</v>
      </c>
      <c r="D10" s="55" t="s">
        <v>75</v>
      </c>
      <c r="E10" s="23"/>
      <c r="F10" s="23"/>
      <c r="G10" s="23"/>
      <c r="H10" s="23"/>
      <c r="I10" s="23"/>
      <c r="J10" s="23"/>
      <c r="K10" s="19">
        <v>4</v>
      </c>
      <c r="L10" s="14"/>
      <c r="M10" s="12">
        <f>ROUND(K10*L10,2)</f>
        <v>0</v>
      </c>
    </row>
    <row r="11" spans="1:13" ht="156.75" customHeight="1" x14ac:dyDescent="0.25">
      <c r="A11" s="22"/>
      <c r="B11" s="11"/>
      <c r="C11" s="11"/>
      <c r="D11" s="55" t="s">
        <v>76</v>
      </c>
      <c r="E11" s="23"/>
      <c r="F11" s="23"/>
      <c r="G11" s="23"/>
      <c r="H11" s="23"/>
      <c r="I11" s="23"/>
      <c r="J11" s="23"/>
      <c r="K11" s="23"/>
      <c r="L11" s="23"/>
      <c r="M11" s="23"/>
    </row>
    <row r="12" spans="1:13" ht="33.75" x14ac:dyDescent="0.25">
      <c r="A12" s="15" t="s">
        <v>39</v>
      </c>
      <c r="B12" s="11" t="s">
        <v>12</v>
      </c>
      <c r="C12" s="11" t="s">
        <v>47</v>
      </c>
      <c r="D12" s="55" t="s">
        <v>77</v>
      </c>
      <c r="E12" s="23"/>
      <c r="F12" s="23"/>
      <c r="G12" s="23"/>
      <c r="H12" s="23"/>
      <c r="I12" s="23"/>
      <c r="J12" s="23"/>
      <c r="K12" s="19">
        <v>2</v>
      </c>
      <c r="L12" s="14"/>
      <c r="M12" s="12">
        <f>ROUND(K12*L12,2)</f>
        <v>0</v>
      </c>
    </row>
    <row r="13" spans="1:13" ht="157.5" customHeight="1" x14ac:dyDescent="0.25">
      <c r="A13" s="22"/>
      <c r="B13" s="11"/>
      <c r="C13" s="11"/>
      <c r="D13" s="55" t="s">
        <v>78</v>
      </c>
      <c r="E13" s="23"/>
      <c r="F13" s="23"/>
      <c r="G13" s="23"/>
      <c r="H13" s="23"/>
      <c r="I13" s="23"/>
      <c r="J13" s="23"/>
      <c r="K13" s="23"/>
      <c r="L13" s="23"/>
      <c r="M13" s="23"/>
    </row>
    <row r="14" spans="1:13" ht="33.75" x14ac:dyDescent="0.25">
      <c r="A14" s="15" t="s">
        <v>42</v>
      </c>
      <c r="B14" s="11" t="s">
        <v>12</v>
      </c>
      <c r="C14" s="11" t="s">
        <v>47</v>
      </c>
      <c r="D14" s="55" t="s">
        <v>79</v>
      </c>
      <c r="E14" s="23"/>
      <c r="F14" s="23"/>
      <c r="G14" s="23"/>
      <c r="H14" s="23"/>
      <c r="I14" s="23"/>
      <c r="J14" s="23"/>
      <c r="K14" s="19">
        <v>3</v>
      </c>
      <c r="L14" s="14"/>
      <c r="M14" s="12">
        <f>ROUND(K14*L14,2)</f>
        <v>0</v>
      </c>
    </row>
    <row r="15" spans="1:13" ht="164.25" customHeight="1" x14ac:dyDescent="0.25">
      <c r="A15" s="22"/>
      <c r="B15" s="11"/>
      <c r="C15" s="11"/>
      <c r="D15" s="55" t="s">
        <v>80</v>
      </c>
      <c r="E15" s="23"/>
      <c r="F15" s="23"/>
      <c r="G15" s="23"/>
      <c r="H15" s="23"/>
      <c r="I15" s="23"/>
      <c r="J15" s="23"/>
      <c r="K15" s="23"/>
      <c r="L15" s="23"/>
      <c r="M15" s="23"/>
    </row>
    <row r="16" spans="1:13" ht="33.75" x14ac:dyDescent="0.25">
      <c r="A16" s="15" t="s">
        <v>43</v>
      </c>
      <c r="B16" s="11" t="s">
        <v>12</v>
      </c>
      <c r="C16" s="11" t="s">
        <v>47</v>
      </c>
      <c r="D16" s="55" t="s">
        <v>81</v>
      </c>
      <c r="E16" s="23"/>
      <c r="F16" s="23"/>
      <c r="G16" s="23"/>
      <c r="H16" s="23"/>
      <c r="I16" s="23"/>
      <c r="J16" s="23"/>
      <c r="K16" s="19">
        <v>3</v>
      </c>
      <c r="L16" s="14"/>
      <c r="M16" s="12">
        <f>ROUND(K16*L16,2)</f>
        <v>0</v>
      </c>
    </row>
    <row r="17" spans="1:13" ht="162.75" customHeight="1" x14ac:dyDescent="0.25">
      <c r="A17" s="22"/>
      <c r="B17" s="11"/>
      <c r="C17" s="11"/>
      <c r="D17" s="55" t="s">
        <v>82</v>
      </c>
      <c r="E17" s="23"/>
      <c r="F17" s="23"/>
      <c r="G17" s="23"/>
      <c r="H17" s="23"/>
      <c r="I17" s="23"/>
      <c r="J17" s="23"/>
      <c r="K17" s="23"/>
      <c r="L17" s="23"/>
      <c r="M17" s="23"/>
    </row>
    <row r="18" spans="1:13" x14ac:dyDescent="0.25">
      <c r="A18" s="15" t="s">
        <v>83</v>
      </c>
      <c r="B18" s="11" t="s">
        <v>12</v>
      </c>
      <c r="C18" s="11" t="s">
        <v>59</v>
      </c>
      <c r="D18" s="55" t="s">
        <v>84</v>
      </c>
      <c r="E18" s="23"/>
      <c r="F18" s="23"/>
      <c r="G18" s="23"/>
      <c r="H18" s="23"/>
      <c r="I18" s="23"/>
      <c r="J18" s="23"/>
      <c r="K18" s="38">
        <v>1</v>
      </c>
      <c r="L18" s="39">
        <v>2000</v>
      </c>
      <c r="M18" s="39">
        <f>ROUND(K18*L18,2)</f>
        <v>2000</v>
      </c>
    </row>
    <row r="19" spans="1:13" ht="115.5" customHeight="1" x14ac:dyDescent="0.25">
      <c r="A19" s="22"/>
      <c r="B19" s="11"/>
      <c r="C19" s="11"/>
      <c r="D19" s="55" t="s">
        <v>60</v>
      </c>
      <c r="E19" s="23"/>
      <c r="F19" s="23"/>
      <c r="G19" s="23"/>
      <c r="H19" s="23"/>
      <c r="I19" s="23"/>
      <c r="J19" s="23"/>
      <c r="K19" s="23"/>
      <c r="L19" s="23"/>
      <c r="M19" s="23"/>
    </row>
    <row r="20" spans="1:13" x14ac:dyDescent="0.25">
      <c r="A20" s="15" t="s">
        <v>85</v>
      </c>
      <c r="B20" s="11" t="s">
        <v>12</v>
      </c>
      <c r="C20" s="11" t="s">
        <v>47</v>
      </c>
      <c r="D20" s="55" t="s">
        <v>86</v>
      </c>
      <c r="E20" s="23"/>
      <c r="F20" s="23"/>
      <c r="G20" s="23"/>
      <c r="H20" s="23"/>
      <c r="I20" s="23"/>
      <c r="J20" s="23"/>
      <c r="K20" s="19">
        <v>1</v>
      </c>
      <c r="L20" s="14"/>
      <c r="M20" s="12">
        <f>ROUND(K20*L20,M21)</f>
        <v>0</v>
      </c>
    </row>
    <row r="21" spans="1:13" ht="168.75" x14ac:dyDescent="0.25">
      <c r="A21" s="22"/>
      <c r="B21" s="11"/>
      <c r="C21" s="11"/>
      <c r="D21" s="55" t="s">
        <v>87</v>
      </c>
      <c r="E21" s="23"/>
      <c r="F21" s="23"/>
      <c r="G21" s="23"/>
      <c r="H21" s="23"/>
      <c r="I21" s="23"/>
      <c r="J21" s="23"/>
      <c r="K21" s="23"/>
      <c r="L21" s="23"/>
      <c r="M21" s="23"/>
    </row>
    <row r="22" spans="1:13" ht="12.75" customHeight="1" x14ac:dyDescent="0.25">
      <c r="A22" s="15" t="s">
        <v>88</v>
      </c>
      <c r="B22" s="11" t="s">
        <v>12</v>
      </c>
      <c r="C22" s="11" t="s">
        <v>47</v>
      </c>
      <c r="D22" s="55" t="s">
        <v>89</v>
      </c>
      <c r="E22" s="23"/>
      <c r="F22" s="23"/>
      <c r="G22" s="23"/>
      <c r="H22" s="23"/>
      <c r="I22" s="23"/>
      <c r="J22" s="23"/>
      <c r="K22" s="19">
        <v>8</v>
      </c>
      <c r="L22" s="14"/>
      <c r="M22" s="12">
        <f>ROUND(K22*L22,2)</f>
        <v>0</v>
      </c>
    </row>
    <row r="23" spans="1:13" ht="358.5" customHeight="1" x14ac:dyDescent="0.25">
      <c r="A23" s="22"/>
      <c r="B23" s="11"/>
      <c r="C23" s="11"/>
      <c r="D23" s="55" t="s">
        <v>90</v>
      </c>
      <c r="E23" s="23"/>
      <c r="F23" s="23"/>
      <c r="G23" s="23"/>
      <c r="H23" s="23"/>
      <c r="I23" s="23"/>
      <c r="J23" s="23"/>
      <c r="K23" s="23"/>
      <c r="L23" s="23"/>
      <c r="M23" s="23"/>
    </row>
    <row r="24" spans="1:13" ht="13.5" customHeight="1" x14ac:dyDescent="0.25">
      <c r="A24" s="22"/>
      <c r="B24" s="11"/>
      <c r="C24" s="11"/>
      <c r="D24" s="55"/>
      <c r="E24" s="23" t="s">
        <v>91</v>
      </c>
      <c r="F24" s="23">
        <v>8</v>
      </c>
      <c r="G24" s="23">
        <v>0</v>
      </c>
      <c r="H24" s="23">
        <v>0</v>
      </c>
      <c r="I24" s="23">
        <v>0</v>
      </c>
      <c r="J24" s="23">
        <f>OR(F24&lt;&gt;0,G24&lt;&gt;0,H24&lt;&gt;0,I24&lt;&gt;0)*(F24 + (F24 = 0))*(G24 + (G24 = 0))*(H24 + (H24 = 0))*(I24 + (I24 = 0))</f>
        <v>8</v>
      </c>
      <c r="K24" s="23"/>
      <c r="L24" s="23"/>
      <c r="M24" s="23"/>
    </row>
    <row r="25" spans="1:13" ht="22.5" customHeight="1" x14ac:dyDescent="0.25">
      <c r="A25" s="15" t="s">
        <v>92</v>
      </c>
      <c r="B25" s="11" t="s">
        <v>12</v>
      </c>
      <c r="C25" s="11" t="s">
        <v>47</v>
      </c>
      <c r="D25" s="55" t="s">
        <v>93</v>
      </c>
      <c r="E25" s="23"/>
      <c r="F25" s="23"/>
      <c r="G25" s="23"/>
      <c r="H25" s="23"/>
      <c r="I25" s="23"/>
      <c r="J25" s="23"/>
      <c r="K25" s="19">
        <v>3</v>
      </c>
      <c r="L25" s="14"/>
      <c r="M25" s="12">
        <f>ROUND(K25*L25,2)</f>
        <v>0</v>
      </c>
    </row>
    <row r="26" spans="1:13" ht="77.25" customHeight="1" x14ac:dyDescent="0.25">
      <c r="A26" s="22"/>
      <c r="B26" s="11"/>
      <c r="C26" s="11"/>
      <c r="D26" s="55" t="s">
        <v>94</v>
      </c>
      <c r="E26" s="23"/>
      <c r="F26" s="23"/>
      <c r="G26" s="23"/>
      <c r="H26" s="23"/>
      <c r="I26" s="23"/>
      <c r="J26" s="23"/>
      <c r="K26" s="23"/>
      <c r="L26" s="23"/>
      <c r="M26" s="23"/>
    </row>
    <row r="27" spans="1:13" ht="12" customHeight="1" x14ac:dyDescent="0.25">
      <c r="A27" s="22"/>
      <c r="B27" s="11"/>
      <c r="C27" s="11"/>
      <c r="D27" s="55"/>
      <c r="E27" s="23" t="s">
        <v>95</v>
      </c>
      <c r="F27" s="23">
        <v>1</v>
      </c>
      <c r="G27" s="23">
        <v>0</v>
      </c>
      <c r="H27" s="23">
        <v>0</v>
      </c>
      <c r="I27" s="23">
        <v>0</v>
      </c>
      <c r="J27" s="23">
        <f>OR(F27&lt;&gt;0,G27&lt;&gt;0,H27&lt;&gt;0,I27&lt;&gt;0)*(F27 + (F27 = 0))*(G27 + (G27 = 0))*(H27 + (H27 = 0))*(I27 + (I27 = 0))</f>
        <v>1</v>
      </c>
      <c r="K27" s="23"/>
      <c r="L27" s="23"/>
      <c r="M27" s="23"/>
    </row>
    <row r="28" spans="1:13" ht="12" customHeight="1" x14ac:dyDescent="0.25">
      <c r="A28" s="22"/>
      <c r="B28" s="11"/>
      <c r="C28" s="11"/>
      <c r="D28" s="55"/>
      <c r="E28" s="23" t="s">
        <v>96</v>
      </c>
      <c r="F28" s="23">
        <v>2</v>
      </c>
      <c r="G28" s="23">
        <v>0</v>
      </c>
      <c r="H28" s="23">
        <v>0</v>
      </c>
      <c r="I28" s="23">
        <v>0</v>
      </c>
      <c r="J28" s="23">
        <f>OR(F28&lt;&gt;0,G28&lt;&gt;0,H28&lt;&gt;0,I28&lt;&gt;0)*(F28 + (F28 = 0))*(G28 + (G28 = 0))*(H28 + (H28 = 0))*(I28 + (I28 = 0))</f>
        <v>2</v>
      </c>
      <c r="K28" s="23"/>
      <c r="L28" s="23"/>
      <c r="M28" s="23"/>
    </row>
    <row r="29" spans="1:13" ht="26.25" customHeight="1" x14ac:dyDescent="0.25">
      <c r="A29" s="15" t="s">
        <v>98</v>
      </c>
      <c r="B29" s="11" t="s">
        <v>12</v>
      </c>
      <c r="C29" s="11" t="s">
        <v>47</v>
      </c>
      <c r="D29" s="55" t="s">
        <v>97</v>
      </c>
      <c r="E29" s="23"/>
      <c r="F29" s="23"/>
      <c r="G29" s="23"/>
      <c r="H29" s="23"/>
      <c r="I29" s="23"/>
      <c r="J29" s="23"/>
      <c r="K29" s="19">
        <v>1</v>
      </c>
      <c r="L29" s="14"/>
      <c r="M29" s="12">
        <f>ROUND(K29*L29,2)</f>
        <v>0</v>
      </c>
    </row>
    <row r="30" spans="1:13" ht="77.25" customHeight="1" x14ac:dyDescent="0.25">
      <c r="A30" s="22"/>
      <c r="B30" s="11"/>
      <c r="C30" s="11"/>
      <c r="D30" s="55" t="s">
        <v>99</v>
      </c>
      <c r="E30" s="23"/>
      <c r="F30" s="23"/>
      <c r="G30" s="23"/>
      <c r="H30" s="23"/>
      <c r="I30" s="23"/>
      <c r="J30" s="23"/>
      <c r="K30" s="23"/>
      <c r="L30" s="23"/>
      <c r="M30" s="23"/>
    </row>
    <row r="31" spans="1:13" ht="19.5" customHeight="1" x14ac:dyDescent="0.25">
      <c r="A31" s="22"/>
      <c r="B31" s="11"/>
      <c r="C31" s="11"/>
      <c r="D31" s="55"/>
      <c r="E31" s="55" t="s">
        <v>95</v>
      </c>
      <c r="F31" s="23">
        <v>1</v>
      </c>
      <c r="G31" s="23">
        <v>0</v>
      </c>
      <c r="H31" s="23">
        <v>0</v>
      </c>
      <c r="I31" s="23">
        <v>0</v>
      </c>
      <c r="J31" s="23">
        <f>OR(F31&lt;&gt;0,G31&lt;&gt;0,H31&lt;&gt;0,I31&lt;&gt;0)*(F31 + (F31 = 0))*(G31 + (G31 = 0))*(H31 + (H31 = 0))*(I31 + (I31 = 0))</f>
        <v>1</v>
      </c>
      <c r="K31" s="23"/>
      <c r="L31" s="23"/>
      <c r="M31" s="23"/>
    </row>
    <row r="32" spans="1:13" ht="30" customHeight="1" x14ac:dyDescent="0.25">
      <c r="A32" s="15" t="s">
        <v>100</v>
      </c>
      <c r="B32" s="11" t="s">
        <v>12</v>
      </c>
      <c r="C32" s="11" t="s">
        <v>47</v>
      </c>
      <c r="D32" s="55" t="s">
        <v>101</v>
      </c>
      <c r="E32" s="23"/>
      <c r="F32" s="23"/>
      <c r="G32" s="23"/>
      <c r="H32" s="23"/>
      <c r="I32" s="23"/>
      <c r="J32" s="23"/>
      <c r="K32" s="19">
        <v>2</v>
      </c>
      <c r="L32" s="14"/>
      <c r="M32" s="12">
        <f>ROUND(K32*L32,M33)</f>
        <v>0</v>
      </c>
    </row>
    <row r="33" spans="1:13" ht="77.25" customHeight="1" x14ac:dyDescent="0.25">
      <c r="A33" s="22"/>
      <c r="B33" s="11"/>
      <c r="C33" s="11"/>
      <c r="D33" s="55" t="s">
        <v>102</v>
      </c>
      <c r="E33" s="23"/>
      <c r="F33" s="23"/>
      <c r="G33" s="23"/>
      <c r="H33" s="23"/>
      <c r="I33" s="23"/>
      <c r="J33" s="23"/>
      <c r="K33" s="23"/>
      <c r="L33" s="23"/>
      <c r="M33" s="23"/>
    </row>
    <row r="34" spans="1:13" ht="19.5" customHeight="1" x14ac:dyDescent="0.25">
      <c r="A34" s="22"/>
      <c r="B34" s="11"/>
      <c r="C34" s="11"/>
      <c r="D34" s="55"/>
      <c r="E34" s="55" t="s">
        <v>103</v>
      </c>
      <c r="F34" s="23">
        <v>2</v>
      </c>
      <c r="G34" s="23">
        <v>0</v>
      </c>
      <c r="H34" s="23">
        <v>0</v>
      </c>
      <c r="I34" s="23">
        <v>0</v>
      </c>
      <c r="J34" s="23">
        <f>OR(F34&lt;&gt;0,G34&lt;&gt;0,H34&lt;&gt;0,I34&lt;&gt;0)*(F34 + (F34 = 0))*(G34 + (G34 = 0))*(H34 + (H34 = 0))*(I34 + (I34 = 0))</f>
        <v>2</v>
      </c>
      <c r="K34" s="23"/>
      <c r="L34" s="23"/>
      <c r="M34" s="23"/>
    </row>
    <row r="35" spans="1:13" ht="30" customHeight="1" x14ac:dyDescent="0.25">
      <c r="A35" s="15" t="s">
        <v>104</v>
      </c>
      <c r="B35" s="11" t="s">
        <v>12</v>
      </c>
      <c r="C35" s="11" t="s">
        <v>47</v>
      </c>
      <c r="D35" s="55" t="s">
        <v>105</v>
      </c>
      <c r="E35" s="23"/>
      <c r="F35" s="23"/>
      <c r="G35" s="23"/>
      <c r="H35" s="23"/>
      <c r="I35" s="23"/>
      <c r="J35" s="23"/>
      <c r="K35" s="19">
        <v>2</v>
      </c>
      <c r="L35" s="14"/>
      <c r="M35" s="12">
        <f>ROUND(K35*L35,2)</f>
        <v>0</v>
      </c>
    </row>
    <row r="36" spans="1:13" ht="77.25" customHeight="1" x14ac:dyDescent="0.25">
      <c r="A36" s="22"/>
      <c r="B36" s="11"/>
      <c r="C36" s="11"/>
      <c r="D36" s="55" t="s">
        <v>106</v>
      </c>
      <c r="E36" s="23"/>
      <c r="F36" s="23"/>
      <c r="G36" s="23"/>
      <c r="H36" s="23"/>
      <c r="I36" s="23"/>
      <c r="J36" s="23"/>
      <c r="K36" s="23"/>
      <c r="L36" s="23"/>
      <c r="M36" s="23"/>
    </row>
    <row r="37" spans="1:13" ht="19.5" customHeight="1" x14ac:dyDescent="0.25">
      <c r="A37" s="22"/>
      <c r="B37" s="11"/>
      <c r="C37" s="11"/>
      <c r="D37" s="55"/>
      <c r="E37" s="55" t="s">
        <v>107</v>
      </c>
      <c r="F37" s="23">
        <v>2</v>
      </c>
      <c r="G37" s="23">
        <v>0</v>
      </c>
      <c r="H37" s="23">
        <v>0</v>
      </c>
      <c r="I37" s="23">
        <v>0</v>
      </c>
      <c r="J37" s="23">
        <v>2</v>
      </c>
      <c r="K37" s="23"/>
      <c r="L37" s="23"/>
      <c r="M37" s="23"/>
    </row>
    <row r="38" spans="1:13" ht="24" customHeight="1" x14ac:dyDescent="0.25">
      <c r="A38" s="15" t="s">
        <v>108</v>
      </c>
      <c r="B38" s="11" t="s">
        <v>12</v>
      </c>
      <c r="C38" s="11" t="s">
        <v>47</v>
      </c>
      <c r="D38" s="55" t="s">
        <v>109</v>
      </c>
      <c r="E38" s="23"/>
      <c r="F38" s="23"/>
      <c r="G38" s="23"/>
      <c r="H38" s="23"/>
      <c r="I38" s="23"/>
      <c r="J38" s="23"/>
      <c r="K38" s="19">
        <v>2</v>
      </c>
      <c r="L38" s="14"/>
      <c r="M38" s="12">
        <f>ROUND(K38*L38,2)</f>
        <v>0</v>
      </c>
    </row>
    <row r="39" spans="1:13" ht="77.25" customHeight="1" x14ac:dyDescent="0.25">
      <c r="A39" s="22"/>
      <c r="B39" s="11"/>
      <c r="C39" s="11"/>
      <c r="D39" s="55" t="s">
        <v>110</v>
      </c>
      <c r="E39" s="23"/>
      <c r="F39" s="23"/>
      <c r="G39" s="23"/>
      <c r="H39" s="23"/>
      <c r="I39" s="23"/>
      <c r="J39" s="23"/>
      <c r="K39" s="23"/>
      <c r="L39" s="23"/>
      <c r="M39" s="23"/>
    </row>
    <row r="40" spans="1:13" ht="19.5" customHeight="1" x14ac:dyDescent="0.25">
      <c r="A40" s="22"/>
      <c r="B40" s="11"/>
      <c r="C40" s="11"/>
      <c r="D40" s="55"/>
      <c r="E40" s="55" t="s">
        <v>111</v>
      </c>
      <c r="F40" s="23">
        <v>2</v>
      </c>
      <c r="G40" s="23">
        <v>0</v>
      </c>
      <c r="H40" s="23">
        <v>0</v>
      </c>
      <c r="I40" s="23">
        <v>0</v>
      </c>
      <c r="J40" s="23">
        <f>OR(F40&lt;&gt;0,G40&lt;&gt;0,H40&lt;&gt;0,I40&lt;&gt;0)*(F40 + (F40 = 0))*(G40 + (G40 = 0))*(H40 + (H40 = 0))*(I40 + (I40 = 0))</f>
        <v>2</v>
      </c>
      <c r="K40" s="23"/>
      <c r="L40" s="23"/>
      <c r="M40" s="23"/>
    </row>
    <row r="41" spans="1:13" x14ac:dyDescent="0.25">
      <c r="A41" s="73" t="s">
        <v>51</v>
      </c>
      <c r="B41" s="74"/>
      <c r="C41" s="74"/>
      <c r="D41" s="74"/>
      <c r="E41" s="74"/>
      <c r="F41" s="74"/>
      <c r="G41" s="74"/>
      <c r="H41" s="74"/>
      <c r="I41" s="74"/>
      <c r="J41" s="74"/>
      <c r="K41" s="74"/>
      <c r="L41" s="75"/>
      <c r="M41" s="13">
        <f>SUM(M8+M10+M12+M14+M16+M18+M20+M22+M25+M29+M32+M35+M38)</f>
        <v>2000</v>
      </c>
    </row>
    <row r="42" spans="1:13" x14ac:dyDescent="0.25">
      <c r="A42" s="41" t="s">
        <v>48</v>
      </c>
      <c r="B42" s="42" t="s">
        <v>9</v>
      </c>
      <c r="C42" s="41"/>
      <c r="D42" s="43" t="s">
        <v>49</v>
      </c>
      <c r="E42" s="41"/>
      <c r="F42" s="43"/>
      <c r="G42" s="43"/>
      <c r="H42" s="41"/>
      <c r="I42" s="41"/>
      <c r="J42" s="41"/>
      <c r="K42" s="41"/>
      <c r="L42" s="41"/>
      <c r="M42" s="41"/>
    </row>
    <row r="43" spans="1:13" ht="12.75" customHeight="1" x14ac:dyDescent="0.25">
      <c r="A43" s="15" t="s">
        <v>50</v>
      </c>
      <c r="B43" s="11" t="s">
        <v>12</v>
      </c>
      <c r="C43" s="11" t="s">
        <v>47</v>
      </c>
      <c r="D43" s="55" t="s">
        <v>49</v>
      </c>
      <c r="E43" s="23"/>
      <c r="F43" s="23"/>
      <c r="G43" s="23"/>
      <c r="H43" s="23"/>
      <c r="I43" s="23"/>
      <c r="J43" s="23"/>
      <c r="K43" s="19">
        <v>1</v>
      </c>
      <c r="L43" s="14"/>
      <c r="M43" s="12">
        <f>ROUND(K43*L43,2)</f>
        <v>0</v>
      </c>
    </row>
    <row r="44" spans="1:13" ht="176.25" customHeight="1" x14ac:dyDescent="0.25">
      <c r="A44" s="22"/>
      <c r="B44" s="11"/>
      <c r="C44" s="11"/>
      <c r="D44" s="55" t="s">
        <v>112</v>
      </c>
      <c r="E44" s="23"/>
      <c r="F44" s="23"/>
      <c r="G44" s="23"/>
      <c r="H44" s="23"/>
      <c r="I44" s="23"/>
      <c r="J44" s="23"/>
      <c r="K44" s="23"/>
      <c r="L44" s="23"/>
      <c r="M44" s="23"/>
    </row>
    <row r="45" spans="1:13" x14ac:dyDescent="0.25">
      <c r="A45" s="73" t="s">
        <v>52</v>
      </c>
      <c r="B45" s="74"/>
      <c r="C45" s="74"/>
      <c r="D45" s="74"/>
      <c r="E45" s="74"/>
      <c r="F45" s="74"/>
      <c r="G45" s="74">
        <f>G43</f>
        <v>0</v>
      </c>
      <c r="H45" s="74"/>
      <c r="I45" s="74"/>
      <c r="J45" s="74"/>
      <c r="K45" s="74"/>
      <c r="L45" s="75"/>
      <c r="M45" s="13">
        <f>M43</f>
        <v>0</v>
      </c>
    </row>
    <row r="46" spans="1:13" x14ac:dyDescent="0.25">
      <c r="A46" s="41" t="s">
        <v>53</v>
      </c>
      <c r="B46" s="42" t="s">
        <v>9</v>
      </c>
      <c r="C46" s="41"/>
      <c r="D46" s="43" t="s">
        <v>113</v>
      </c>
      <c r="E46" s="41"/>
      <c r="F46" s="43"/>
      <c r="G46" s="43"/>
      <c r="H46" s="41"/>
      <c r="I46" s="41"/>
      <c r="J46" s="41"/>
      <c r="K46" s="41"/>
      <c r="L46" s="41"/>
      <c r="M46" s="41"/>
    </row>
    <row r="47" spans="1:13" ht="16.5" customHeight="1" x14ac:dyDescent="0.25">
      <c r="A47" s="15" t="s">
        <v>55</v>
      </c>
      <c r="B47" s="11" t="s">
        <v>12</v>
      </c>
      <c r="C47" s="11" t="s">
        <v>47</v>
      </c>
      <c r="D47" s="55" t="s">
        <v>113</v>
      </c>
      <c r="E47" s="23"/>
      <c r="F47" s="23"/>
      <c r="G47" s="23"/>
      <c r="H47" s="23"/>
      <c r="I47" s="23"/>
      <c r="J47" s="23"/>
      <c r="K47" s="19">
        <v>1</v>
      </c>
      <c r="L47" s="14"/>
      <c r="M47" s="12">
        <f>ROUND(K47*L47,2)</f>
        <v>0</v>
      </c>
    </row>
    <row r="48" spans="1:13" ht="136.5" customHeight="1" x14ac:dyDescent="0.25">
      <c r="A48" s="22"/>
      <c r="B48" s="11"/>
      <c r="C48" s="11"/>
      <c r="D48" s="55" t="s">
        <v>114</v>
      </c>
      <c r="E48" s="23"/>
      <c r="F48" s="23"/>
      <c r="G48" s="23"/>
      <c r="H48" s="23"/>
      <c r="I48" s="23"/>
      <c r="J48" s="23"/>
      <c r="K48" s="23"/>
      <c r="L48" s="23"/>
      <c r="M48" s="23"/>
    </row>
    <row r="49" spans="1:13" x14ac:dyDescent="0.25">
      <c r="A49" s="73" t="s">
        <v>56</v>
      </c>
      <c r="B49" s="74"/>
      <c r="C49" s="74"/>
      <c r="D49" s="74"/>
      <c r="E49" s="74"/>
      <c r="F49" s="74"/>
      <c r="G49" s="74">
        <f>G47</f>
        <v>0</v>
      </c>
      <c r="H49" s="74"/>
      <c r="I49" s="74"/>
      <c r="J49" s="74"/>
      <c r="K49" s="74"/>
      <c r="L49" s="75"/>
      <c r="M49" s="13">
        <f>M47</f>
        <v>0</v>
      </c>
    </row>
    <row r="50" spans="1:13" x14ac:dyDescent="0.25">
      <c r="A50" s="41" t="s">
        <v>115</v>
      </c>
      <c r="B50" s="42" t="s">
        <v>9</v>
      </c>
      <c r="C50" s="41"/>
      <c r="D50" s="24" t="s">
        <v>54</v>
      </c>
      <c r="E50" s="41"/>
      <c r="F50" s="43"/>
      <c r="G50" s="43"/>
      <c r="H50" s="41"/>
      <c r="I50" s="41"/>
      <c r="J50" s="41"/>
      <c r="K50" s="41"/>
      <c r="L50" s="41"/>
      <c r="M50" s="41"/>
    </row>
    <row r="51" spans="1:13" ht="15" customHeight="1" x14ac:dyDescent="0.25">
      <c r="A51" s="15" t="s">
        <v>116</v>
      </c>
      <c r="B51" s="11" t="s">
        <v>12</v>
      </c>
      <c r="C51" s="11" t="s">
        <v>47</v>
      </c>
      <c r="D51" s="55" t="s">
        <v>54</v>
      </c>
      <c r="E51" s="23"/>
      <c r="F51" s="23"/>
      <c r="G51" s="23"/>
      <c r="H51" s="23"/>
      <c r="I51" s="23"/>
      <c r="J51" s="23"/>
      <c r="K51" s="19">
        <v>1</v>
      </c>
      <c r="L51" s="14"/>
      <c r="M51" s="12">
        <f>ROUND(K51*L51,2)</f>
        <v>0</v>
      </c>
    </row>
    <row r="52" spans="1:13" ht="237.75" customHeight="1" x14ac:dyDescent="0.25">
      <c r="A52" s="22"/>
      <c r="B52" s="11"/>
      <c r="C52" s="11"/>
      <c r="D52" s="55" t="s">
        <v>117</v>
      </c>
      <c r="E52" s="23"/>
      <c r="F52" s="23"/>
      <c r="G52" s="23"/>
      <c r="H52" s="23"/>
      <c r="I52" s="23"/>
      <c r="J52" s="23"/>
      <c r="K52" s="23"/>
      <c r="L52" s="23"/>
      <c r="M52" s="23"/>
    </row>
    <row r="53" spans="1:13" x14ac:dyDescent="0.25">
      <c r="A53" s="73" t="s">
        <v>118</v>
      </c>
      <c r="B53" s="74"/>
      <c r="C53" s="74"/>
      <c r="D53" s="74"/>
      <c r="E53" s="74"/>
      <c r="F53" s="74"/>
      <c r="G53" s="74"/>
      <c r="H53" s="74"/>
      <c r="I53" s="74"/>
      <c r="J53" s="74"/>
      <c r="K53" s="74"/>
      <c r="L53" s="75"/>
      <c r="M53" s="13">
        <f>M51</f>
        <v>0</v>
      </c>
    </row>
    <row r="54" spans="1:13" x14ac:dyDescent="0.25">
      <c r="A54" s="73" t="s">
        <v>44</v>
      </c>
      <c r="B54" s="74"/>
      <c r="C54" s="74"/>
      <c r="D54" s="74"/>
      <c r="E54" s="74"/>
      <c r="F54" s="74"/>
      <c r="G54" s="74"/>
      <c r="H54" s="74"/>
      <c r="I54" s="74"/>
      <c r="J54" s="74"/>
      <c r="K54" s="74"/>
      <c r="L54" s="75"/>
      <c r="M54" s="13">
        <f>SUM(M41+M45+M49+M53)</f>
        <v>2000</v>
      </c>
    </row>
    <row r="55" spans="1:13" x14ac:dyDescent="0.25">
      <c r="A55" s="73" t="s">
        <v>62</v>
      </c>
      <c r="B55" s="74"/>
      <c r="C55" s="74"/>
      <c r="D55" s="74"/>
      <c r="E55" s="74"/>
      <c r="F55" s="74"/>
      <c r="G55" s="74"/>
      <c r="H55" s="74"/>
      <c r="I55" s="74"/>
      <c r="J55" s="74"/>
      <c r="K55" s="75"/>
      <c r="L55" s="44" t="s">
        <v>46</v>
      </c>
      <c r="M55" s="45"/>
    </row>
    <row r="56" spans="1:13" x14ac:dyDescent="0.25">
      <c r="A56" s="73" t="s">
        <v>63</v>
      </c>
      <c r="B56" s="74"/>
      <c r="C56" s="74"/>
      <c r="D56" s="74"/>
      <c r="E56" s="74"/>
      <c r="F56" s="74"/>
      <c r="G56" s="74"/>
      <c r="H56" s="74"/>
      <c r="I56" s="74"/>
      <c r="J56" s="74"/>
      <c r="K56" s="75"/>
      <c r="L56" s="40" t="s">
        <v>46</v>
      </c>
      <c r="M56" s="25"/>
    </row>
    <row r="57" spans="1:13" x14ac:dyDescent="0.25">
      <c r="A57" s="73" t="s">
        <v>45</v>
      </c>
      <c r="B57" s="74"/>
      <c r="C57" s="74"/>
      <c r="D57" s="74"/>
      <c r="E57" s="74"/>
      <c r="F57" s="74"/>
      <c r="G57" s="74"/>
      <c r="H57" s="74"/>
      <c r="I57" s="74"/>
      <c r="J57" s="74"/>
      <c r="K57" s="74"/>
      <c r="L57" s="75"/>
      <c r="M57" s="46">
        <f>SUM(M54+M55+M56)</f>
        <v>2000</v>
      </c>
    </row>
    <row r="58" spans="1:13" x14ac:dyDescent="0.25">
      <c r="A58" s="20"/>
      <c r="B58" s="20"/>
      <c r="C58" s="20"/>
      <c r="D58" s="20"/>
      <c r="E58" s="20"/>
      <c r="F58" s="20"/>
      <c r="G58" s="21"/>
    </row>
    <row r="59" spans="1:13" ht="15" customHeight="1" x14ac:dyDescent="0.25">
      <c r="A59" s="77" t="s">
        <v>119</v>
      </c>
      <c r="B59" s="77"/>
      <c r="C59" s="77"/>
      <c r="D59" s="77"/>
      <c r="E59" s="77"/>
      <c r="F59" s="77"/>
      <c r="G59" s="77"/>
      <c r="H59" s="77"/>
      <c r="I59" s="77"/>
      <c r="J59" s="77"/>
      <c r="K59" s="77"/>
      <c r="L59" s="77"/>
      <c r="M59" s="77"/>
    </row>
    <row r="60" spans="1:13" x14ac:dyDescent="0.25">
      <c r="A60" s="20"/>
      <c r="B60" s="20"/>
      <c r="C60" s="20"/>
      <c r="D60" s="20"/>
      <c r="E60" s="20"/>
      <c r="F60" s="20"/>
      <c r="G60" s="21"/>
    </row>
    <row r="61" spans="1:13" ht="23.25" customHeight="1" x14ac:dyDescent="0.25">
      <c r="A61" s="77" t="s">
        <v>61</v>
      </c>
      <c r="B61" s="77"/>
      <c r="C61" s="77"/>
      <c r="D61" s="77"/>
      <c r="E61" s="77"/>
      <c r="F61" s="77"/>
      <c r="G61" s="77"/>
      <c r="H61" s="77"/>
      <c r="I61" s="77"/>
      <c r="J61" s="77"/>
      <c r="K61" s="77"/>
      <c r="L61" s="77"/>
      <c r="M61" s="77"/>
    </row>
    <row r="66" spans="1:13" x14ac:dyDescent="0.25">
      <c r="A66" s="7"/>
      <c r="B66" s="3"/>
      <c r="C66" s="2" t="s">
        <v>13</v>
      </c>
      <c r="D66" s="18"/>
    </row>
    <row r="67" spans="1:13" x14ac:dyDescent="0.25">
      <c r="A67" s="7"/>
      <c r="B67" s="3"/>
    </row>
    <row r="68" spans="1:13" ht="39.75" customHeight="1" x14ac:dyDescent="0.25">
      <c r="A68" s="78" t="s">
        <v>40</v>
      </c>
      <c r="B68" s="78"/>
      <c r="C68" s="78"/>
      <c r="D68" s="78"/>
      <c r="E68" s="78"/>
      <c r="F68" s="78"/>
      <c r="G68" s="78"/>
      <c r="H68" s="78"/>
      <c r="I68" s="78"/>
      <c r="J68" s="78"/>
      <c r="K68" s="78"/>
      <c r="L68" s="78"/>
      <c r="M68" s="78"/>
    </row>
    <row r="69" spans="1:13" x14ac:dyDescent="0.25">
      <c r="A69" s="7"/>
      <c r="B69" s="3"/>
    </row>
  </sheetData>
  <sheetProtection algorithmName="SHA-512" hashValue="KMqKonNonsjnXiyiFo26JpY5JalATwfc0G8rjXBBwdfAyIGK1EvCD3VJxn5sYnXnc1VoWoqnMz8uleYVhQkdRA==" saltValue="+2D6kXmwk+UzF3q5EcMv+Q==" spinCount="100000" sheet="1" selectLockedCells="1" autoFilter="0"/>
  <autoFilter ref="A6:M6" xr:uid="{82724B7F-58F2-464C-BB41-32CC5F380DDB}"/>
  <mergeCells count="15">
    <mergeCell ref="A59:M59"/>
    <mergeCell ref="A61:M61"/>
    <mergeCell ref="A68:M68"/>
    <mergeCell ref="A45:L45"/>
    <mergeCell ref="A49:L49"/>
    <mergeCell ref="A53:L53"/>
    <mergeCell ref="A54:L54"/>
    <mergeCell ref="A55:K55"/>
    <mergeCell ref="A5:M5"/>
    <mergeCell ref="A2:M2"/>
    <mergeCell ref="A1:M1"/>
    <mergeCell ref="A56:K56"/>
    <mergeCell ref="A57:L57"/>
    <mergeCell ref="A3:D3"/>
    <mergeCell ref="A41:L41"/>
  </mergeCells>
  <dataValidations count="1">
    <dataValidation type="list" allowBlank="1" showInputMessage="1" showErrorMessage="1" sqref="B24:B40 B7:B22 B42:B53"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52" fitToHeight="100" orientation="portrait" r:id="rId1"/>
  <headerFooter>
    <oddFooter>&amp;R&amp;P de &amp;N</oddFooter>
  </headerFooter>
  <ignoredErrors>
    <ignoredError sqref="A7 A42 A46 A50" numberStoredAsText="1"/>
    <ignoredError sqref="G45 G49"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2024-02-06T12:26:10Z</cp:lastPrinted>
  <dcterms:created xsi:type="dcterms:W3CDTF">2023-02-27T13:12:12Z</dcterms:created>
  <dcterms:modified xsi:type="dcterms:W3CDTF">2024-02-06T12:27:33Z</dcterms:modified>
</cp:coreProperties>
</file>