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8013_CubiertasCAccesosTORRE_SON-RRJ\"/>
    </mc:Choice>
  </mc:AlternateContent>
  <xr:revisionPtr revIDLastSave="0" documentId="8_{27E6F50F-7185-4702-AB5E-83E8F93321CF}" xr6:coauthVersionLast="36" xr6:coauthVersionMax="36" xr10:uidLastSave="{00000000-0000-0000-0000-000000000000}"/>
  <bookViews>
    <workbookView xWindow="0" yWindow="0" windowWidth="27960" windowHeight="9885" xr2:uid="{DFA9EB20-4FEB-44C1-B62F-7917CF698897}"/>
  </bookViews>
  <sheets>
    <sheet name="Anexo I pag 1 oferta" sheetId="6" r:id="rId1"/>
    <sheet name="Anexo I Tabla Desglose Precio" sheetId="5" r:id="rId2"/>
  </sheets>
  <definedNames>
    <definedName name="_xlnm._FilterDatabase" localSheetId="1" hidden="1">'Anexo I Tabla Desglose Precio'!$A$5:$G$5</definedName>
    <definedName name="_xlnm.Print_Area" localSheetId="0">'Anexo I pag 1 oferta'!$A$3:$J$50</definedName>
    <definedName name="_xlnm.Print_Area" localSheetId="1">'Anexo I Tabla Desglose Precio'!$A$6:$G$121</definedName>
    <definedName name="_xlnm.Print_Titles" localSheetId="1">'Anexo I Tabla Desglose Precio'!$3:$5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0" i="5" l="1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79" i="5"/>
  <c r="G73" i="5"/>
  <c r="G74" i="5"/>
  <c r="G75" i="5"/>
  <c r="G76" i="5"/>
  <c r="G72" i="5"/>
  <c r="G95" i="5" l="1"/>
  <c r="G77" i="5"/>
  <c r="G66" i="5" l="1"/>
  <c r="G67" i="5"/>
  <c r="G68" i="5"/>
  <c r="G69" i="5"/>
  <c r="G33" i="5"/>
  <c r="G34" i="5"/>
  <c r="G35" i="5"/>
  <c r="G36" i="5"/>
  <c r="G37" i="5"/>
  <c r="G38" i="5"/>
  <c r="G39" i="5"/>
  <c r="G40" i="5"/>
  <c r="G41" i="5"/>
  <c r="G32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7" i="5"/>
  <c r="G42" i="5" l="1"/>
  <c r="G65" i="5"/>
  <c r="G64" i="5"/>
  <c r="G63" i="5"/>
  <c r="G62" i="5"/>
  <c r="G61" i="5"/>
  <c r="G58" i="5"/>
  <c r="G57" i="5"/>
  <c r="G56" i="5"/>
  <c r="G53" i="5"/>
  <c r="G52" i="5"/>
  <c r="G49" i="5"/>
  <c r="G48" i="5"/>
  <c r="G47" i="5"/>
  <c r="G46" i="5"/>
  <c r="G45" i="5"/>
  <c r="G44" i="5"/>
  <c r="G70" i="5" l="1"/>
  <c r="G54" i="5"/>
  <c r="G50" i="5"/>
  <c r="G30" i="5"/>
  <c r="G59" i="5"/>
  <c r="G96" i="5" l="1"/>
  <c r="F99" i="5" l="1"/>
  <c r="G99" i="5" s="1"/>
  <c r="F100" i="5"/>
  <c r="G100" i="5" s="1"/>
  <c r="F101" i="5"/>
  <c r="G101" i="5" s="1"/>
  <c r="F102" i="5"/>
  <c r="G102" i="5" s="1"/>
  <c r="F105" i="5"/>
  <c r="G105" i="5" s="1"/>
  <c r="G106" i="5" s="1"/>
  <c r="F98" i="5"/>
  <c r="G98" i="5" s="1"/>
  <c r="F108" i="5"/>
  <c r="G108" i="5" s="1"/>
  <c r="G109" i="5" s="1"/>
  <c r="G103" i="5" l="1"/>
  <c r="G110" i="5" s="1"/>
  <c r="G113" i="5" l="1"/>
  <c r="B29" i="6" s="1"/>
  <c r="E112" i="5"/>
  <c r="E111" i="5"/>
</calcChain>
</file>

<file path=xl/sharedStrings.xml><?xml version="1.0" encoding="utf-8"?>
<sst xmlns="http://schemas.openxmlformats.org/spreadsheetml/2006/main" count="332" uniqueCount="244">
  <si>
    <t>Código</t>
  </si>
  <si>
    <t>Ud</t>
  </si>
  <si>
    <t>Resumen</t>
  </si>
  <si>
    <t>CanPres</t>
  </si>
  <si>
    <t>Pres</t>
  </si>
  <si>
    <t/>
  </si>
  <si>
    <t>m2</t>
  </si>
  <si>
    <t>RETIRADA ENSERES ZONA ACTUACIÓN</t>
  </si>
  <si>
    <t>m3</t>
  </si>
  <si>
    <t>RETIRADA DE GRAVA EXISTENTE EN CUBIERTA</t>
  </si>
  <si>
    <t>RETIRADA DE AISLAMIENTO DE CUBIERTA</t>
  </si>
  <si>
    <t>PICADO Y RETIRADA DE MORTERO DE PROTECCIÓN</t>
  </si>
  <si>
    <t>RETIRADA CAPAS IMPERMEABILIZACIÓN CUBIERTA</t>
  </si>
  <si>
    <t>PICADO Y RETIRADA FORMACIÓN PENDIENTE</t>
  </si>
  <si>
    <t>u</t>
  </si>
  <si>
    <t>DESMONTADO DESAGÜE CUBIERTA</t>
  </si>
  <si>
    <t>CAJEADO ZONA DESAGÜES 60x60 CM.</t>
  </si>
  <si>
    <t>m</t>
  </si>
  <si>
    <t>DESMONTAJE CON O SIN RECUP. PLACAS FALSO TECHO</t>
  </si>
  <si>
    <t>PICADO ENFOSCADOS CEMENTO VERTICALES</t>
  </si>
  <si>
    <t>PICADO DE YESO EN PARAMENTOS HORIZONTALES Y VERTICALES</t>
  </si>
  <si>
    <t>DESMONTAJE DE CONDUCTO DE CLIMATIZACIÓN</t>
  </si>
  <si>
    <t>ud</t>
  </si>
  <si>
    <t>DESMONTAJE DE LUMINARIAS</t>
  </si>
  <si>
    <t>DESMONTAJE DE DETECTORES</t>
  </si>
  <si>
    <t>DESMONTAJE CON Y SIN RECUP. INSTALACIONES EN PARAM. VERTICALES Y HORIZONTALES</t>
  </si>
  <si>
    <t>AISLAMIENTOS, CUBIERTAS E IMPERMEABILIZACIONES</t>
  </si>
  <si>
    <t>CRIBADO Y EXTENDIDO DE GRAVILLA EXISTENTE EN CUBIERTA</t>
  </si>
  <si>
    <t>GRAVILLA 16/32 mm EN CUBIERTA</t>
  </si>
  <si>
    <t>PASILLO DE LOSA FILTRÓN 50X50 CM + XPS 40 MM GRIS (e=75 mm)</t>
  </si>
  <si>
    <t>IMPERMEABILIZACIÓN BICAPA DE LÁMINA ASFÁLTICA</t>
  </si>
  <si>
    <t>SELLADO JUNTA CONSTRUCCIÓN</t>
  </si>
  <si>
    <t>PARAGRAVILLAS DE ACERO INOX</t>
  </si>
  <si>
    <t>IMPERMEABILIZACIÓN DE PETO</t>
  </si>
  <si>
    <t>ALBAÑILERÍA, CERRAMIENTOS Y DIVISIONES</t>
  </si>
  <si>
    <t>REPOSICIÓN FORMACIÓN PENDIENTE CUBIERTA</t>
  </si>
  <si>
    <t>FORMACIÓN CAPA REGULARIZACIÓN</t>
  </si>
  <si>
    <t>REPASO Y LIMPIEZA DE SOPORTE</t>
  </si>
  <si>
    <t>FORMACIÓN ESCOCIA BASE LÁMINA</t>
  </si>
  <si>
    <t>FÁBRICA LADRILLO PERFORADO 7 cm 1/2 P</t>
  </si>
  <si>
    <t>REVESTIMIENTOS, CHAPADOS Y ALICATADOS</t>
  </si>
  <si>
    <t>ENFOSCADO MAESTREADO HIDRÓFUGO M-10</t>
  </si>
  <si>
    <t>GUARNECIDO MAESTREADO Y ENLUCIDO</t>
  </si>
  <si>
    <t>FALSOS TECHOS</t>
  </si>
  <si>
    <t>FALSO TECHO FIBRA MINERAL 60x60x25 P.V</t>
  </si>
  <si>
    <t>FALSO TECHO YESO LAMINADO LISO N-13</t>
  </si>
  <si>
    <t>MONTAJE DE PLACAS RETIRADAS Y ACOPIADAS</t>
  </si>
  <si>
    <t>CARPINTERÍA Y CERRAJERÍA</t>
  </si>
  <si>
    <t>kg</t>
  </si>
  <si>
    <t>ACERO EN ESTRUCTURA/CERRAJERÍA</t>
  </si>
  <si>
    <t>ALBARDILLA DE ZINCTITANIO</t>
  </si>
  <si>
    <t>TRAMEX</t>
  </si>
  <si>
    <t>PINTURAS Y ACABADOS</t>
  </si>
  <si>
    <t>PINTURA PLÁSTICA EN PARAMENTOS HORIZ. Y VERT.</t>
  </si>
  <si>
    <t>PINTURA AL PLIOLITE EXTERIOR</t>
  </si>
  <si>
    <t>PROTECCIÓN Y PINTURA DE ELEMENTOS DE ACERO</t>
  </si>
  <si>
    <t>LINEA ELECTRICA 3G2.5 mm2 LIBRE HALÓGENOS</t>
  </si>
  <si>
    <t>PANEL LUZERNA AVANT NORMALIT. 600X600. 32W</t>
  </si>
  <si>
    <t>LUMINARIA DE EMERGENCIA FA-200 L NORMALUX</t>
  </si>
  <si>
    <t>MONTAJE DE LUMINARIA RECUPERADA</t>
  </si>
  <si>
    <t>CUELGUE TEMPORAL Y RE-COLOCACIÓN DETECTOR</t>
  </si>
  <si>
    <t>SEÑALIZACIÓN FOTOLUMINISCENTE</t>
  </si>
  <si>
    <t>CONTROL DE CALIDAD</t>
  </si>
  <si>
    <t>FUNCIONAMIENTO DESAGÜES CUBIERTAS</t>
  </si>
  <si>
    <t>ESTANQUEIDAD CUBIERTAS SIN INUNDACIÓN</t>
  </si>
  <si>
    <t>PRUEBA DE ESTANQUEIDAD Y SERVICIO DE CUBIERTAS</t>
  </si>
  <si>
    <t>PRUEBA DE ESTANQUEIDAD Y SERVICIO TRAS FINALIZACIÓN</t>
  </si>
  <si>
    <t>GESTIÓN DE RESIDUOS</t>
  </si>
  <si>
    <t>SEGURIDAD Y SALUD</t>
  </si>
  <si>
    <r>
      <rPr>
        <b/>
        <u/>
        <sz val="11"/>
        <color theme="1"/>
        <rFont val="Calibri"/>
        <family val="2"/>
        <scheme val="minor"/>
      </rPr>
      <t>NOTA IMPORTANTE:</t>
    </r>
    <r>
      <rPr>
        <sz val="11"/>
        <color theme="1"/>
        <rFont val="Calibri"/>
        <family val="2"/>
        <scheme val="minor"/>
      </rPr>
      <t xml:space="preserve"> 
Este fichero de mediciones en Excel</t>
    </r>
    <r>
      <rPr>
        <sz val="11"/>
        <color rgb="FFFF0000"/>
        <rFont val="Calibri"/>
        <family val="2"/>
        <scheme val="minor"/>
      </rPr>
      <t xml:space="preserve"> (ÚNICO FORMATO DISPONIBLE) </t>
    </r>
    <r>
      <rPr>
        <sz val="11"/>
        <color theme="1"/>
        <rFont val="Calibri"/>
        <family val="2"/>
        <scheme val="minor"/>
      </rPr>
      <t xml:space="preserve">se facilita como ayuda para la preparación de la oferta económica. Debe considerarse que, en todo caso, el </t>
    </r>
    <r>
      <rPr>
        <sz val="11"/>
        <color rgb="FFFF0000"/>
        <rFont val="Calibri"/>
        <family val="2"/>
        <scheme val="minor"/>
      </rPr>
      <t>ÚNICO CONTENIDO TÉCNICO VINCULANTE ES EL DEFINIDO EN EL PLIEGO DE CONDICIONES TÉCNICAS</t>
    </r>
    <r>
      <rPr>
        <sz val="11"/>
        <color theme="1"/>
        <rFont val="Calibri"/>
        <family val="2"/>
        <scheme val="minor"/>
      </rPr>
      <t xml:space="preserve"> y el licitador debe verificar que los capítulos y contenidos de la oferta presentada correspondan exactamente con las mediciones del Proyecto</t>
    </r>
  </si>
  <si>
    <t>suma cap.01 a 08</t>
  </si>
  <si>
    <r>
      <t>Gastos Generales</t>
    </r>
    <r>
      <rPr>
        <b/>
        <sz val="8"/>
        <color rgb="FFFF0000"/>
        <rFont val="Calibri"/>
        <family val="2"/>
        <scheme val="minor"/>
      </rPr>
      <t xml:space="preserve"> xx</t>
    </r>
    <r>
      <rPr>
        <b/>
        <sz val="8"/>
        <color rgb="FF000000"/>
        <rFont val="Calibri"/>
        <family val="2"/>
        <scheme val="minor"/>
      </rPr>
      <t xml:space="preserve"> % (**)</t>
    </r>
  </si>
  <si>
    <r>
      <t>Beneficio Industrial</t>
    </r>
    <r>
      <rPr>
        <b/>
        <sz val="8"/>
        <color rgb="FFFF0000"/>
        <rFont val="Calibri"/>
        <family val="2"/>
        <scheme val="minor"/>
      </rPr>
      <t xml:space="preserve"> xx</t>
    </r>
    <r>
      <rPr>
        <b/>
        <sz val="8"/>
        <color rgb="FF000000"/>
        <rFont val="Calibri"/>
        <family val="2"/>
        <scheme val="minor"/>
      </rPr>
      <t xml:space="preserve"> % (**)</t>
    </r>
  </si>
  <si>
    <t>PRESUPUESTO EJECUCION MATERIAL</t>
  </si>
  <si>
    <t>PRESUPUESTO EJECUCION CONTRATA – IMPORTE OFERTA</t>
  </si>
  <si>
    <r>
      <t xml:space="preserve">(*) Si alguna partida de esta columna tiene valor cero, se considerará </t>
    </r>
    <r>
      <rPr>
        <b/>
        <u/>
        <sz val="8"/>
        <color theme="1"/>
        <rFont val="Calibri"/>
        <family val="2"/>
        <scheme val="minor"/>
      </rPr>
      <t>ofertada a coste cero para CRTVE</t>
    </r>
  </si>
  <si>
    <t>(**) Cuando no se indiquen otros porcentajes se entenderá que quedan incluidos en el precio de la oferta el 13% de Gastos Generales y el 6% de Beneficio Industrial</t>
  </si>
  <si>
    <t>Fdo: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</si>
  <si>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</si>
  <si>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</si>
  <si>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</si>
  <si>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</si>
  <si>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</si>
  <si>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</si>
  <si>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</si>
  <si>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</si>
  <si>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</si>
  <si>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</si>
  <si>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</si>
  <si>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 xml:space="preserve">DP número </t>
  </si>
  <si>
    <t xml:space="preserve">calle/plaza </t>
  </si>
  <si>
    <t>número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</si>
  <si>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</si>
  <si>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</si>
  <si>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</si>
  <si>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</si>
  <si>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</si>
  <si>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r>
      <t>Las proposiciones económicas no podrán superar el valor estimado indicado en el Anexo II, apartado 3,</t>
    </r>
    <r>
      <rPr>
        <b/>
        <sz val="11"/>
        <color theme="1"/>
        <rFont val="Calibri"/>
        <family val="2"/>
        <scheme val="minor"/>
      </rPr>
      <t xml:space="preserve"> sin incluir modificaciones.</t>
    </r>
  </si>
  <si>
    <t>B.  Desglose Precio:</t>
  </si>
  <si>
    <t>(tabla desglose precio se incluye en páginas siguientes)</t>
  </si>
  <si>
    <t>ImpPres (*)</t>
  </si>
  <si>
    <t xml:space="preserve">% </t>
  </si>
  <si>
    <t>Expediente n.º S/08013/2023</t>
  </si>
  <si>
    <t xml:space="preserve">“Adecuación cubiertas edificio Control de Accesos en TORRESPAÑA" </t>
  </si>
  <si>
    <t xml:space="preserve"> S-08013-2023 - Adecuación cubiertas edificio Control de Accesos en TORRESPAÑA</t>
  </si>
  <si>
    <t>C.CAT.01</t>
  </si>
  <si>
    <t>ACT. PREVIAS, DEMOLICIONES Y DESMONTAJES</t>
  </si>
  <si>
    <t>C.CAT.01.01</t>
  </si>
  <si>
    <t>C.CAT.01.02</t>
  </si>
  <si>
    <t>C.CAT.01.03</t>
  </si>
  <si>
    <t>C.CAT.01.04</t>
  </si>
  <si>
    <t>C.CAT.01.05</t>
  </si>
  <si>
    <t>C.CAT.01.06</t>
  </si>
  <si>
    <t>C.CAT.01.07</t>
  </si>
  <si>
    <t>C.CAT.01.08</t>
  </si>
  <si>
    <t>C.CAT.01.09</t>
  </si>
  <si>
    <t>C.CAT.01.10</t>
  </si>
  <si>
    <t>C.CAT.01.11</t>
  </si>
  <si>
    <t>C.CAT.01.12</t>
  </si>
  <si>
    <t>C.CAT.01.13</t>
  </si>
  <si>
    <t>C.CAT.01.14</t>
  </si>
  <si>
    <t>C.CAT.01.15</t>
  </si>
  <si>
    <t>C.CAT.01.16</t>
  </si>
  <si>
    <t>C.CAT.01.17</t>
  </si>
  <si>
    <t>C.CAT.01.18</t>
  </si>
  <si>
    <t>C.CAT.01.19</t>
  </si>
  <si>
    <t>C.CAT.01.20</t>
  </si>
  <si>
    <t>C.CAT.01.21</t>
  </si>
  <si>
    <t>C.CAT.01.22</t>
  </si>
  <si>
    <t>C.CAT.01.23</t>
  </si>
  <si>
    <t>PICADO Y RETIRADA DE BANCADAS EN CUBIERTA</t>
  </si>
  <si>
    <t>DEMOLICIÓN FALSO TECHO</t>
  </si>
  <si>
    <t>DESMONTAJE DE REJILLAS</t>
  </si>
  <si>
    <t>DESMONTAJE DE DIFUSORES</t>
  </si>
  <si>
    <t>DESMONTAJE EQUIPO DE CLIMATIZACIÓN</t>
  </si>
  <si>
    <t>DESMONTAJE EXTINTOR COLGADO</t>
  </si>
  <si>
    <t>DEMOLICIÓN DE COBERTURA DE CHAPA SIMPLE</t>
  </si>
  <si>
    <t>LIMPIEZA DE MURO DE HORMIGÓN VISTO</t>
  </si>
  <si>
    <t>Total C.CAT.01</t>
  </si>
  <si>
    <t>C.CAT.02</t>
  </si>
  <si>
    <t>C.CAT.02.01</t>
  </si>
  <si>
    <t>C.CAT.02.02</t>
  </si>
  <si>
    <t>C.CAT.02.03</t>
  </si>
  <si>
    <t>C.CAT.02.04</t>
  </si>
  <si>
    <t>C.CAT.02.05</t>
  </si>
  <si>
    <t>C.CAT.02.06</t>
  </si>
  <si>
    <t>C.CAT.02.07</t>
  </si>
  <si>
    <t>C.CAT.02.08</t>
  </si>
  <si>
    <t>C.CAT.02.09</t>
  </si>
  <si>
    <t>C.CAT.02.10</t>
  </si>
  <si>
    <t>CUBIERTA PLANA INVERTIDA NO TRANSITABLE PARA ACABADO EN GRAVA</t>
  </si>
  <si>
    <t>SUMIDERO SIFÓNICO AUTOLIMPIABLE</t>
  </si>
  <si>
    <t>SELLADO DE VENTANAS</t>
  </si>
  <si>
    <t>C.CAT.03</t>
  </si>
  <si>
    <t>C.CAT.03.01</t>
  </si>
  <si>
    <t>C.CAT.03.02</t>
  </si>
  <si>
    <t>C.CAT.03.03</t>
  </si>
  <si>
    <t>C.CAT.03.04</t>
  </si>
  <si>
    <t>C.CAT.03.05</t>
  </si>
  <si>
    <t>C.CAT.03.06</t>
  </si>
  <si>
    <t>BANCADA 5,00X1,00</t>
  </si>
  <si>
    <t>C.CAT.04</t>
  </si>
  <si>
    <t>C.CAT.04.01</t>
  </si>
  <si>
    <t>C.CAT.04.02</t>
  </si>
  <si>
    <t>C.CAT.05</t>
  </si>
  <si>
    <t>C.CAT.05.01</t>
  </si>
  <si>
    <t>C.CAT.05.02</t>
  </si>
  <si>
    <t>C.CAT.05.03</t>
  </si>
  <si>
    <t>C.CAT.06</t>
  </si>
  <si>
    <t>C.CAT.06.01</t>
  </si>
  <si>
    <t>REPARACIÓN, AJUSTE Y SELLADO DE LUCERNARIOS</t>
  </si>
  <si>
    <t>C.CAT.06.02</t>
  </si>
  <si>
    <t>C.CAT.06.03</t>
  </si>
  <si>
    <t>C.CAT.06.04</t>
  </si>
  <si>
    <t>BARANDILLA DE ACERO GALVANIZADO</t>
  </si>
  <si>
    <t>C.CAT.06.05</t>
  </si>
  <si>
    <t>C.CAT.06.06</t>
  </si>
  <si>
    <t>ESCALERA FIJA CON PROTECCIÓN DE ESPALDA</t>
  </si>
  <si>
    <t>C.CAT.06.07</t>
  </si>
  <si>
    <t>ESCALERA FIJA SIN PROTECCIÓN DE ESPALDA</t>
  </si>
  <si>
    <t>C.CAT.06.08</t>
  </si>
  <si>
    <t>ESCALERA DE MANTENIMIENTO</t>
  </si>
  <si>
    <t>C.CAT.06.09</t>
  </si>
  <si>
    <t>CUBIERTA PANEL CHAPA PRELACADA 0,6 mm I/REMATES</t>
  </si>
  <si>
    <t>Total C.CAT.06</t>
  </si>
  <si>
    <t>Total C.CAT.05</t>
  </si>
  <si>
    <t>Total C.CAT.04</t>
  </si>
  <si>
    <t>Total C.CAT.03</t>
  </si>
  <si>
    <t>Total C.CAT.02</t>
  </si>
  <si>
    <t>C.CAT.07</t>
  </si>
  <si>
    <t>C.CAT.07.01</t>
  </si>
  <si>
    <t>C.CAT.07.02</t>
  </si>
  <si>
    <t>C.CAT.07.03</t>
  </si>
  <si>
    <t>C.CAT.07.04</t>
  </si>
  <si>
    <t>SEÑAL POLIESTIRENO 297x420mm.FOTOLUM.</t>
  </si>
  <si>
    <t>C.CAT.07.05</t>
  </si>
  <si>
    <t>SEÑAL POLIESTIRENO 420X297mm. BANDEROLA</t>
  </si>
  <si>
    <t>Total C.CAT.07</t>
  </si>
  <si>
    <t>C.CAT.09</t>
  </si>
  <si>
    <t>INSTALACIONES</t>
  </si>
  <si>
    <t>C.CAT.08</t>
  </si>
  <si>
    <t>C.CAT.08.01</t>
  </si>
  <si>
    <t>C.CAT.08.02</t>
  </si>
  <si>
    <t>C.CAT.08.03</t>
  </si>
  <si>
    <t>C.CAT.08.04</t>
  </si>
  <si>
    <t>C.CAT.08.05</t>
  </si>
  <si>
    <t>C.CAT.08.06</t>
  </si>
  <si>
    <t>C.CAT.08.07</t>
  </si>
  <si>
    <t>MONTAJE DE REJILLAS RECUPERADAS</t>
  </si>
  <si>
    <t>C.CAT.08.08</t>
  </si>
  <si>
    <t>LIMPIEZA Y PUESTA A PUNTO DE FANCOIL</t>
  </si>
  <si>
    <t>C.CAT.08.09</t>
  </si>
  <si>
    <t>BANDEJA PEMSA REJIBAND 100x300 BYCRO</t>
  </si>
  <si>
    <t>C.CAT.08.10</t>
  </si>
  <si>
    <t>MONTAJE DE DIFUSOR RECUPERADO</t>
  </si>
  <si>
    <t>C.CAT.08.11</t>
  </si>
  <si>
    <t>CONDUCTO ISOVER CLIMAVER A2 NETO</t>
  </si>
  <si>
    <t>C.CAT.08.12</t>
  </si>
  <si>
    <t>DESMONTAJE Y MONTAJE DE MAQUINA EXTERIOR DE CLIMA</t>
  </si>
  <si>
    <t>C.CAT.08.13</t>
  </si>
  <si>
    <t>REPOSICIÓN EXTINTOR</t>
  </si>
  <si>
    <t>C.CAT.08.14</t>
  </si>
  <si>
    <t>VERIFICACIÓN CENTRAL DE INCENDIOS Y REPROGRAMACION</t>
  </si>
  <si>
    <t>C.CAT.08.15</t>
  </si>
  <si>
    <t>REPROGRAMACION CENTRAL</t>
  </si>
  <si>
    <t>C.CAT.08.16</t>
  </si>
  <si>
    <t>DESPLAZAMIENTO DE TUBO ELÉCTRICO EN PETO</t>
  </si>
  <si>
    <t>Total C.CAT.09</t>
  </si>
  <si>
    <t>Total C.CAT.08</t>
  </si>
  <si>
    <t>C.CAT.10</t>
  </si>
  <si>
    <t>C.CAT.10.01</t>
  </si>
  <si>
    <t>C.CAT.09.01</t>
  </si>
  <si>
    <t>C.CAT.09.02</t>
  </si>
  <si>
    <t>C.CAT.09.03</t>
  </si>
  <si>
    <t>C.CAT.09.04</t>
  </si>
  <si>
    <t>C.CAT.09.05</t>
  </si>
  <si>
    <t>Total C.CAT.10</t>
  </si>
  <si>
    <t>C.CAT.11</t>
  </si>
  <si>
    <t>C.CAT.11.01</t>
  </si>
  <si>
    <t>Total C.CAT.11</t>
  </si>
  <si>
    <t>( # ) El precio de partidas Gestión Residuos (GR), control de calidad (CC) y Seguridad y Salud (SS) se obtiene según % fijo e invariable de cada partida sobre importe de “suma cap.01 a 08” y deberá incluirse en oferta.</t>
  </si>
  <si>
    <t>CONTROL DE CALIDAD (#)</t>
  </si>
  <si>
    <t>GESTIÓN DE RESÍDUOS (#)</t>
  </si>
  <si>
    <t>SEGURIDAD Y SALUD (#)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</si>
</sst>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%"/>
  </numFmts>
  <fonts count="2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8"/>
      <color theme="8" tint="-0.249977111117893"/>
      <name val="Calibri"/>
      <family val="2"/>
      <scheme val="minor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8"/>
      <color rgb="FFFF00FF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B4CBE0"/>
        <bgColor rgb="FF000000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49" fontId="4" fillId="0" borderId="0" xfId="0" applyNumberFormat="1" applyFont="1" applyBorder="1" applyAlignment="1" applyProtection="1">
      <alignment horizontal="right" vertical="top" wrapText="1"/>
    </xf>
    <xf numFmtId="0" fontId="17" fillId="0" borderId="9" xfId="0" applyFont="1" applyBorder="1" applyAlignment="1" applyProtection="1">
      <alignment horizontal="right" vertical="center" wrapText="1"/>
    </xf>
    <xf numFmtId="49" fontId="4" fillId="0" borderId="9" xfId="0" applyNumberFormat="1" applyFont="1" applyBorder="1" applyAlignment="1" applyProtection="1">
      <alignment horizontal="right" vertical="top" wrapText="1"/>
    </xf>
    <xf numFmtId="3" fontId="7" fillId="2" borderId="9" xfId="0" applyNumberFormat="1" applyFont="1" applyFill="1" applyBorder="1" applyAlignment="1" applyProtection="1">
      <alignment vertical="top"/>
    </xf>
    <xf numFmtId="4" fontId="0" fillId="0" borderId="0" xfId="0" applyNumberFormat="1" applyProtection="1"/>
    <xf numFmtId="0" fontId="0" fillId="0" borderId="0" xfId="0" applyBorder="1" applyAlignment="1" applyProtection="1">
      <alignment vertical="top"/>
    </xf>
    <xf numFmtId="0" fontId="8" fillId="0" borderId="0" xfId="0" applyFont="1" applyProtection="1"/>
    <xf numFmtId="0" fontId="0" fillId="0" borderId="0" xfId="0" applyBorder="1" applyProtection="1"/>
    <xf numFmtId="0" fontId="16" fillId="0" borderId="0" xfId="0" applyFont="1" applyProtection="1"/>
    <xf numFmtId="0" fontId="1" fillId="0" borderId="0" xfId="0" applyFont="1" applyProtection="1"/>
    <xf numFmtId="0" fontId="20" fillId="0" borderId="0" xfId="0" applyFont="1" applyAlignment="1" applyProtection="1">
      <alignment horizontal="right" vertical="center"/>
    </xf>
    <xf numFmtId="0" fontId="20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22" fillId="0" borderId="0" xfId="0" applyFont="1" applyAlignment="1" applyProtection="1">
      <alignment horizontal="left" vertical="top"/>
    </xf>
    <xf numFmtId="0" fontId="22" fillId="0" borderId="0" xfId="0" applyFont="1" applyAlignment="1" applyProtection="1">
      <alignment vertical="top"/>
    </xf>
    <xf numFmtId="0" fontId="0" fillId="0" borderId="0" xfId="0" applyFill="1" applyAlignment="1" applyProtection="1">
      <alignment shrinkToFit="1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Fill="1" applyAlignment="1" applyProtection="1">
      <alignment vertical="top"/>
    </xf>
    <xf numFmtId="0" fontId="3" fillId="0" borderId="0" xfId="0" applyFont="1" applyAlignment="1" applyProtection="1"/>
    <xf numFmtId="0" fontId="12" fillId="0" borderId="0" xfId="0" applyFont="1" applyAlignment="1" applyProtection="1">
      <alignment vertical="top"/>
    </xf>
    <xf numFmtId="0" fontId="23" fillId="0" borderId="0" xfId="0" applyFont="1" applyProtection="1"/>
    <xf numFmtId="4" fontId="8" fillId="0" borderId="0" xfId="0" applyNumberFormat="1" applyFont="1" applyAlignment="1" applyProtection="1">
      <alignment vertical="top"/>
    </xf>
    <xf numFmtId="0" fontId="4" fillId="0" borderId="0" xfId="0" applyFont="1" applyBorder="1" applyAlignment="1" applyProtection="1">
      <alignment vertical="top" wrapText="1"/>
    </xf>
    <xf numFmtId="0" fontId="14" fillId="0" borderId="0" xfId="0" applyFont="1" applyBorder="1" applyAlignment="1" applyProtection="1">
      <alignment vertical="top"/>
    </xf>
    <xf numFmtId="0" fontId="8" fillId="0" borderId="0" xfId="0" applyFont="1" applyBorder="1" applyAlignment="1" applyProtection="1">
      <alignment vertical="top"/>
    </xf>
    <xf numFmtId="4" fontId="8" fillId="0" borderId="0" xfId="0" applyNumberFormat="1" applyFont="1" applyBorder="1" applyAlignment="1" applyProtection="1">
      <alignment vertical="top"/>
    </xf>
    <xf numFmtId="0" fontId="2" fillId="0" borderId="0" xfId="0" applyFont="1" applyBorder="1" applyAlignment="1" applyProtection="1">
      <alignment vertical="top"/>
    </xf>
    <xf numFmtId="49" fontId="4" fillId="2" borderId="1" xfId="0" applyNumberFormat="1" applyFont="1" applyFill="1" applyBorder="1" applyAlignment="1" applyProtection="1">
      <alignment vertical="top" wrapText="1"/>
    </xf>
    <xf numFmtId="3" fontId="5" fillId="2" borderId="1" xfId="0" applyNumberFormat="1" applyFont="1" applyFill="1" applyBorder="1" applyAlignment="1" applyProtection="1">
      <alignment vertical="top"/>
    </xf>
    <xf numFmtId="4" fontId="7" fillId="2" borderId="8" xfId="0" applyNumberFormat="1" applyFont="1" applyFill="1" applyBorder="1" applyAlignment="1" applyProtection="1">
      <alignment vertical="top"/>
    </xf>
    <xf numFmtId="4" fontId="7" fillId="2" borderId="1" xfId="0" applyNumberFormat="1" applyFont="1" applyFill="1" applyBorder="1" applyAlignment="1" applyProtection="1">
      <alignment vertical="top"/>
    </xf>
    <xf numFmtId="49" fontId="6" fillId="3" borderId="1" xfId="0" applyNumberFormat="1" applyFont="1" applyFill="1" applyBorder="1" applyAlignment="1" applyProtection="1">
      <alignment vertical="top"/>
    </xf>
    <xf numFmtId="4" fontId="6" fillId="0" borderId="9" xfId="0" applyNumberFormat="1" applyFont="1" applyBorder="1" applyAlignment="1" applyProtection="1">
      <alignment vertical="top"/>
    </xf>
    <xf numFmtId="4" fontId="10" fillId="4" borderId="1" xfId="0" applyNumberFormat="1" applyFont="1" applyFill="1" applyBorder="1" applyAlignment="1" applyProtection="1">
      <alignment vertical="top"/>
    </xf>
    <xf numFmtId="0" fontId="6" fillId="0" borderId="1" xfId="0" applyFont="1" applyBorder="1" applyAlignment="1" applyProtection="1">
      <alignment vertical="top"/>
    </xf>
    <xf numFmtId="0" fontId="6" fillId="0" borderId="1" xfId="0" applyFont="1" applyBorder="1" applyAlignment="1" applyProtection="1">
      <alignment horizontal="center" vertical="top"/>
    </xf>
    <xf numFmtId="49" fontId="4" fillId="0" borderId="9" xfId="0" applyNumberFormat="1" applyFont="1" applyBorder="1" applyAlignment="1" applyProtection="1">
      <alignment vertical="top" wrapText="1"/>
    </xf>
    <xf numFmtId="3" fontId="6" fillId="0" borderId="9" xfId="0" applyNumberFormat="1" applyFont="1" applyBorder="1" applyAlignment="1" applyProtection="1">
      <alignment vertical="top"/>
    </xf>
    <xf numFmtId="4" fontId="7" fillId="0" borderId="9" xfId="0" applyNumberFormat="1" applyFont="1" applyBorder="1" applyAlignment="1" applyProtection="1">
      <alignment vertical="top"/>
    </xf>
    <xf numFmtId="4" fontId="7" fillId="4" borderId="1" xfId="0" applyNumberFormat="1" applyFont="1" applyFill="1" applyBorder="1" applyAlignment="1" applyProtection="1">
      <alignment vertical="top"/>
    </xf>
    <xf numFmtId="4" fontId="6" fillId="0" borderId="9" xfId="0" applyNumberFormat="1" applyFont="1" applyBorder="1" applyAlignment="1" applyProtection="1">
      <alignment vertical="top" wrapText="1"/>
    </xf>
    <xf numFmtId="4" fontId="4" fillId="0" borderId="9" xfId="0" applyNumberFormat="1" applyFont="1" applyBorder="1" applyAlignment="1" applyProtection="1">
      <alignment vertical="top" wrapText="1"/>
    </xf>
    <xf numFmtId="0" fontId="6" fillId="0" borderId="11" xfId="0" applyFont="1" applyBorder="1" applyAlignment="1" applyProtection="1">
      <alignment vertical="top"/>
    </xf>
    <xf numFmtId="0" fontId="6" fillId="0" borderId="11" xfId="0" applyFont="1" applyBorder="1" applyAlignment="1" applyProtection="1">
      <alignment horizontal="center" vertical="top"/>
    </xf>
    <xf numFmtId="3" fontId="6" fillId="0" borderId="7" xfId="0" applyNumberFormat="1" applyFont="1" applyBorder="1" applyAlignment="1" applyProtection="1">
      <alignment vertical="top"/>
    </xf>
    <xf numFmtId="4" fontId="7" fillId="0" borderId="0" xfId="0" applyNumberFormat="1" applyFont="1" applyBorder="1" applyAlignment="1" applyProtection="1">
      <alignment vertical="top"/>
    </xf>
    <xf numFmtId="0" fontId="6" fillId="0" borderId="8" xfId="0" applyFont="1" applyBorder="1" applyAlignment="1" applyProtection="1">
      <alignment vertical="top"/>
    </xf>
    <xf numFmtId="0" fontId="6" fillId="0" borderId="9" xfId="0" applyFont="1" applyBorder="1" applyAlignment="1" applyProtection="1">
      <alignment vertical="top"/>
    </xf>
    <xf numFmtId="0" fontId="0" fillId="0" borderId="2" xfId="0" applyBorder="1" applyAlignment="1" applyProtection="1">
      <alignment wrapText="1"/>
    </xf>
    <xf numFmtId="0" fontId="0" fillId="0" borderId="0" xfId="0" applyBorder="1" applyAlignment="1" applyProtection="1">
      <alignment wrapText="1"/>
    </xf>
    <xf numFmtId="4" fontId="6" fillId="0" borderId="0" xfId="0" applyNumberFormat="1" applyFont="1" applyBorder="1" applyAlignment="1" applyProtection="1">
      <alignment vertical="top" wrapText="1"/>
    </xf>
    <xf numFmtId="4" fontId="7" fillId="4" borderId="1" xfId="0" applyNumberFormat="1" applyFont="1" applyFill="1" applyBorder="1" applyAlignment="1" applyProtection="1">
      <alignment vertical="top" wrapText="1"/>
    </xf>
    <xf numFmtId="10" fontId="15" fillId="4" borderId="3" xfId="0" applyNumberFormat="1" applyFont="1" applyFill="1" applyBorder="1" applyAlignment="1" applyProtection="1">
      <alignment horizontal="right" vertical="top" wrapText="1"/>
    </xf>
    <xf numFmtId="0" fontId="6" fillId="0" borderId="8" xfId="0" applyFont="1" applyBorder="1" applyAlignment="1" applyProtection="1">
      <alignment vertical="top" wrapText="1"/>
    </xf>
    <xf numFmtId="0" fontId="6" fillId="0" borderId="9" xfId="0" applyFont="1" applyBorder="1" applyAlignment="1" applyProtection="1">
      <alignment vertical="top" wrapText="1"/>
    </xf>
    <xf numFmtId="3" fontId="6" fillId="0" borderId="9" xfId="0" applyNumberFormat="1" applyFont="1" applyBorder="1" applyAlignment="1" applyProtection="1">
      <alignment vertical="top" wrapText="1"/>
    </xf>
    <xf numFmtId="4" fontId="7" fillId="0" borderId="9" xfId="0" applyNumberFormat="1" applyFont="1" applyBorder="1" applyAlignment="1" applyProtection="1">
      <alignment vertical="top" wrapText="1"/>
    </xf>
    <xf numFmtId="4" fontId="0" fillId="0" borderId="0" xfId="0" applyNumberFormat="1" applyBorder="1" applyProtection="1"/>
    <xf numFmtId="0" fontId="8" fillId="0" borderId="0" xfId="0" applyFont="1" applyBorder="1" applyProtection="1"/>
    <xf numFmtId="4" fontId="8" fillId="0" borderId="0" xfId="0" applyNumberFormat="1" applyFont="1" applyBorder="1" applyProtection="1"/>
    <xf numFmtId="4" fontId="10" fillId="4" borderId="8" xfId="0" applyNumberFormat="1" applyFont="1" applyFill="1" applyBorder="1" applyAlignment="1" applyProtection="1">
      <alignment vertical="top"/>
      <protection locked="0"/>
    </xf>
    <xf numFmtId="4" fontId="7" fillId="4" borderId="1" xfId="0" applyNumberFormat="1" applyFont="1" applyFill="1" applyBorder="1" applyAlignment="1" applyProtection="1">
      <alignment vertical="top" wrapText="1"/>
      <protection locked="0"/>
    </xf>
    <xf numFmtId="10" fontId="15" fillId="4" borderId="5" xfId="0" applyNumberFormat="1" applyFont="1" applyFill="1" applyBorder="1" applyAlignment="1" applyProtection="1">
      <alignment horizontal="right" vertical="top" wrapText="1"/>
      <protection locked="0"/>
    </xf>
    <xf numFmtId="0" fontId="6" fillId="0" borderId="6" xfId="0" applyFont="1" applyBorder="1" applyAlignment="1" applyProtection="1">
      <alignment vertical="top"/>
    </xf>
    <xf numFmtId="0" fontId="6" fillId="0" borderId="6" xfId="0" applyFont="1" applyBorder="1" applyAlignment="1" applyProtection="1">
      <alignment horizontal="center" vertical="top"/>
    </xf>
    <xf numFmtId="49" fontId="4" fillId="0" borderId="7" xfId="0" applyNumberFormat="1" applyFont="1" applyBorder="1" applyAlignment="1" applyProtection="1">
      <alignment vertical="top" wrapText="1"/>
    </xf>
    <xf numFmtId="4" fontId="7" fillId="0" borderId="7" xfId="0" applyNumberFormat="1" applyFont="1" applyBorder="1" applyAlignment="1" applyProtection="1">
      <alignment vertical="top"/>
    </xf>
    <xf numFmtId="4" fontId="7" fillId="4" borderId="6" xfId="0" applyNumberFormat="1" applyFont="1" applyFill="1" applyBorder="1" applyAlignment="1" applyProtection="1">
      <alignment vertical="top"/>
    </xf>
    <xf numFmtId="4" fontId="4" fillId="0" borderId="7" xfId="0" applyNumberFormat="1" applyFont="1" applyBorder="1" applyAlignment="1" applyProtection="1">
      <alignment vertical="top" wrapText="1"/>
    </xf>
    <xf numFmtId="49" fontId="4" fillId="2" borderId="1" xfId="0" applyNumberFormat="1" applyFont="1" applyFill="1" applyBorder="1" applyAlignment="1" applyProtection="1">
      <alignment horizontal="center" vertical="top"/>
    </xf>
    <xf numFmtId="49" fontId="4" fillId="2" borderId="9" xfId="0" applyNumberFormat="1" applyFont="1" applyFill="1" applyBorder="1" applyAlignment="1" applyProtection="1">
      <alignment vertical="top" wrapText="1"/>
    </xf>
    <xf numFmtId="0" fontId="0" fillId="4" borderId="0" xfId="0" applyFill="1" applyAlignment="1" applyProtection="1">
      <alignment horizontal="left" vertical="top" shrinkToFit="1"/>
      <protection locked="0"/>
    </xf>
    <xf numFmtId="0" fontId="0" fillId="4" borderId="0" xfId="0" applyFill="1" applyAlignment="1" applyProtection="1">
      <alignment vertical="top" shrinkToFit="1"/>
      <protection locked="0"/>
    </xf>
    <xf numFmtId="0" fontId="0" fillId="4" borderId="0" xfId="0" applyFill="1" applyAlignment="1" applyProtection="1">
      <alignment shrinkToFit="1"/>
      <protection locked="0"/>
    </xf>
    <xf numFmtId="4" fontId="24" fillId="0" borderId="1" xfId="0" applyNumberFormat="1" applyFont="1" applyFill="1" applyBorder="1" applyAlignment="1" applyProtection="1">
      <alignment horizontal="center" vertical="top" wrapText="1"/>
    </xf>
    <xf numFmtId="4" fontId="24" fillId="2" borderId="1" xfId="0" applyNumberFormat="1" applyFont="1" applyFill="1" applyBorder="1" applyAlignment="1" applyProtection="1">
      <alignment vertical="top"/>
    </xf>
    <xf numFmtId="4" fontId="24" fillId="0" borderId="7" xfId="0" applyNumberFormat="1" applyFont="1" applyBorder="1" applyAlignment="1" applyProtection="1">
      <alignment vertical="top"/>
    </xf>
    <xf numFmtId="0" fontId="17" fillId="0" borderId="4" xfId="0" applyFont="1" applyBorder="1" applyAlignment="1" applyProtection="1">
      <alignment horizontal="right" vertical="center" wrapText="1"/>
    </xf>
    <xf numFmtId="4" fontId="7" fillId="4" borderId="12" xfId="0" applyNumberFormat="1" applyFont="1" applyFill="1" applyBorder="1" applyAlignment="1" applyProtection="1">
      <alignment vertical="top" wrapText="1"/>
      <protection locked="0"/>
    </xf>
    <xf numFmtId="0" fontId="0" fillId="0" borderId="8" xfId="0" applyBorder="1" applyAlignment="1" applyProtection="1">
      <alignment wrapText="1"/>
    </xf>
    <xf numFmtId="0" fontId="0" fillId="0" borderId="9" xfId="0" applyBorder="1" applyAlignment="1" applyProtection="1">
      <alignment wrapText="1"/>
    </xf>
    <xf numFmtId="10" fontId="15" fillId="4" borderId="8" xfId="0" applyNumberFormat="1" applyFont="1" applyFill="1" applyBorder="1" applyAlignment="1" applyProtection="1">
      <alignment horizontal="right" vertical="top" wrapText="1"/>
    </xf>
    <xf numFmtId="10" fontId="15" fillId="4" borderId="10" xfId="0" applyNumberFormat="1" applyFont="1" applyFill="1" applyBorder="1" applyAlignment="1" applyProtection="1">
      <alignment horizontal="right" vertical="top" wrapText="1"/>
      <protection locked="0"/>
    </xf>
    <xf numFmtId="49" fontId="25" fillId="6" borderId="0" xfId="0" applyNumberFormat="1" applyFont="1" applyFill="1" applyBorder="1" applyAlignment="1">
      <alignment vertical="top" wrapText="1"/>
    </xf>
    <xf numFmtId="49" fontId="6" fillId="0" borderId="12" xfId="0" applyNumberFormat="1" applyFont="1" applyBorder="1" applyAlignment="1">
      <alignment vertical="top"/>
    </xf>
    <xf numFmtId="49" fontId="6" fillId="0" borderId="12" xfId="0" applyNumberFormat="1" applyFont="1" applyBorder="1" applyAlignment="1">
      <alignment vertical="top" wrapText="1"/>
    </xf>
    <xf numFmtId="0" fontId="0" fillId="0" borderId="12" xfId="0" applyBorder="1" applyProtection="1"/>
    <xf numFmtId="4" fontId="6" fillId="0" borderId="3" xfId="0" applyNumberFormat="1" applyFont="1" applyBorder="1" applyAlignment="1">
      <alignment vertical="top"/>
    </xf>
    <xf numFmtId="49" fontId="6" fillId="0" borderId="1" xfId="0" applyNumberFormat="1" applyFont="1" applyBorder="1" applyAlignment="1">
      <alignment vertical="top"/>
    </xf>
    <xf numFmtId="49" fontId="6" fillId="0" borderId="1" xfId="0" applyNumberFormat="1" applyFont="1" applyBorder="1" applyAlignment="1">
      <alignment vertical="top" wrapText="1"/>
    </xf>
    <xf numFmtId="0" fontId="0" fillId="0" borderId="1" xfId="0" applyBorder="1" applyProtection="1"/>
    <xf numFmtId="4" fontId="6" fillId="0" borderId="8" xfId="0" applyNumberFormat="1" applyFont="1" applyBorder="1" applyAlignment="1">
      <alignment vertical="top"/>
    </xf>
    <xf numFmtId="49" fontId="4" fillId="0" borderId="1" xfId="0" applyNumberFormat="1" applyFont="1" applyBorder="1" applyAlignment="1">
      <alignment vertical="top" wrapText="1"/>
    </xf>
    <xf numFmtId="49" fontId="4" fillId="0" borderId="1" xfId="0" applyNumberFormat="1" applyFont="1" applyBorder="1" applyAlignment="1" applyProtection="1">
      <alignment vertical="top" wrapText="1"/>
    </xf>
    <xf numFmtId="3" fontId="6" fillId="0" borderId="8" xfId="0" applyNumberFormat="1" applyFont="1" applyBorder="1" applyAlignment="1" applyProtection="1">
      <alignment vertical="top"/>
    </xf>
    <xf numFmtId="49" fontId="25" fillId="6" borderId="1" xfId="0" applyNumberFormat="1" applyFont="1" applyFill="1" applyBorder="1" applyAlignment="1">
      <alignment vertical="top"/>
    </xf>
    <xf numFmtId="49" fontId="25" fillId="6" borderId="1" xfId="0" applyNumberFormat="1" applyFont="1" applyFill="1" applyBorder="1" applyAlignment="1">
      <alignment vertical="top" wrapText="1"/>
    </xf>
    <xf numFmtId="49" fontId="25" fillId="0" borderId="0" xfId="0" applyNumberFormat="1" applyFont="1" applyFill="1" applyBorder="1" applyAlignment="1">
      <alignment vertical="top" wrapText="1"/>
    </xf>
    <xf numFmtId="49" fontId="25" fillId="0" borderId="1" xfId="0" applyNumberFormat="1" applyFont="1" applyFill="1" applyBorder="1" applyAlignment="1">
      <alignment vertical="top" wrapText="1"/>
    </xf>
    <xf numFmtId="49" fontId="4" fillId="2" borderId="0" xfId="0" applyNumberFormat="1" applyFont="1" applyFill="1" applyAlignment="1">
      <alignment vertical="top"/>
    </xf>
    <xf numFmtId="49" fontId="4" fillId="0" borderId="0" xfId="0" applyNumberFormat="1" applyFont="1" applyAlignment="1">
      <alignment vertical="top" wrapText="1"/>
    </xf>
    <xf numFmtId="4" fontId="4" fillId="0" borderId="0" xfId="0" applyNumberFormat="1" applyFont="1" applyBorder="1" applyAlignment="1" applyProtection="1">
      <alignment vertical="top" wrapText="1"/>
    </xf>
    <xf numFmtId="3" fontId="6" fillId="0" borderId="0" xfId="0" applyNumberFormat="1" applyFont="1" applyBorder="1" applyAlignment="1" applyProtection="1">
      <alignment vertical="top"/>
    </xf>
    <xf numFmtId="4" fontId="7" fillId="4" borderId="11" xfId="0" applyNumberFormat="1" applyFont="1" applyFill="1" applyBorder="1" applyAlignment="1" applyProtection="1">
      <alignment vertical="top"/>
    </xf>
    <xf numFmtId="4" fontId="5" fillId="2" borderId="1" xfId="0" applyNumberFormat="1" applyFont="1" applyFill="1" applyBorder="1" applyAlignment="1">
      <alignment vertical="top"/>
    </xf>
    <xf numFmtId="49" fontId="6" fillId="3" borderId="1" xfId="0" applyNumberFormat="1" applyFont="1" applyFill="1" applyBorder="1" applyAlignment="1">
      <alignment vertical="top"/>
    </xf>
    <xf numFmtId="49" fontId="4" fillId="2" borderId="6" xfId="0" applyNumberFormat="1" applyFont="1" applyFill="1" applyBorder="1" applyAlignment="1" applyProtection="1">
      <alignment horizontal="center" vertical="top"/>
    </xf>
    <xf numFmtId="49" fontId="4" fillId="2" borderId="7" xfId="0" applyNumberFormat="1" applyFont="1" applyFill="1" applyBorder="1" applyAlignment="1" applyProtection="1">
      <alignment vertical="top" wrapText="1"/>
    </xf>
    <xf numFmtId="49" fontId="4" fillId="2" borderId="1" xfId="0" applyNumberFormat="1" applyFont="1" applyFill="1" applyBorder="1" applyAlignment="1">
      <alignment vertical="top"/>
    </xf>
    <xf numFmtId="4" fontId="27" fillId="0" borderId="0" xfId="0" applyNumberFormat="1" applyFont="1" applyFill="1" applyBorder="1" applyAlignment="1">
      <alignment vertical="top"/>
    </xf>
    <xf numFmtId="4" fontId="26" fillId="0" borderId="1" xfId="0" applyNumberFormat="1" applyFont="1" applyFill="1" applyBorder="1" applyAlignment="1">
      <alignment vertical="top"/>
    </xf>
    <xf numFmtId="4" fontId="27" fillId="0" borderId="0" xfId="0" applyNumberFormat="1" applyFont="1" applyFill="1" applyBorder="1" applyAlignment="1" applyProtection="1">
      <alignment vertical="top"/>
    </xf>
    <xf numFmtId="164" fontId="24" fillId="0" borderId="1" xfId="0" applyNumberFormat="1" applyFont="1" applyBorder="1" applyAlignment="1" applyProtection="1">
      <alignment vertical="top" wrapText="1"/>
    </xf>
    <xf numFmtId="49" fontId="25" fillId="6" borderId="12" xfId="0" applyNumberFormat="1" applyFont="1" applyFill="1" applyBorder="1" applyAlignment="1">
      <alignment vertical="top"/>
    </xf>
    <xf numFmtId="49" fontId="4" fillId="2" borderId="12" xfId="0" applyNumberFormat="1" applyFont="1" applyFill="1" applyBorder="1" applyAlignment="1" applyProtection="1">
      <alignment horizontal="center" vertical="top"/>
    </xf>
    <xf numFmtId="49" fontId="4" fillId="2" borderId="12" xfId="0" applyNumberFormat="1" applyFont="1" applyFill="1" applyBorder="1" applyAlignment="1" applyProtection="1">
      <alignment vertical="top" wrapText="1"/>
    </xf>
    <xf numFmtId="3" fontId="5" fillId="2" borderId="12" xfId="0" applyNumberFormat="1" applyFont="1" applyFill="1" applyBorder="1" applyAlignment="1" applyProtection="1">
      <alignment vertical="top"/>
    </xf>
    <xf numFmtId="4" fontId="7" fillId="2" borderId="3" xfId="0" applyNumberFormat="1" applyFont="1" applyFill="1" applyBorder="1" applyAlignment="1" applyProtection="1">
      <alignment vertical="top"/>
    </xf>
    <xf numFmtId="4" fontId="7" fillId="2" borderId="12" xfId="0" applyNumberFormat="1" applyFont="1" applyFill="1" applyBorder="1" applyAlignment="1" applyProtection="1">
      <alignment vertical="top"/>
    </xf>
    <xf numFmtId="0" fontId="3" fillId="0" borderId="1" xfId="0" applyFont="1" applyBorder="1" applyAlignment="1" applyProtection="1">
      <alignment vertical="top"/>
    </xf>
    <xf numFmtId="0" fontId="3" fillId="0" borderId="1" xfId="0" applyFont="1" applyBorder="1" applyAlignment="1" applyProtection="1">
      <alignment horizontal="center" vertical="top"/>
    </xf>
    <xf numFmtId="0" fontId="3" fillId="0" borderId="1" xfId="0" applyFont="1" applyBorder="1" applyAlignment="1" applyProtection="1">
      <alignment vertical="top" wrapText="1"/>
    </xf>
    <xf numFmtId="0" fontId="9" fillId="0" borderId="1" xfId="0" applyFont="1" applyBorder="1" applyAlignment="1" applyProtection="1">
      <alignment vertical="top"/>
    </xf>
    <xf numFmtId="4" fontId="9" fillId="0" borderId="1" xfId="0" applyNumberFormat="1" applyFont="1" applyBorder="1" applyAlignment="1" applyProtection="1">
      <alignment vertical="top"/>
    </xf>
    <xf numFmtId="4" fontId="24" fillId="7" borderId="1" xfId="0" applyNumberFormat="1" applyFont="1" applyFill="1" applyBorder="1" applyAlignment="1" applyProtection="1">
      <alignment vertical="top"/>
    </xf>
    <xf numFmtId="4" fontId="24" fillId="7" borderId="6" xfId="0" applyNumberFormat="1" applyFont="1" applyFill="1" applyBorder="1" applyAlignment="1" applyProtection="1">
      <alignment vertical="top"/>
    </xf>
    <xf numFmtId="3" fontId="6" fillId="0" borderId="7" xfId="0" applyNumberFormat="1" applyFont="1" applyFill="1" applyBorder="1" applyAlignment="1" applyProtection="1">
      <alignment vertical="top"/>
    </xf>
    <xf numFmtId="4" fontId="24" fillId="0" borderId="7" xfId="0" applyNumberFormat="1" applyFont="1" applyFill="1" applyBorder="1" applyAlignment="1" applyProtection="1">
      <alignment vertical="top"/>
    </xf>
    <xf numFmtId="4" fontId="24" fillId="0" borderId="9" xfId="0" applyNumberFormat="1" applyFont="1" applyFill="1" applyBorder="1" applyAlignment="1" applyProtection="1">
      <alignment vertical="top"/>
    </xf>
    <xf numFmtId="0" fontId="0" fillId="0" borderId="0" xfId="0" applyAlignment="1" applyProtection="1">
      <alignment horizontal="center" vertical="top"/>
    </xf>
    <xf numFmtId="0" fontId="0" fillId="4" borderId="0" xfId="0" applyFill="1" applyAlignment="1" applyProtection="1">
      <alignment horizontal="center" vertical="top" shrinkToFit="1"/>
      <protection locked="0"/>
    </xf>
    <xf numFmtId="0" fontId="19" fillId="0" borderId="0" xfId="0" applyFont="1" applyAlignment="1" applyProtection="1">
      <alignment horizontal="center" vertical="top" wrapText="1"/>
    </xf>
    <xf numFmtId="0" fontId="21" fillId="0" borderId="0" xfId="0" applyFont="1" applyAlignment="1" applyProtection="1">
      <alignment horizontal="center"/>
    </xf>
    <xf numFmtId="0" fontId="0" fillId="4" borderId="0" xfId="0" applyFill="1" applyAlignment="1" applyProtection="1">
      <alignment horizontal="left" vertical="top" shrinkToFit="1"/>
      <protection locked="0"/>
    </xf>
    <xf numFmtId="0" fontId="22" fillId="0" borderId="0" xfId="0" applyFont="1" applyAlignment="1" applyProtection="1">
      <alignment horizontal="left" vertical="top"/>
    </xf>
    <xf numFmtId="0" fontId="0" fillId="0" borderId="4" xfId="0" applyBorder="1" applyAlignment="1" applyProtection="1">
      <alignment horizontal="center" wrapText="1"/>
      <protection locked="0"/>
    </xf>
    <xf numFmtId="0" fontId="0" fillId="4" borderId="0" xfId="0" applyFill="1" applyAlignment="1" applyProtection="1">
      <alignment horizontal="left" shrinkToFit="1"/>
      <protection locked="0"/>
    </xf>
    <xf numFmtId="0" fontId="0" fillId="0" borderId="0" xfId="0" applyAlignment="1" applyProtection="1">
      <alignment horizontal="left" vertical="top" wrapText="1"/>
    </xf>
    <xf numFmtId="4" fontId="12" fillId="5" borderId="0" xfId="0" applyNumberFormat="1" applyFont="1" applyFill="1" applyAlignment="1" applyProtection="1">
      <alignment horizontal="center" vertical="top" shrinkToFit="1"/>
    </xf>
    <xf numFmtId="0" fontId="12" fillId="5" borderId="0" xfId="0" applyFont="1" applyFill="1" applyAlignment="1" applyProtection="1">
      <alignment horizontal="center" vertical="top" shrinkToFit="1"/>
    </xf>
    <xf numFmtId="0" fontId="7" fillId="0" borderId="0" xfId="0" applyFont="1" applyBorder="1" applyAlignment="1" applyProtection="1">
      <alignment horizontal="left" vertical="top" wrapText="1"/>
    </xf>
    <xf numFmtId="0" fontId="0" fillId="0" borderId="8" xfId="0" applyBorder="1" applyAlignment="1" applyProtection="1">
      <alignment horizontal="left" vertical="top" wrapText="1"/>
    </xf>
    <xf numFmtId="0" fontId="0" fillId="0" borderId="9" xfId="0" applyBorder="1" applyAlignment="1" applyProtection="1">
      <alignment horizontal="left" vertical="top" wrapText="1"/>
    </xf>
    <xf numFmtId="0" fontId="0" fillId="0" borderId="10" xfId="0" applyBorder="1" applyAlignment="1" applyProtection="1">
      <alignment horizontal="left" vertical="top" wrapText="1"/>
    </xf>
    <xf numFmtId="0" fontId="0" fillId="4" borderId="4" xfId="0" applyFill="1" applyBorder="1" applyAlignment="1" applyProtection="1">
      <alignment horizontal="center" vertical="top"/>
      <protection locked="0"/>
    </xf>
    <xf numFmtId="0" fontId="4" fillId="0" borderId="0" xfId="0" applyFont="1" applyBorder="1" applyAlignment="1" applyProtection="1">
      <alignment horizontal="left" vertical="top"/>
    </xf>
    <xf numFmtId="0" fontId="4" fillId="0" borderId="0" xfId="0" applyFont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C66DF9D-427F-4836-AE1C-C4E5139DD53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E9854-3728-4C52-B048-585D71573ABF}">
  <sheetPr>
    <pageSetUpPr fitToPage="1"/>
  </sheetPr>
  <dimension ref="A2:I49"/>
  <sheetViews>
    <sheetView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9" width="11.42578125" style="1"/>
    <col min="10" max="10" width="1.7109375" style="1" customWidth="1"/>
    <col min="11" max="16384" width="11.42578125" style="1"/>
  </cols>
  <sheetData>
    <row r="2" spans="1:9" s="2" customFormat="1" ht="75" customHeight="1" x14ac:dyDescent="0.25">
      <c r="A2" s="137" t="s">
        <v>78</v>
      </c>
      <c r="B2" s="137"/>
      <c r="C2" s="137"/>
      <c r="D2" s="137"/>
      <c r="E2" s="137"/>
      <c r="F2" s="137"/>
      <c r="G2" s="137"/>
      <c r="H2" s="137"/>
      <c r="I2" s="137"/>
    </row>
    <row r="5" spans="1:9" x14ac:dyDescent="0.25">
      <c r="D5" s="11"/>
      <c r="E5" s="11"/>
      <c r="F5" s="12"/>
      <c r="G5" s="12"/>
      <c r="H5" s="12"/>
      <c r="I5" s="13" t="s">
        <v>103</v>
      </c>
    </row>
    <row r="6" spans="1:9" x14ac:dyDescent="0.25">
      <c r="D6" s="11"/>
      <c r="E6" s="11"/>
      <c r="F6" s="12"/>
      <c r="G6" s="12"/>
      <c r="H6" s="12"/>
      <c r="I6" s="13"/>
    </row>
    <row r="7" spans="1:9" x14ac:dyDescent="0.25">
      <c r="D7" s="11"/>
      <c r="E7" s="11"/>
      <c r="F7" s="12"/>
      <c r="G7" s="12"/>
      <c r="H7" s="12"/>
      <c r="I7" s="14" t="s">
        <v>102</v>
      </c>
    </row>
    <row r="8" spans="1:9" ht="24.95" customHeight="1" x14ac:dyDescent="0.25"/>
    <row r="9" spans="1:9" ht="18.75" x14ac:dyDescent="0.3">
      <c r="A9" s="138" t="s">
        <v>79</v>
      </c>
      <c r="B9" s="138"/>
      <c r="C9" s="138"/>
      <c r="D9" s="138"/>
      <c r="E9" s="138"/>
      <c r="F9" s="138"/>
      <c r="G9" s="138"/>
      <c r="H9" s="138"/>
      <c r="I9" s="138"/>
    </row>
    <row r="10" spans="1:9" ht="15" customHeight="1" x14ac:dyDescent="0.25"/>
    <row r="11" spans="1:9" ht="15" customHeight="1" x14ac:dyDescent="0.25"/>
    <row r="12" spans="1:9" x14ac:dyDescent="0.25">
      <c r="A12" s="2" t="s">
        <v>80</v>
      </c>
      <c r="B12" s="139"/>
      <c r="C12" s="139"/>
      <c r="D12" s="139"/>
      <c r="E12" s="139"/>
      <c r="F12" s="135" t="s">
        <v>81</v>
      </c>
      <c r="G12" s="135"/>
      <c r="H12" s="135"/>
      <c r="I12" s="77"/>
    </row>
    <row r="13" spans="1:9" x14ac:dyDescent="0.25">
      <c r="A13" s="140" t="s">
        <v>82</v>
      </c>
      <c r="B13" s="140"/>
      <c r="C13" s="140"/>
      <c r="D13" s="140"/>
      <c r="E13" s="140"/>
      <c r="F13" s="140"/>
      <c r="G13" s="140"/>
      <c r="H13" s="140"/>
      <c r="I13" s="15"/>
    </row>
    <row r="14" spans="1:9" x14ac:dyDescent="0.25">
      <c r="A14" s="16"/>
      <c r="B14" s="16"/>
      <c r="C14" s="16"/>
      <c r="D14" s="16"/>
      <c r="E14" s="16"/>
      <c r="F14" s="16"/>
      <c r="G14" s="16"/>
      <c r="H14" s="16"/>
      <c r="I14" s="15"/>
    </row>
    <row r="15" spans="1:9" x14ac:dyDescent="0.25">
      <c r="A15" s="2" t="s">
        <v>83</v>
      </c>
      <c r="B15" s="2"/>
      <c r="C15" s="78"/>
      <c r="D15" s="135" t="s">
        <v>84</v>
      </c>
      <c r="E15" s="135"/>
      <c r="F15" s="136"/>
      <c r="G15" s="136"/>
      <c r="H15" s="136"/>
      <c r="I15" s="136"/>
    </row>
    <row r="16" spans="1:9" x14ac:dyDescent="0.25">
      <c r="B16" s="17"/>
      <c r="C16" s="17" t="s">
        <v>85</v>
      </c>
      <c r="D16" s="17"/>
      <c r="E16" s="17"/>
      <c r="F16" s="17" t="s">
        <v>86</v>
      </c>
      <c r="G16" s="17"/>
      <c r="H16" s="17"/>
      <c r="I16" s="2"/>
    </row>
    <row r="17" spans="1:9" x14ac:dyDescent="0.25">
      <c r="B17" s="17"/>
      <c r="C17" s="17"/>
      <c r="D17" s="17"/>
      <c r="E17" s="17"/>
      <c r="F17" s="17"/>
      <c r="G17" s="17"/>
      <c r="H17" s="17"/>
      <c r="I17" s="2"/>
    </row>
    <row r="18" spans="1:9" x14ac:dyDescent="0.25">
      <c r="A18" s="2" t="s">
        <v>87</v>
      </c>
      <c r="B18" s="77"/>
      <c r="C18" s="135" t="s">
        <v>88</v>
      </c>
      <c r="D18" s="135"/>
      <c r="E18" s="142"/>
      <c r="F18" s="142"/>
      <c r="G18" s="142"/>
      <c r="H18" s="18" t="s">
        <v>89</v>
      </c>
      <c r="I18" s="79"/>
    </row>
    <row r="19" spans="1:9" s="19" customFormat="1" x14ac:dyDescent="0.25">
      <c r="B19" s="20"/>
      <c r="C19" s="21"/>
      <c r="D19" s="21"/>
      <c r="E19" s="22"/>
      <c r="F19" s="22"/>
      <c r="G19" s="22"/>
      <c r="H19" s="22"/>
      <c r="I19" s="22"/>
    </row>
    <row r="20" spans="1:9" s="19" customFormat="1" x14ac:dyDescent="0.25">
      <c r="B20" s="20"/>
      <c r="C20" s="21"/>
      <c r="D20" s="21"/>
      <c r="E20" s="22"/>
      <c r="F20" s="22"/>
      <c r="G20" s="22"/>
      <c r="H20" s="22"/>
      <c r="I20" s="22"/>
    </row>
    <row r="21" spans="1:9" s="19" customFormat="1" x14ac:dyDescent="0.25">
      <c r="A21" s="23" t="s">
        <v>90</v>
      </c>
      <c r="B21" s="20"/>
      <c r="C21" s="136"/>
      <c r="D21" s="136"/>
      <c r="E21" s="136"/>
      <c r="F21" s="136"/>
      <c r="G21" s="136"/>
      <c r="H21" s="22" t="s">
        <v>91</v>
      </c>
      <c r="I21" s="79"/>
    </row>
    <row r="22" spans="1:9" s="19" customFormat="1" x14ac:dyDescent="0.25">
      <c r="A22" s="23"/>
      <c r="B22" s="20"/>
      <c r="C22" s="21"/>
      <c r="D22" s="21"/>
      <c r="E22" s="21"/>
      <c r="F22" s="21"/>
      <c r="G22" s="21"/>
      <c r="H22" s="22"/>
      <c r="I22" s="18"/>
    </row>
    <row r="23" spans="1:9" x14ac:dyDescent="0.25">
      <c r="A23" s="2" t="s">
        <v>92</v>
      </c>
      <c r="B23" s="2"/>
      <c r="C23" s="2"/>
      <c r="D23" s="2"/>
      <c r="E23" s="2"/>
      <c r="F23" s="2"/>
      <c r="G23" s="2"/>
      <c r="H23" s="2"/>
      <c r="I23" s="2"/>
    </row>
    <row r="24" spans="1:9" ht="15" customHeight="1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ht="56.25" customHeight="1" x14ac:dyDescent="0.25">
      <c r="A25" s="143" t="s">
        <v>93</v>
      </c>
      <c r="B25" s="143"/>
      <c r="C25" s="143"/>
      <c r="D25" s="143"/>
      <c r="E25" s="143"/>
      <c r="F25" s="143"/>
      <c r="G25" s="143"/>
      <c r="H25" s="143"/>
      <c r="I25" s="2"/>
    </row>
    <row r="26" spans="1:9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9" ht="15" customHeight="1" x14ac:dyDescent="0.25">
      <c r="A27" s="2" t="s">
        <v>94</v>
      </c>
      <c r="B27" s="2"/>
      <c r="C27" s="2"/>
      <c r="D27" s="2"/>
      <c r="E27" s="2"/>
      <c r="F27" s="2"/>
      <c r="G27" s="2"/>
      <c r="H27" s="2"/>
    </row>
    <row r="28" spans="1:9" ht="15" customHeight="1" x14ac:dyDescent="0.25">
      <c r="A28" s="2"/>
      <c r="B28" s="2"/>
      <c r="C28" s="2"/>
      <c r="D28" s="2"/>
      <c r="E28" s="2"/>
      <c r="F28" s="2"/>
      <c r="G28" s="2"/>
      <c r="H28" s="2"/>
    </row>
    <row r="29" spans="1:9" ht="15" customHeight="1" x14ac:dyDescent="0.25">
      <c r="A29" s="2" t="s">
        <v>95</v>
      </c>
      <c r="B29" s="144">
        <f>+IF('Anexo I Tabla Desglose Precio'!G113&lt;=111564.87,'Anexo I Tabla Desglose Precio'!G113,"ERROR: no debe superar 111,564,87")</f>
        <v>0</v>
      </c>
      <c r="C29" s="145"/>
      <c r="D29" s="2" t="s">
        <v>96</v>
      </c>
      <c r="E29" s="2"/>
      <c r="F29" s="2"/>
      <c r="G29" s="2"/>
      <c r="H29" s="2"/>
    </row>
    <row r="30" spans="1:9" ht="15" customHeight="1" x14ac:dyDescent="0.25">
      <c r="A30" s="2"/>
      <c r="B30" s="2"/>
      <c r="C30" s="2"/>
      <c r="D30" s="2"/>
      <c r="E30" s="2"/>
      <c r="F30" s="2"/>
      <c r="G30" s="2"/>
      <c r="H30" s="2"/>
    </row>
    <row r="31" spans="1:9" ht="15" customHeight="1" x14ac:dyDescent="0.25">
      <c r="A31" s="24"/>
      <c r="B31" s="2"/>
      <c r="C31" s="2"/>
      <c r="D31" s="2"/>
      <c r="E31" s="2"/>
      <c r="F31" s="2"/>
      <c r="G31" s="2"/>
      <c r="H31" s="2"/>
    </row>
    <row r="32" spans="1:9" ht="15" customHeight="1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9" ht="35.1" customHeight="1" x14ac:dyDescent="0.25">
      <c r="A33" s="143" t="s">
        <v>97</v>
      </c>
      <c r="B33" s="143"/>
      <c r="C33" s="143"/>
      <c r="D33" s="143"/>
      <c r="E33" s="143"/>
      <c r="F33" s="143"/>
      <c r="G33" s="143"/>
      <c r="H33" s="143"/>
      <c r="I33" s="2"/>
    </row>
    <row r="34" spans="1:9" ht="27" customHeight="1" x14ac:dyDescent="0.25">
      <c r="A34" s="2"/>
      <c r="B34" s="2"/>
      <c r="C34" s="2"/>
      <c r="D34" s="2"/>
      <c r="E34" s="2"/>
      <c r="F34" s="2"/>
      <c r="G34" s="2"/>
      <c r="H34" s="2"/>
      <c r="I34" s="2"/>
    </row>
    <row r="35" spans="1:9" x14ac:dyDescent="0.25">
      <c r="A35" s="25" t="s">
        <v>98</v>
      </c>
      <c r="B35" s="2"/>
      <c r="C35" s="2"/>
      <c r="D35" s="2"/>
      <c r="E35" s="2"/>
      <c r="F35" s="2"/>
      <c r="G35" s="2"/>
      <c r="H35" s="2"/>
      <c r="I35" s="2"/>
    </row>
    <row r="36" spans="1:9" ht="8.1" customHeight="1" x14ac:dyDescent="0.25">
      <c r="A36" s="2"/>
      <c r="B36" s="2"/>
      <c r="C36" s="2"/>
      <c r="D36" s="2"/>
      <c r="E36" s="2"/>
      <c r="F36" s="2"/>
      <c r="G36" s="2"/>
      <c r="H36" s="2"/>
      <c r="I36" s="2"/>
    </row>
    <row r="41" spans="1:9" x14ac:dyDescent="0.25">
      <c r="B41" s="26" t="s">
        <v>99</v>
      </c>
    </row>
    <row r="49" spans="2:7" x14ac:dyDescent="0.25">
      <c r="B49" s="1" t="s">
        <v>77</v>
      </c>
      <c r="C49" s="141"/>
      <c r="D49" s="141"/>
      <c r="E49" s="141"/>
      <c r="F49" s="141"/>
      <c r="G49" s="141"/>
    </row>
  </sheetData>
  <sheetProtection algorithmName="SHA-512" hashValue="ynk+2iH5jpWLHUFAXlI5MneHe6L5u/f0RtVWGvvfBIs2mhou6z4T4hOtBTC0urDRa81Ul1UvnDtgyl9GZdE8AQ==" saltValue="TNExzSRIH5cdg8/qAJ/kFg==" spinCount="100000" sheet="1" objects="1" scenarios="1" selectLockedCells="1"/>
  <mergeCells count="14">
    <mergeCell ref="C49:G49"/>
    <mergeCell ref="C18:D18"/>
    <mergeCell ref="E18:G18"/>
    <mergeCell ref="C21:G21"/>
    <mergeCell ref="A25:H25"/>
    <mergeCell ref="B29:C29"/>
    <mergeCell ref="A33:H33"/>
    <mergeCell ref="D15:E15"/>
    <mergeCell ref="F15:I15"/>
    <mergeCell ref="A2:I2"/>
    <mergeCell ref="A9:I9"/>
    <mergeCell ref="B12:E12"/>
    <mergeCell ref="F12:H12"/>
    <mergeCell ref="A13:H13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B665E-C981-4C88-A6FA-A10BBC001146}">
  <sheetPr>
    <pageSetUpPr fitToPage="1"/>
  </sheetPr>
  <dimension ref="A1:O120"/>
  <sheetViews>
    <sheetView zoomScale="130" zoomScaleNormal="130" workbookViewId="0">
      <pane ySplit="5" topLeftCell="A6" activePane="bottomLeft" state="frozen"/>
      <selection pane="bottomLeft" activeCell="F7" sqref="F7"/>
    </sheetView>
  </sheetViews>
  <sheetFormatPr baseColWidth="10" defaultRowHeight="15" x14ac:dyDescent="0.25"/>
  <cols>
    <col min="1" max="1" width="15.7109375" style="10" customWidth="1"/>
    <col min="2" max="2" width="5.7109375" style="10" customWidth="1"/>
    <col min="3" max="3" width="40.7109375" style="10" customWidth="1"/>
    <col min="4" max="5" width="10.7109375" style="10" customWidth="1"/>
    <col min="6" max="6" width="10.7109375" style="64" customWidth="1"/>
    <col min="7" max="7" width="10.7109375" style="65" customWidth="1"/>
    <col min="8" max="16384" width="11.42578125" style="10"/>
  </cols>
  <sheetData>
    <row r="1" spans="1:7" s="1" customFormat="1" ht="99.95" customHeight="1" x14ac:dyDescent="0.25">
      <c r="A1" s="147" t="s">
        <v>69</v>
      </c>
      <c r="B1" s="148"/>
      <c r="C1" s="148"/>
      <c r="D1" s="148"/>
      <c r="E1" s="148"/>
      <c r="F1" s="148"/>
      <c r="G1" s="149"/>
    </row>
    <row r="2" spans="1:7" s="1" customFormat="1" x14ac:dyDescent="0.25">
      <c r="A2" s="2"/>
      <c r="B2" s="2"/>
      <c r="C2" s="2"/>
      <c r="D2" s="2"/>
      <c r="E2" s="2"/>
      <c r="F2" s="2"/>
      <c r="G2" s="27"/>
    </row>
    <row r="3" spans="1:7" ht="15.75" x14ac:dyDescent="0.25">
      <c r="A3" s="29" t="s">
        <v>104</v>
      </c>
      <c r="B3" s="8"/>
      <c r="C3" s="8"/>
      <c r="D3" s="8"/>
      <c r="E3" s="8"/>
      <c r="F3" s="30"/>
      <c r="G3" s="31"/>
    </row>
    <row r="4" spans="1:7" ht="8.1" customHeight="1" x14ac:dyDescent="0.25">
      <c r="A4" s="32"/>
      <c r="B4" s="8"/>
      <c r="C4" s="8"/>
      <c r="D4" s="8"/>
      <c r="E4" s="8"/>
      <c r="F4" s="30"/>
      <c r="G4" s="31"/>
    </row>
    <row r="5" spans="1:7" ht="15.95" customHeight="1" x14ac:dyDescent="0.25">
      <c r="A5" s="125" t="s">
        <v>0</v>
      </c>
      <c r="B5" s="126" t="s">
        <v>1</v>
      </c>
      <c r="C5" s="127" t="s">
        <v>2</v>
      </c>
      <c r="D5" s="127"/>
      <c r="E5" s="125" t="s">
        <v>3</v>
      </c>
      <c r="F5" s="128" t="s">
        <v>4</v>
      </c>
      <c r="G5" s="129" t="s">
        <v>100</v>
      </c>
    </row>
    <row r="6" spans="1:7" ht="15.95" customHeight="1" x14ac:dyDescent="0.25">
      <c r="A6" s="119" t="s">
        <v>105</v>
      </c>
      <c r="B6" s="120" t="s">
        <v>5</v>
      </c>
      <c r="C6" s="89" t="s">
        <v>106</v>
      </c>
      <c r="D6" s="121"/>
      <c r="E6" s="122"/>
      <c r="F6" s="123"/>
      <c r="G6" s="124"/>
    </row>
    <row r="7" spans="1:7" ht="15.95" customHeight="1" x14ac:dyDescent="0.25">
      <c r="A7" s="37" t="s">
        <v>107</v>
      </c>
      <c r="B7" s="90" t="s">
        <v>6</v>
      </c>
      <c r="C7" s="91" t="s">
        <v>7</v>
      </c>
      <c r="D7" s="92"/>
      <c r="E7" s="93">
        <v>275.79000000000002</v>
      </c>
      <c r="F7" s="66"/>
      <c r="G7" s="39">
        <f>ROUND(E7*F7,2)</f>
        <v>0</v>
      </c>
    </row>
    <row r="8" spans="1:7" ht="15.95" customHeight="1" x14ac:dyDescent="0.25">
      <c r="A8" s="37" t="s">
        <v>108</v>
      </c>
      <c r="B8" s="94" t="s">
        <v>8</v>
      </c>
      <c r="C8" s="95" t="s">
        <v>9</v>
      </c>
      <c r="D8" s="96"/>
      <c r="E8" s="97">
        <v>25.31</v>
      </c>
      <c r="F8" s="66"/>
      <c r="G8" s="39">
        <f>ROUND(E8*F8,2)</f>
        <v>0</v>
      </c>
    </row>
    <row r="9" spans="1:7" ht="15.95" customHeight="1" x14ac:dyDescent="0.25">
      <c r="A9" s="37" t="s">
        <v>109</v>
      </c>
      <c r="B9" s="94" t="s">
        <v>6</v>
      </c>
      <c r="C9" s="95" t="s">
        <v>10</v>
      </c>
      <c r="D9" s="96"/>
      <c r="E9" s="97">
        <v>253.06</v>
      </c>
      <c r="F9" s="66"/>
      <c r="G9" s="39">
        <f>ROUND(E9*F9,2)</f>
        <v>0</v>
      </c>
    </row>
    <row r="10" spans="1:7" ht="15.95" customHeight="1" x14ac:dyDescent="0.25">
      <c r="A10" s="37" t="s">
        <v>110</v>
      </c>
      <c r="B10" s="94" t="s">
        <v>6</v>
      </c>
      <c r="C10" s="95" t="s">
        <v>11</v>
      </c>
      <c r="D10" s="96"/>
      <c r="E10" s="97">
        <v>253.06</v>
      </c>
      <c r="F10" s="66"/>
      <c r="G10" s="39">
        <f t="shared" ref="G10:G29" si="0">ROUND(E10*F10,2)</f>
        <v>0</v>
      </c>
    </row>
    <row r="11" spans="1:7" ht="15.95" customHeight="1" x14ac:dyDescent="0.25">
      <c r="A11" s="37" t="s">
        <v>111</v>
      </c>
      <c r="B11" s="94" t="s">
        <v>6</v>
      </c>
      <c r="C11" s="95" t="s">
        <v>12</v>
      </c>
      <c r="D11" s="96"/>
      <c r="E11" s="97">
        <v>316.11</v>
      </c>
      <c r="F11" s="66"/>
      <c r="G11" s="39">
        <f t="shared" si="0"/>
        <v>0</v>
      </c>
    </row>
    <row r="12" spans="1:7" ht="15.95" customHeight="1" x14ac:dyDescent="0.25">
      <c r="A12" s="37" t="s">
        <v>112</v>
      </c>
      <c r="B12" s="94" t="s">
        <v>6</v>
      </c>
      <c r="C12" s="95" t="s">
        <v>13</v>
      </c>
      <c r="D12" s="96"/>
      <c r="E12" s="97">
        <v>253.06</v>
      </c>
      <c r="F12" s="66"/>
      <c r="G12" s="39">
        <f t="shared" si="0"/>
        <v>0</v>
      </c>
    </row>
    <row r="13" spans="1:7" ht="15.95" customHeight="1" x14ac:dyDescent="0.25">
      <c r="A13" s="37" t="s">
        <v>113</v>
      </c>
      <c r="B13" s="94" t="s">
        <v>6</v>
      </c>
      <c r="C13" s="95" t="s">
        <v>130</v>
      </c>
      <c r="D13" s="96"/>
      <c r="E13" s="97">
        <v>3.6</v>
      </c>
      <c r="F13" s="66"/>
      <c r="G13" s="39">
        <f t="shared" si="0"/>
        <v>0</v>
      </c>
    </row>
    <row r="14" spans="1:7" ht="15.95" customHeight="1" x14ac:dyDescent="0.25">
      <c r="A14" s="37" t="s">
        <v>114</v>
      </c>
      <c r="B14" s="94" t="s">
        <v>14</v>
      </c>
      <c r="C14" s="95" t="s">
        <v>15</v>
      </c>
      <c r="D14" s="96"/>
      <c r="E14" s="97">
        <v>3</v>
      </c>
      <c r="F14" s="66"/>
      <c r="G14" s="39">
        <f t="shared" si="0"/>
        <v>0</v>
      </c>
    </row>
    <row r="15" spans="1:7" ht="15.95" customHeight="1" x14ac:dyDescent="0.25">
      <c r="A15" s="37" t="s">
        <v>115</v>
      </c>
      <c r="B15" s="94" t="s">
        <v>14</v>
      </c>
      <c r="C15" s="95" t="s">
        <v>16</v>
      </c>
      <c r="D15" s="96"/>
      <c r="E15" s="97">
        <v>3</v>
      </c>
      <c r="F15" s="66"/>
      <c r="G15" s="39">
        <f t="shared" si="0"/>
        <v>0</v>
      </c>
    </row>
    <row r="16" spans="1:7" ht="15.95" customHeight="1" x14ac:dyDescent="0.25">
      <c r="A16" s="37" t="s">
        <v>116</v>
      </c>
      <c r="B16" s="94" t="s">
        <v>6</v>
      </c>
      <c r="C16" s="95" t="s">
        <v>131</v>
      </c>
      <c r="D16" s="96"/>
      <c r="E16" s="97">
        <v>73.86</v>
      </c>
      <c r="F16" s="66"/>
      <c r="G16" s="39">
        <f t="shared" si="0"/>
        <v>0</v>
      </c>
    </row>
    <row r="17" spans="1:7" ht="15.95" customHeight="1" x14ac:dyDescent="0.25">
      <c r="A17" s="37" t="s">
        <v>117</v>
      </c>
      <c r="B17" s="94" t="s">
        <v>6</v>
      </c>
      <c r="C17" s="95" t="s">
        <v>18</v>
      </c>
      <c r="D17" s="96"/>
      <c r="E17" s="97">
        <v>25</v>
      </c>
      <c r="F17" s="66"/>
      <c r="G17" s="39">
        <f t="shared" si="0"/>
        <v>0</v>
      </c>
    </row>
    <row r="18" spans="1:7" ht="15.95" customHeight="1" x14ac:dyDescent="0.25">
      <c r="A18" s="37" t="s">
        <v>118</v>
      </c>
      <c r="B18" s="94" t="s">
        <v>6</v>
      </c>
      <c r="C18" s="95" t="s">
        <v>20</v>
      </c>
      <c r="D18" s="96"/>
      <c r="E18" s="97">
        <v>88.9</v>
      </c>
      <c r="F18" s="66"/>
      <c r="G18" s="39">
        <f t="shared" si="0"/>
        <v>0</v>
      </c>
    </row>
    <row r="19" spans="1:7" ht="15.95" customHeight="1" x14ac:dyDescent="0.25">
      <c r="A19" s="37" t="s">
        <v>119</v>
      </c>
      <c r="B19" s="94" t="s">
        <v>6</v>
      </c>
      <c r="C19" s="95" t="s">
        <v>19</v>
      </c>
      <c r="D19" s="96"/>
      <c r="E19" s="97">
        <v>68.31</v>
      </c>
      <c r="F19" s="66"/>
      <c r="G19" s="39">
        <f t="shared" si="0"/>
        <v>0</v>
      </c>
    </row>
    <row r="20" spans="1:7" ht="15.95" customHeight="1" x14ac:dyDescent="0.25">
      <c r="A20" s="37" t="s">
        <v>120</v>
      </c>
      <c r="B20" s="94" t="s">
        <v>14</v>
      </c>
      <c r="C20" s="95" t="s">
        <v>23</v>
      </c>
      <c r="D20" s="96"/>
      <c r="E20" s="97">
        <v>17</v>
      </c>
      <c r="F20" s="66"/>
      <c r="G20" s="39">
        <f t="shared" si="0"/>
        <v>0</v>
      </c>
    </row>
    <row r="21" spans="1:7" ht="15.95" customHeight="1" x14ac:dyDescent="0.25">
      <c r="A21" s="37" t="s">
        <v>121</v>
      </c>
      <c r="B21" s="94" t="s">
        <v>14</v>
      </c>
      <c r="C21" s="95" t="s">
        <v>24</v>
      </c>
      <c r="D21" s="96"/>
      <c r="E21" s="97">
        <v>2</v>
      </c>
      <c r="F21" s="66"/>
      <c r="G21" s="39">
        <f t="shared" si="0"/>
        <v>0</v>
      </c>
    </row>
    <row r="22" spans="1:7" ht="15.95" customHeight="1" x14ac:dyDescent="0.25">
      <c r="A22" s="37" t="s">
        <v>122</v>
      </c>
      <c r="B22" s="94" t="s">
        <v>6</v>
      </c>
      <c r="C22" s="95" t="s">
        <v>25</v>
      </c>
      <c r="D22" s="96"/>
      <c r="E22" s="97">
        <v>73.86</v>
      </c>
      <c r="F22" s="66"/>
      <c r="G22" s="39">
        <f t="shared" si="0"/>
        <v>0</v>
      </c>
    </row>
    <row r="23" spans="1:7" ht="15.95" customHeight="1" x14ac:dyDescent="0.25">
      <c r="A23" s="37" t="s">
        <v>123</v>
      </c>
      <c r="B23" s="94" t="s">
        <v>14</v>
      </c>
      <c r="C23" s="95" t="s">
        <v>132</v>
      </c>
      <c r="D23" s="96"/>
      <c r="E23" s="97">
        <v>2</v>
      </c>
      <c r="F23" s="66"/>
      <c r="G23" s="39">
        <f t="shared" si="0"/>
        <v>0</v>
      </c>
    </row>
    <row r="24" spans="1:7" ht="15.95" customHeight="1" x14ac:dyDescent="0.25">
      <c r="A24" s="37" t="s">
        <v>124</v>
      </c>
      <c r="B24" s="94" t="s">
        <v>14</v>
      </c>
      <c r="C24" s="95" t="s">
        <v>133</v>
      </c>
      <c r="D24" s="96"/>
      <c r="E24" s="97">
        <v>3</v>
      </c>
      <c r="F24" s="66"/>
      <c r="G24" s="39">
        <f t="shared" si="0"/>
        <v>0</v>
      </c>
    </row>
    <row r="25" spans="1:7" ht="15.95" customHeight="1" x14ac:dyDescent="0.25">
      <c r="A25" s="37" t="s">
        <v>125</v>
      </c>
      <c r="B25" s="94" t="s">
        <v>22</v>
      </c>
      <c r="C25" s="95" t="s">
        <v>134</v>
      </c>
      <c r="D25" s="96"/>
      <c r="E25" s="97">
        <v>2</v>
      </c>
      <c r="F25" s="66"/>
      <c r="G25" s="39">
        <f t="shared" si="0"/>
        <v>0</v>
      </c>
    </row>
    <row r="26" spans="1:7" ht="15.95" customHeight="1" x14ac:dyDescent="0.25">
      <c r="A26" s="37" t="s">
        <v>126</v>
      </c>
      <c r="B26" s="94" t="s">
        <v>6</v>
      </c>
      <c r="C26" s="95" t="s">
        <v>21</v>
      </c>
      <c r="D26" s="96"/>
      <c r="E26" s="97">
        <v>10</v>
      </c>
      <c r="F26" s="66"/>
      <c r="G26" s="39">
        <f t="shared" si="0"/>
        <v>0</v>
      </c>
    </row>
    <row r="27" spans="1:7" ht="15.95" customHeight="1" x14ac:dyDescent="0.25">
      <c r="A27" s="37" t="s">
        <v>127</v>
      </c>
      <c r="B27" s="94" t="s">
        <v>14</v>
      </c>
      <c r="C27" s="95" t="s">
        <v>135</v>
      </c>
      <c r="D27" s="96"/>
      <c r="E27" s="97">
        <v>2</v>
      </c>
      <c r="F27" s="66"/>
      <c r="G27" s="39">
        <f t="shared" si="0"/>
        <v>0</v>
      </c>
    </row>
    <row r="28" spans="1:7" ht="15.95" customHeight="1" x14ac:dyDescent="0.25">
      <c r="A28" s="37" t="s">
        <v>128</v>
      </c>
      <c r="B28" s="94" t="s">
        <v>6</v>
      </c>
      <c r="C28" s="95" t="s">
        <v>136</v>
      </c>
      <c r="D28" s="96"/>
      <c r="E28" s="97">
        <v>30</v>
      </c>
      <c r="F28" s="66"/>
      <c r="G28" s="39">
        <f t="shared" si="0"/>
        <v>0</v>
      </c>
    </row>
    <row r="29" spans="1:7" ht="15.95" customHeight="1" x14ac:dyDescent="0.25">
      <c r="A29" s="37" t="s">
        <v>129</v>
      </c>
      <c r="B29" s="94" t="s">
        <v>6</v>
      </c>
      <c r="C29" s="95" t="s">
        <v>137</v>
      </c>
      <c r="D29" s="96"/>
      <c r="E29" s="97">
        <v>12.25</v>
      </c>
      <c r="F29" s="66"/>
      <c r="G29" s="39">
        <f t="shared" si="0"/>
        <v>0</v>
      </c>
    </row>
    <row r="30" spans="1:7" ht="15.95" customHeight="1" x14ac:dyDescent="0.25">
      <c r="A30" s="69"/>
      <c r="B30" s="41"/>
      <c r="C30" s="98" t="s">
        <v>138</v>
      </c>
      <c r="D30" s="99"/>
      <c r="E30" s="100"/>
      <c r="F30" s="72"/>
      <c r="G30" s="73">
        <f>SUM(G7:G29)</f>
        <v>0</v>
      </c>
    </row>
    <row r="31" spans="1:7" ht="15.95" customHeight="1" x14ac:dyDescent="0.25">
      <c r="A31" s="101" t="s">
        <v>139</v>
      </c>
      <c r="B31" s="75" t="s">
        <v>5</v>
      </c>
      <c r="C31" s="89" t="s">
        <v>26</v>
      </c>
      <c r="D31" s="33"/>
      <c r="E31" s="34"/>
      <c r="F31" s="35"/>
      <c r="G31" s="36"/>
    </row>
    <row r="32" spans="1:7" ht="15.95" customHeight="1" x14ac:dyDescent="0.25">
      <c r="A32" s="37" t="s">
        <v>140</v>
      </c>
      <c r="B32" s="94" t="s">
        <v>6</v>
      </c>
      <c r="C32" s="95" t="s">
        <v>150</v>
      </c>
      <c r="D32" s="96"/>
      <c r="E32" s="97">
        <v>248.69</v>
      </c>
      <c r="F32" s="66"/>
      <c r="G32" s="39">
        <f>ROUND(E32*F32,2)</f>
        <v>0</v>
      </c>
    </row>
    <row r="33" spans="1:7" ht="15.95" customHeight="1" x14ac:dyDescent="0.25">
      <c r="A33" s="37" t="s">
        <v>141</v>
      </c>
      <c r="B33" s="94" t="s">
        <v>8</v>
      </c>
      <c r="C33" s="95" t="s">
        <v>27</v>
      </c>
      <c r="D33" s="96"/>
      <c r="E33" s="97">
        <v>1</v>
      </c>
      <c r="F33" s="66"/>
      <c r="G33" s="39">
        <f t="shared" ref="G33:G41" si="1">ROUND(E33*F33,2)</f>
        <v>0</v>
      </c>
    </row>
    <row r="34" spans="1:7" ht="15.95" customHeight="1" x14ac:dyDescent="0.25">
      <c r="A34" s="37" t="s">
        <v>142</v>
      </c>
      <c r="B34" s="94" t="s">
        <v>8</v>
      </c>
      <c r="C34" s="95" t="s">
        <v>28</v>
      </c>
      <c r="D34" s="96"/>
      <c r="E34" s="97">
        <v>27.58</v>
      </c>
      <c r="F34" s="66"/>
      <c r="G34" s="39">
        <f t="shared" si="1"/>
        <v>0</v>
      </c>
    </row>
    <row r="35" spans="1:7" ht="15.95" customHeight="1" x14ac:dyDescent="0.25">
      <c r="A35" s="37" t="s">
        <v>143</v>
      </c>
      <c r="B35" s="94" t="s">
        <v>6</v>
      </c>
      <c r="C35" s="95" t="s">
        <v>29</v>
      </c>
      <c r="D35" s="96"/>
      <c r="E35" s="97">
        <v>35.15</v>
      </c>
      <c r="F35" s="66"/>
      <c r="G35" s="39">
        <f t="shared" si="1"/>
        <v>0</v>
      </c>
    </row>
    <row r="36" spans="1:7" ht="15.95" customHeight="1" x14ac:dyDescent="0.25">
      <c r="A36" s="37" t="s">
        <v>144</v>
      </c>
      <c r="B36" s="94" t="s">
        <v>6</v>
      </c>
      <c r="C36" s="95" t="s">
        <v>30</v>
      </c>
      <c r="D36" s="96"/>
      <c r="E36" s="97">
        <v>29.88</v>
      </c>
      <c r="F36" s="66"/>
      <c r="G36" s="39">
        <f t="shared" si="1"/>
        <v>0</v>
      </c>
    </row>
    <row r="37" spans="1:7" ht="15.95" customHeight="1" x14ac:dyDescent="0.25">
      <c r="A37" s="37" t="s">
        <v>145</v>
      </c>
      <c r="B37" s="94" t="s">
        <v>6</v>
      </c>
      <c r="C37" s="95" t="s">
        <v>33</v>
      </c>
      <c r="D37" s="96"/>
      <c r="E37" s="97">
        <v>62.25</v>
      </c>
      <c r="F37" s="66"/>
      <c r="G37" s="39">
        <f t="shared" si="1"/>
        <v>0</v>
      </c>
    </row>
    <row r="38" spans="1:7" ht="15.95" customHeight="1" x14ac:dyDescent="0.25">
      <c r="A38" s="37" t="s">
        <v>146</v>
      </c>
      <c r="B38" s="94" t="s">
        <v>22</v>
      </c>
      <c r="C38" s="95" t="s">
        <v>151</v>
      </c>
      <c r="D38" s="96"/>
      <c r="E38" s="97">
        <v>3</v>
      </c>
      <c r="F38" s="66"/>
      <c r="G38" s="39">
        <f t="shared" si="1"/>
        <v>0</v>
      </c>
    </row>
    <row r="39" spans="1:7" ht="15.95" customHeight="1" x14ac:dyDescent="0.25">
      <c r="A39" s="37" t="s">
        <v>147</v>
      </c>
      <c r="B39" s="94" t="s">
        <v>17</v>
      </c>
      <c r="C39" s="95" t="s">
        <v>31</v>
      </c>
      <c r="D39" s="96"/>
      <c r="E39" s="97">
        <v>10</v>
      </c>
      <c r="F39" s="66"/>
      <c r="G39" s="39">
        <f t="shared" si="1"/>
        <v>0</v>
      </c>
    </row>
    <row r="40" spans="1:7" ht="15.95" customHeight="1" x14ac:dyDescent="0.25">
      <c r="A40" s="37" t="s">
        <v>148</v>
      </c>
      <c r="B40" s="94" t="s">
        <v>22</v>
      </c>
      <c r="C40" s="95" t="s">
        <v>32</v>
      </c>
      <c r="D40" s="96"/>
      <c r="E40" s="97">
        <v>3</v>
      </c>
      <c r="F40" s="66"/>
      <c r="G40" s="39">
        <f t="shared" si="1"/>
        <v>0</v>
      </c>
    </row>
    <row r="41" spans="1:7" ht="15.95" customHeight="1" x14ac:dyDescent="0.25">
      <c r="A41" s="37" t="s">
        <v>149</v>
      </c>
      <c r="B41" s="94" t="s">
        <v>17</v>
      </c>
      <c r="C41" s="95" t="s">
        <v>152</v>
      </c>
      <c r="D41" s="96"/>
      <c r="E41" s="97">
        <v>17.670000000000002</v>
      </c>
      <c r="F41" s="66"/>
      <c r="G41" s="39">
        <f t="shared" si="1"/>
        <v>0</v>
      </c>
    </row>
    <row r="42" spans="1:7" ht="15.95" customHeight="1" x14ac:dyDescent="0.25">
      <c r="A42" s="69"/>
      <c r="B42" s="70"/>
      <c r="C42" s="103" t="s">
        <v>188</v>
      </c>
      <c r="D42" s="71"/>
      <c r="E42" s="50"/>
      <c r="F42" s="72"/>
      <c r="G42" s="73">
        <f>SUM(G32:G41)</f>
        <v>0</v>
      </c>
    </row>
    <row r="43" spans="1:7" ht="15.95" customHeight="1" x14ac:dyDescent="0.25">
      <c r="A43" s="101" t="s">
        <v>153</v>
      </c>
      <c r="B43" s="75" t="s">
        <v>5</v>
      </c>
      <c r="C43" s="102" t="s">
        <v>34</v>
      </c>
      <c r="D43" s="33"/>
      <c r="E43" s="34"/>
      <c r="F43" s="35"/>
      <c r="G43" s="36"/>
    </row>
    <row r="44" spans="1:7" ht="15.95" customHeight="1" x14ac:dyDescent="0.25">
      <c r="A44" s="37" t="s">
        <v>154</v>
      </c>
      <c r="B44" s="94" t="s">
        <v>6</v>
      </c>
      <c r="C44" s="95" t="s">
        <v>35</v>
      </c>
      <c r="D44" s="96"/>
      <c r="E44" s="97">
        <v>248.69</v>
      </c>
      <c r="F44" s="66"/>
      <c r="G44" s="39">
        <f t="shared" ref="G44:G49" si="2">+ROUND(+E44*F44,2)</f>
        <v>0</v>
      </c>
    </row>
    <row r="45" spans="1:7" ht="15.95" customHeight="1" x14ac:dyDescent="0.25">
      <c r="A45" s="37" t="s">
        <v>155</v>
      </c>
      <c r="B45" s="94" t="s">
        <v>6</v>
      </c>
      <c r="C45" s="95" t="s">
        <v>36</v>
      </c>
      <c r="D45" s="96"/>
      <c r="E45" s="97">
        <v>248.69</v>
      </c>
      <c r="F45" s="66"/>
      <c r="G45" s="39">
        <f t="shared" si="2"/>
        <v>0</v>
      </c>
    </row>
    <row r="46" spans="1:7" ht="15.95" customHeight="1" x14ac:dyDescent="0.25">
      <c r="A46" s="37" t="s">
        <v>156</v>
      </c>
      <c r="B46" s="94" t="s">
        <v>6</v>
      </c>
      <c r="C46" s="95" t="s">
        <v>37</v>
      </c>
      <c r="D46" s="96"/>
      <c r="E46" s="97">
        <v>1</v>
      </c>
      <c r="F46" s="66"/>
      <c r="G46" s="39">
        <f t="shared" si="2"/>
        <v>0</v>
      </c>
    </row>
    <row r="47" spans="1:7" ht="15.95" customHeight="1" x14ac:dyDescent="0.25">
      <c r="A47" s="37" t="s">
        <v>157</v>
      </c>
      <c r="B47" s="94" t="s">
        <v>17</v>
      </c>
      <c r="C47" s="95" t="s">
        <v>38</v>
      </c>
      <c r="D47" s="96"/>
      <c r="E47" s="97">
        <v>124.47</v>
      </c>
      <c r="F47" s="66"/>
      <c r="G47" s="39">
        <f t="shared" si="2"/>
        <v>0</v>
      </c>
    </row>
    <row r="48" spans="1:7" ht="15.95" customHeight="1" x14ac:dyDescent="0.25">
      <c r="A48" s="37" t="s">
        <v>158</v>
      </c>
      <c r="B48" s="94" t="s">
        <v>6</v>
      </c>
      <c r="C48" s="95" t="s">
        <v>39</v>
      </c>
      <c r="D48" s="96"/>
      <c r="E48" s="97">
        <v>5</v>
      </c>
      <c r="F48" s="66"/>
      <c r="G48" s="39">
        <f t="shared" si="2"/>
        <v>0</v>
      </c>
    </row>
    <row r="49" spans="1:7" ht="15.95" customHeight="1" x14ac:dyDescent="0.25">
      <c r="A49" s="37" t="s">
        <v>159</v>
      </c>
      <c r="B49" s="94" t="s">
        <v>22</v>
      </c>
      <c r="C49" s="95" t="s">
        <v>160</v>
      </c>
      <c r="D49" s="96"/>
      <c r="E49" s="97">
        <v>1</v>
      </c>
      <c r="F49" s="66"/>
      <c r="G49" s="39">
        <f t="shared" si="2"/>
        <v>0</v>
      </c>
    </row>
    <row r="50" spans="1:7" ht="15.95" customHeight="1" x14ac:dyDescent="0.25">
      <c r="A50" s="69"/>
      <c r="B50" s="70"/>
      <c r="C50" s="103" t="s">
        <v>187</v>
      </c>
      <c r="D50" s="71"/>
      <c r="E50" s="50"/>
      <c r="F50" s="72"/>
      <c r="G50" s="73">
        <f>SUM(G44:G49)</f>
        <v>0</v>
      </c>
    </row>
    <row r="51" spans="1:7" ht="15.95" customHeight="1" x14ac:dyDescent="0.25">
      <c r="A51" s="101" t="s">
        <v>161</v>
      </c>
      <c r="B51" s="75" t="s">
        <v>5</v>
      </c>
      <c r="C51" s="102" t="s">
        <v>40</v>
      </c>
      <c r="D51" s="33"/>
      <c r="E51" s="34"/>
      <c r="F51" s="35"/>
      <c r="G51" s="36"/>
    </row>
    <row r="52" spans="1:7" ht="15.95" customHeight="1" x14ac:dyDescent="0.25">
      <c r="A52" s="37" t="s">
        <v>162</v>
      </c>
      <c r="B52" s="94" t="s">
        <v>6</v>
      </c>
      <c r="C52" s="95" t="s">
        <v>42</v>
      </c>
      <c r="D52" s="96"/>
      <c r="E52" s="97">
        <v>88.9</v>
      </c>
      <c r="F52" s="66"/>
      <c r="G52" s="39">
        <f>+ROUND(+E52*F52,2)</f>
        <v>0</v>
      </c>
    </row>
    <row r="53" spans="1:7" ht="15.95" customHeight="1" x14ac:dyDescent="0.25">
      <c r="A53" s="37" t="s">
        <v>163</v>
      </c>
      <c r="B53" s="94" t="s">
        <v>6</v>
      </c>
      <c r="C53" s="95" t="s">
        <v>41</v>
      </c>
      <c r="D53" s="96"/>
      <c r="E53" s="97">
        <v>68.31</v>
      </c>
      <c r="F53" s="66"/>
      <c r="G53" s="39">
        <f>+ROUND(+E53*F53,2)</f>
        <v>0</v>
      </c>
    </row>
    <row r="54" spans="1:7" ht="15.95" customHeight="1" x14ac:dyDescent="0.25">
      <c r="A54" s="69"/>
      <c r="B54" s="70"/>
      <c r="C54" s="103" t="s">
        <v>186</v>
      </c>
      <c r="D54" s="71"/>
      <c r="E54" s="50"/>
      <c r="F54" s="72"/>
      <c r="G54" s="73">
        <f>SUM(G52:G53)</f>
        <v>0</v>
      </c>
    </row>
    <row r="55" spans="1:7" ht="15.95" customHeight="1" x14ac:dyDescent="0.25">
      <c r="A55" s="101" t="s">
        <v>164</v>
      </c>
      <c r="B55" s="75" t="s">
        <v>5</v>
      </c>
      <c r="C55" s="102" t="s">
        <v>43</v>
      </c>
      <c r="D55" s="33"/>
      <c r="E55" s="34"/>
      <c r="F55" s="35"/>
      <c r="G55" s="36"/>
    </row>
    <row r="56" spans="1:7" ht="15.95" customHeight="1" x14ac:dyDescent="0.25">
      <c r="A56" s="37" t="s">
        <v>165</v>
      </c>
      <c r="B56" s="94" t="s">
        <v>6</v>
      </c>
      <c r="C56" s="95" t="s">
        <v>44</v>
      </c>
      <c r="D56" s="96"/>
      <c r="E56" s="97">
        <v>73.86</v>
      </c>
      <c r="F56" s="66"/>
      <c r="G56" s="39">
        <f>+ROUND(+E56*F56,2)</f>
        <v>0</v>
      </c>
    </row>
    <row r="57" spans="1:7" ht="15.95" customHeight="1" x14ac:dyDescent="0.25">
      <c r="A57" s="37" t="s">
        <v>166</v>
      </c>
      <c r="B57" s="94" t="s">
        <v>6</v>
      </c>
      <c r="C57" s="95" t="s">
        <v>45</v>
      </c>
      <c r="D57" s="96"/>
      <c r="E57" s="97">
        <v>2</v>
      </c>
      <c r="F57" s="66"/>
      <c r="G57" s="39">
        <f>+ROUND(+E57*F57,2)</f>
        <v>0</v>
      </c>
    </row>
    <row r="58" spans="1:7" ht="15.95" customHeight="1" x14ac:dyDescent="0.25">
      <c r="A58" s="37" t="s">
        <v>167</v>
      </c>
      <c r="B58" s="94" t="s">
        <v>6</v>
      </c>
      <c r="C58" s="95" t="s">
        <v>46</v>
      </c>
      <c r="D58" s="96"/>
      <c r="E58" s="97">
        <v>25</v>
      </c>
      <c r="F58" s="66"/>
      <c r="G58" s="39">
        <f>+ROUND(+E58*F58,2)</f>
        <v>0</v>
      </c>
    </row>
    <row r="59" spans="1:7" ht="15.95" customHeight="1" x14ac:dyDescent="0.25">
      <c r="A59" s="69"/>
      <c r="B59" s="70"/>
      <c r="C59" s="103" t="s">
        <v>185</v>
      </c>
      <c r="D59" s="71"/>
      <c r="E59" s="50"/>
      <c r="F59" s="72"/>
      <c r="G59" s="73">
        <f>SUM(G56:G58)</f>
        <v>0</v>
      </c>
    </row>
    <row r="60" spans="1:7" ht="15.95" customHeight="1" x14ac:dyDescent="0.25">
      <c r="A60" s="101" t="s">
        <v>168</v>
      </c>
      <c r="B60" s="75" t="s">
        <v>5</v>
      </c>
      <c r="C60" s="102" t="s">
        <v>47</v>
      </c>
      <c r="D60" s="33"/>
      <c r="E60" s="34"/>
      <c r="F60" s="35"/>
      <c r="G60" s="36"/>
    </row>
    <row r="61" spans="1:7" ht="15.95" customHeight="1" x14ac:dyDescent="0.25">
      <c r="A61" s="37" t="s">
        <v>169</v>
      </c>
      <c r="B61" s="94" t="s">
        <v>14</v>
      </c>
      <c r="C61" s="95" t="s">
        <v>170</v>
      </c>
      <c r="D61" s="96"/>
      <c r="E61" s="97">
        <v>1</v>
      </c>
      <c r="F61" s="66"/>
      <c r="G61" s="39">
        <f>+ROUND(+E61*F61,2)</f>
        <v>0</v>
      </c>
    </row>
    <row r="62" spans="1:7" ht="15.95" customHeight="1" x14ac:dyDescent="0.25">
      <c r="A62" s="37" t="s">
        <v>171</v>
      </c>
      <c r="B62" s="94" t="s">
        <v>6</v>
      </c>
      <c r="C62" s="95" t="s">
        <v>51</v>
      </c>
      <c r="D62" s="96"/>
      <c r="E62" s="97">
        <v>1</v>
      </c>
      <c r="F62" s="66"/>
      <c r="G62" s="39">
        <f>+ROUND(+E62*F62,2)</f>
        <v>0</v>
      </c>
    </row>
    <row r="63" spans="1:7" ht="15.95" customHeight="1" x14ac:dyDescent="0.25">
      <c r="A63" s="37" t="s">
        <v>172</v>
      </c>
      <c r="B63" s="94" t="s">
        <v>48</v>
      </c>
      <c r="C63" s="95" t="s">
        <v>49</v>
      </c>
      <c r="D63" s="96"/>
      <c r="E63" s="97">
        <v>50</v>
      </c>
      <c r="F63" s="66"/>
      <c r="G63" s="39">
        <f>+ROUND(+E63*F63,2)</f>
        <v>0</v>
      </c>
    </row>
    <row r="64" spans="1:7" ht="15.95" customHeight="1" x14ac:dyDescent="0.25">
      <c r="A64" s="37" t="s">
        <v>173</v>
      </c>
      <c r="B64" s="94" t="s">
        <v>17</v>
      </c>
      <c r="C64" s="95" t="s">
        <v>174</v>
      </c>
      <c r="D64" s="96"/>
      <c r="E64" s="97">
        <v>114.95</v>
      </c>
      <c r="F64" s="66"/>
      <c r="G64" s="39">
        <f>+ROUND(+E64*F64,2)</f>
        <v>0</v>
      </c>
    </row>
    <row r="65" spans="1:7" ht="15.95" customHeight="1" x14ac:dyDescent="0.25">
      <c r="A65" s="37" t="s">
        <v>175</v>
      </c>
      <c r="B65" s="94" t="s">
        <v>17</v>
      </c>
      <c r="C65" s="95" t="s">
        <v>50</v>
      </c>
      <c r="D65" s="96"/>
      <c r="E65" s="97">
        <v>1</v>
      </c>
      <c r="F65" s="66"/>
      <c r="G65" s="39">
        <f>+ROUND(+E65*F65,2)</f>
        <v>0</v>
      </c>
    </row>
    <row r="66" spans="1:7" ht="15.95" customHeight="1" x14ac:dyDescent="0.25">
      <c r="A66" s="37" t="s">
        <v>176</v>
      </c>
      <c r="B66" s="94" t="s">
        <v>22</v>
      </c>
      <c r="C66" s="95" t="s">
        <v>177</v>
      </c>
      <c r="D66" s="96"/>
      <c r="E66" s="97">
        <v>1</v>
      </c>
      <c r="F66" s="66"/>
      <c r="G66" s="39">
        <f t="shared" ref="G66:G69" si="3">+ROUND(+E66*F66,2)</f>
        <v>0</v>
      </c>
    </row>
    <row r="67" spans="1:7" ht="15.95" customHeight="1" x14ac:dyDescent="0.25">
      <c r="A67" s="37" t="s">
        <v>178</v>
      </c>
      <c r="B67" s="94" t="s">
        <v>22</v>
      </c>
      <c r="C67" s="95" t="s">
        <v>179</v>
      </c>
      <c r="D67" s="96"/>
      <c r="E67" s="97">
        <v>1</v>
      </c>
      <c r="F67" s="66"/>
      <c r="G67" s="39">
        <f t="shared" si="3"/>
        <v>0</v>
      </c>
    </row>
    <row r="68" spans="1:7" ht="15.95" customHeight="1" x14ac:dyDescent="0.25">
      <c r="A68" s="37" t="s">
        <v>180</v>
      </c>
      <c r="B68" s="94" t="s">
        <v>22</v>
      </c>
      <c r="C68" s="95" t="s">
        <v>181</v>
      </c>
      <c r="D68" s="96"/>
      <c r="E68" s="97">
        <v>1</v>
      </c>
      <c r="F68" s="66"/>
      <c r="G68" s="39">
        <f t="shared" si="3"/>
        <v>0</v>
      </c>
    </row>
    <row r="69" spans="1:7" ht="15.95" customHeight="1" x14ac:dyDescent="0.25">
      <c r="A69" s="37" t="s">
        <v>182</v>
      </c>
      <c r="B69" s="94" t="s">
        <v>6</v>
      </c>
      <c r="C69" s="95" t="s">
        <v>183</v>
      </c>
      <c r="D69" s="96"/>
      <c r="E69" s="97">
        <v>30</v>
      </c>
      <c r="F69" s="66"/>
      <c r="G69" s="39">
        <f t="shared" si="3"/>
        <v>0</v>
      </c>
    </row>
    <row r="70" spans="1:7" ht="15.95" customHeight="1" x14ac:dyDescent="0.25">
      <c r="A70" s="69"/>
      <c r="B70" s="70"/>
      <c r="C70" s="104" t="s">
        <v>184</v>
      </c>
      <c r="D70" s="71"/>
      <c r="E70" s="50"/>
      <c r="F70" s="72"/>
      <c r="G70" s="73">
        <f>SUM(G61:G69)</f>
        <v>0</v>
      </c>
    </row>
    <row r="71" spans="1:7" ht="15.95" customHeight="1" x14ac:dyDescent="0.25">
      <c r="A71" s="101" t="s">
        <v>189</v>
      </c>
      <c r="B71" s="75" t="s">
        <v>5</v>
      </c>
      <c r="C71" s="102" t="s">
        <v>52</v>
      </c>
      <c r="D71" s="33"/>
      <c r="E71" s="34"/>
      <c r="F71" s="35"/>
      <c r="G71" s="36"/>
    </row>
    <row r="72" spans="1:7" ht="15.95" customHeight="1" x14ac:dyDescent="0.25">
      <c r="A72" s="37" t="s">
        <v>190</v>
      </c>
      <c r="B72" s="94" t="s">
        <v>6</v>
      </c>
      <c r="C72" s="95" t="s">
        <v>53</v>
      </c>
      <c r="D72" s="96"/>
      <c r="E72" s="97">
        <v>818.68</v>
      </c>
      <c r="F72" s="66"/>
      <c r="G72" s="39">
        <f>ROUND(E72*F72,2)</f>
        <v>0</v>
      </c>
    </row>
    <row r="73" spans="1:7" ht="15.95" customHeight="1" x14ac:dyDescent="0.25">
      <c r="A73" s="37" t="s">
        <v>191</v>
      </c>
      <c r="B73" s="94" t="s">
        <v>6</v>
      </c>
      <c r="C73" s="95" t="s">
        <v>54</v>
      </c>
      <c r="D73" s="96"/>
      <c r="E73" s="97">
        <v>111.31</v>
      </c>
      <c r="F73" s="66"/>
      <c r="G73" s="39">
        <f t="shared" ref="G73:G76" si="4">ROUND(E73*F73,2)</f>
        <v>0</v>
      </c>
    </row>
    <row r="74" spans="1:7" ht="15.95" customHeight="1" x14ac:dyDescent="0.25">
      <c r="A74" s="37" t="s">
        <v>192</v>
      </c>
      <c r="B74" s="94" t="s">
        <v>6</v>
      </c>
      <c r="C74" s="95" t="s">
        <v>55</v>
      </c>
      <c r="D74" s="96"/>
      <c r="E74" s="97">
        <v>50</v>
      </c>
      <c r="F74" s="66"/>
      <c r="G74" s="39">
        <f t="shared" si="4"/>
        <v>0</v>
      </c>
    </row>
    <row r="75" spans="1:7" ht="15.95" customHeight="1" x14ac:dyDescent="0.25">
      <c r="A75" s="37" t="s">
        <v>193</v>
      </c>
      <c r="B75" s="94" t="s">
        <v>22</v>
      </c>
      <c r="C75" s="95" t="s">
        <v>194</v>
      </c>
      <c r="D75" s="96"/>
      <c r="E75" s="97">
        <v>2</v>
      </c>
      <c r="F75" s="66"/>
      <c r="G75" s="39">
        <f t="shared" si="4"/>
        <v>0</v>
      </c>
    </row>
    <row r="76" spans="1:7" ht="15.95" customHeight="1" x14ac:dyDescent="0.25">
      <c r="A76" s="37" t="s">
        <v>195</v>
      </c>
      <c r="B76" s="94" t="s">
        <v>22</v>
      </c>
      <c r="C76" s="95" t="s">
        <v>196</v>
      </c>
      <c r="D76" s="96"/>
      <c r="E76" s="97">
        <v>2</v>
      </c>
      <c r="F76" s="66"/>
      <c r="G76" s="39">
        <f t="shared" si="4"/>
        <v>0</v>
      </c>
    </row>
    <row r="77" spans="1:7" ht="15.95" customHeight="1" x14ac:dyDescent="0.25">
      <c r="A77" s="69"/>
      <c r="B77" s="70"/>
      <c r="C77" s="104" t="s">
        <v>197</v>
      </c>
      <c r="D77" s="71"/>
      <c r="E77" s="50"/>
      <c r="F77" s="72"/>
      <c r="G77" s="73">
        <f>SUM(G72:G76)</f>
        <v>0</v>
      </c>
    </row>
    <row r="78" spans="1:7" ht="15.95" customHeight="1" x14ac:dyDescent="0.25">
      <c r="A78" s="101" t="s">
        <v>200</v>
      </c>
      <c r="B78" s="75" t="s">
        <v>5</v>
      </c>
      <c r="C78" s="102" t="s">
        <v>199</v>
      </c>
      <c r="D78" s="33"/>
      <c r="E78" s="34"/>
      <c r="F78" s="35"/>
      <c r="G78" s="36"/>
    </row>
    <row r="79" spans="1:7" ht="15.95" customHeight="1" x14ac:dyDescent="0.25">
      <c r="A79" s="37" t="s">
        <v>201</v>
      </c>
      <c r="B79" s="94" t="s">
        <v>17</v>
      </c>
      <c r="C79" s="95" t="s">
        <v>56</v>
      </c>
      <c r="D79" s="96"/>
      <c r="E79" s="97">
        <v>10</v>
      </c>
      <c r="F79" s="66"/>
      <c r="G79" s="39">
        <f>ROUND(E79*F79,2)</f>
        <v>0</v>
      </c>
    </row>
    <row r="80" spans="1:7" ht="15.95" customHeight="1" x14ac:dyDescent="0.25">
      <c r="A80" s="37" t="s">
        <v>202</v>
      </c>
      <c r="B80" s="94" t="s">
        <v>14</v>
      </c>
      <c r="C80" s="95" t="s">
        <v>57</v>
      </c>
      <c r="D80" s="96"/>
      <c r="E80" s="97">
        <v>14</v>
      </c>
      <c r="F80" s="66"/>
      <c r="G80" s="39">
        <f t="shared" ref="G80:G94" si="5">ROUND(E80*F80,2)</f>
        <v>0</v>
      </c>
    </row>
    <row r="81" spans="1:15" ht="15.95" customHeight="1" x14ac:dyDescent="0.25">
      <c r="A81" s="37" t="s">
        <v>203</v>
      </c>
      <c r="B81" s="94" t="s">
        <v>14</v>
      </c>
      <c r="C81" s="95" t="s">
        <v>58</v>
      </c>
      <c r="D81" s="96"/>
      <c r="E81" s="97">
        <v>4</v>
      </c>
      <c r="F81" s="66"/>
      <c r="G81" s="39">
        <f t="shared" si="5"/>
        <v>0</v>
      </c>
    </row>
    <row r="82" spans="1:15" ht="15.95" customHeight="1" x14ac:dyDescent="0.25">
      <c r="A82" s="37" t="s">
        <v>204</v>
      </c>
      <c r="B82" s="94" t="s">
        <v>14</v>
      </c>
      <c r="C82" s="95" t="s">
        <v>59</v>
      </c>
      <c r="D82" s="96"/>
      <c r="E82" s="97">
        <v>1</v>
      </c>
      <c r="F82" s="66"/>
      <c r="G82" s="39">
        <f t="shared" si="5"/>
        <v>0</v>
      </c>
    </row>
    <row r="83" spans="1:15" ht="15.95" customHeight="1" x14ac:dyDescent="0.25">
      <c r="A83" s="37" t="s">
        <v>205</v>
      </c>
      <c r="B83" s="94" t="s">
        <v>14</v>
      </c>
      <c r="C83" s="95" t="s">
        <v>60</v>
      </c>
      <c r="D83" s="96"/>
      <c r="E83" s="97">
        <v>2</v>
      </c>
      <c r="F83" s="66"/>
      <c r="G83" s="39">
        <f t="shared" si="5"/>
        <v>0</v>
      </c>
    </row>
    <row r="84" spans="1:15" ht="15.95" customHeight="1" x14ac:dyDescent="0.25">
      <c r="A84" s="37" t="s">
        <v>206</v>
      </c>
      <c r="B84" s="94" t="s">
        <v>14</v>
      </c>
      <c r="C84" s="95" t="s">
        <v>61</v>
      </c>
      <c r="D84" s="96"/>
      <c r="E84" s="97">
        <v>4</v>
      </c>
      <c r="F84" s="66"/>
      <c r="G84" s="39">
        <f t="shared" si="5"/>
        <v>0</v>
      </c>
    </row>
    <row r="85" spans="1:15" ht="15.95" customHeight="1" x14ac:dyDescent="0.25">
      <c r="A85" s="37" t="s">
        <v>207</v>
      </c>
      <c r="B85" s="94" t="s">
        <v>14</v>
      </c>
      <c r="C85" s="95" t="s">
        <v>208</v>
      </c>
      <c r="D85" s="96"/>
      <c r="E85" s="97">
        <v>2</v>
      </c>
      <c r="F85" s="66"/>
      <c r="G85" s="39">
        <f t="shared" si="5"/>
        <v>0</v>
      </c>
    </row>
    <row r="86" spans="1:15" ht="15.95" customHeight="1" x14ac:dyDescent="0.25">
      <c r="A86" s="37" t="s">
        <v>209</v>
      </c>
      <c r="B86" s="94" t="s">
        <v>22</v>
      </c>
      <c r="C86" s="95" t="s">
        <v>210</v>
      </c>
      <c r="D86" s="96"/>
      <c r="E86" s="97">
        <v>4</v>
      </c>
      <c r="F86" s="66"/>
      <c r="G86" s="39">
        <f t="shared" si="5"/>
        <v>0</v>
      </c>
    </row>
    <row r="87" spans="1:15" ht="15.95" customHeight="1" x14ac:dyDescent="0.25">
      <c r="A87" s="37" t="s">
        <v>211</v>
      </c>
      <c r="B87" s="94" t="s">
        <v>17</v>
      </c>
      <c r="C87" s="95" t="s">
        <v>212</v>
      </c>
      <c r="D87" s="96"/>
      <c r="E87" s="97">
        <v>45</v>
      </c>
      <c r="F87" s="66"/>
      <c r="G87" s="39">
        <f t="shared" si="5"/>
        <v>0</v>
      </c>
    </row>
    <row r="88" spans="1:15" ht="15.95" customHeight="1" x14ac:dyDescent="0.25">
      <c r="A88" s="37" t="s">
        <v>213</v>
      </c>
      <c r="B88" s="94" t="s">
        <v>14</v>
      </c>
      <c r="C88" s="95" t="s">
        <v>214</v>
      </c>
      <c r="D88" s="96"/>
      <c r="E88" s="97">
        <v>3</v>
      </c>
      <c r="F88" s="66"/>
      <c r="G88" s="39">
        <f t="shared" si="5"/>
        <v>0</v>
      </c>
    </row>
    <row r="89" spans="1:15" ht="15.95" customHeight="1" x14ac:dyDescent="0.25">
      <c r="A89" s="37" t="s">
        <v>215</v>
      </c>
      <c r="B89" s="94" t="s">
        <v>6</v>
      </c>
      <c r="C89" s="95" t="s">
        <v>216</v>
      </c>
      <c r="D89" s="96"/>
      <c r="E89" s="97">
        <v>10</v>
      </c>
      <c r="F89" s="66"/>
      <c r="G89" s="39">
        <f t="shared" si="5"/>
        <v>0</v>
      </c>
    </row>
    <row r="90" spans="1:15" ht="15.95" customHeight="1" x14ac:dyDescent="0.25">
      <c r="A90" s="37" t="s">
        <v>217</v>
      </c>
      <c r="B90" s="94" t="s">
        <v>14</v>
      </c>
      <c r="C90" s="95" t="s">
        <v>218</v>
      </c>
      <c r="D90" s="96"/>
      <c r="E90" s="97">
        <v>4</v>
      </c>
      <c r="F90" s="66"/>
      <c r="G90" s="39">
        <f t="shared" si="5"/>
        <v>0</v>
      </c>
    </row>
    <row r="91" spans="1:15" ht="15.95" customHeight="1" x14ac:dyDescent="0.25">
      <c r="A91" s="37" t="s">
        <v>219</v>
      </c>
      <c r="B91" s="94" t="s">
        <v>14</v>
      </c>
      <c r="C91" s="95" t="s">
        <v>220</v>
      </c>
      <c r="D91" s="96"/>
      <c r="E91" s="97">
        <v>2</v>
      </c>
      <c r="F91" s="66"/>
      <c r="G91" s="39">
        <f t="shared" si="5"/>
        <v>0</v>
      </c>
    </row>
    <row r="92" spans="1:15" ht="15.95" customHeight="1" x14ac:dyDescent="0.25">
      <c r="A92" s="37" t="s">
        <v>221</v>
      </c>
      <c r="B92" s="94" t="s">
        <v>14</v>
      </c>
      <c r="C92" s="95" t="s">
        <v>222</v>
      </c>
      <c r="D92" s="96"/>
      <c r="E92" s="97">
        <v>1</v>
      </c>
      <c r="F92" s="66"/>
      <c r="G92" s="39">
        <f t="shared" si="5"/>
        <v>0</v>
      </c>
      <c r="O92" s="115"/>
    </row>
    <row r="93" spans="1:15" ht="15.95" customHeight="1" x14ac:dyDescent="0.25">
      <c r="A93" s="37" t="s">
        <v>223</v>
      </c>
      <c r="B93" s="94" t="s">
        <v>14</v>
      </c>
      <c r="C93" s="95" t="s">
        <v>224</v>
      </c>
      <c r="D93" s="96"/>
      <c r="E93" s="97">
        <v>1</v>
      </c>
      <c r="F93" s="66"/>
      <c r="G93" s="39">
        <f t="shared" si="5"/>
        <v>0</v>
      </c>
      <c r="O93" s="115"/>
    </row>
    <row r="94" spans="1:15" ht="15.95" customHeight="1" x14ac:dyDescent="0.25">
      <c r="A94" s="37" t="s">
        <v>225</v>
      </c>
      <c r="B94" s="94" t="s">
        <v>17</v>
      </c>
      <c r="C94" s="95" t="s">
        <v>226</v>
      </c>
      <c r="D94" s="96"/>
      <c r="E94" s="97">
        <v>111.31</v>
      </c>
      <c r="F94" s="66"/>
      <c r="G94" s="39">
        <f t="shared" si="5"/>
        <v>0</v>
      </c>
      <c r="O94" s="115"/>
    </row>
    <row r="95" spans="1:15" ht="15.95" customHeight="1" x14ac:dyDescent="0.25">
      <c r="A95" s="40"/>
      <c r="B95" s="41"/>
      <c r="C95" s="104" t="s">
        <v>228</v>
      </c>
      <c r="D95" s="42"/>
      <c r="E95" s="43"/>
      <c r="F95" s="44"/>
      <c r="G95" s="45">
        <f>SUM(G79:G94)</f>
        <v>0</v>
      </c>
      <c r="O95" s="115"/>
    </row>
    <row r="96" spans="1:15" ht="15.95" customHeight="1" x14ac:dyDescent="0.25">
      <c r="A96" s="48"/>
      <c r="B96" s="49"/>
      <c r="C96" s="3" t="s">
        <v>70</v>
      </c>
      <c r="D96" s="107"/>
      <c r="E96" s="108"/>
      <c r="F96" s="51"/>
      <c r="G96" s="109">
        <f>SUM(G30+G42+G50+G54+G59+G70+G77+G95)</f>
        <v>0</v>
      </c>
      <c r="O96" s="115"/>
    </row>
    <row r="97" spans="1:15" customFormat="1" ht="15.95" customHeight="1" x14ac:dyDescent="0.25">
      <c r="A97" s="101" t="s">
        <v>198</v>
      </c>
      <c r="B97" s="75" t="s">
        <v>5</v>
      </c>
      <c r="C97" s="102" t="s">
        <v>241</v>
      </c>
      <c r="D97" s="80" t="s">
        <v>101</v>
      </c>
      <c r="E97" s="110"/>
      <c r="F97" s="110"/>
      <c r="G97" s="110"/>
    </row>
    <row r="98" spans="1:15" ht="15.95" customHeight="1" x14ac:dyDescent="0.25">
      <c r="A98" s="111" t="s">
        <v>231</v>
      </c>
      <c r="B98" s="94" t="s">
        <v>22</v>
      </c>
      <c r="C98" s="95" t="s">
        <v>63</v>
      </c>
      <c r="D98" s="118">
        <v>5.1515700000000003E-3</v>
      </c>
      <c r="E98" s="116">
        <v>3</v>
      </c>
      <c r="F98" s="130">
        <f>+ROUND(+(D98*$G$96)/E98,2)</f>
        <v>0</v>
      </c>
      <c r="G98" s="130">
        <f t="shared" ref="G98" si="6">+ROUND(+E98*F98,2)</f>
        <v>0</v>
      </c>
    </row>
    <row r="99" spans="1:15" ht="15.95" customHeight="1" x14ac:dyDescent="0.25">
      <c r="A99" s="111" t="s">
        <v>232</v>
      </c>
      <c r="B99" s="94" t="s">
        <v>22</v>
      </c>
      <c r="C99" s="95" t="s">
        <v>64</v>
      </c>
      <c r="D99" s="118">
        <v>3.4343799999999999E-3</v>
      </c>
      <c r="E99" s="116">
        <v>1</v>
      </c>
      <c r="F99" s="130">
        <f t="shared" ref="F99:F102" si="7">+ROUND(+(D99*$G$96)/E99,2)</f>
        <v>0</v>
      </c>
      <c r="G99" s="130">
        <f t="shared" ref="G99:G102" si="8">+ROUND(+E99*F99,2)</f>
        <v>0</v>
      </c>
      <c r="O99" s="117"/>
    </row>
    <row r="100" spans="1:15" ht="15.95" customHeight="1" x14ac:dyDescent="0.25">
      <c r="A100" s="111" t="s">
        <v>233</v>
      </c>
      <c r="B100" s="94" t="s">
        <v>22</v>
      </c>
      <c r="C100" s="95" t="s">
        <v>65</v>
      </c>
      <c r="D100" s="118">
        <v>1.0303140000000001E-2</v>
      </c>
      <c r="E100" s="116">
        <v>3</v>
      </c>
      <c r="F100" s="130">
        <f t="shared" si="7"/>
        <v>0</v>
      </c>
      <c r="G100" s="130">
        <f t="shared" si="8"/>
        <v>0</v>
      </c>
      <c r="O100" s="117"/>
    </row>
    <row r="101" spans="1:15" ht="15.95" customHeight="1" x14ac:dyDescent="0.25">
      <c r="A101" s="111" t="s">
        <v>234</v>
      </c>
      <c r="B101" s="94" t="s">
        <v>22</v>
      </c>
      <c r="C101" s="95" t="s">
        <v>66</v>
      </c>
      <c r="D101" s="118">
        <v>1.0303E-2</v>
      </c>
      <c r="E101" s="116">
        <v>3</v>
      </c>
      <c r="F101" s="130">
        <f t="shared" si="7"/>
        <v>0</v>
      </c>
      <c r="G101" s="130">
        <f t="shared" si="8"/>
        <v>0</v>
      </c>
    </row>
    <row r="102" spans="1:15" ht="15.95" customHeight="1" x14ac:dyDescent="0.25">
      <c r="A102" s="111" t="s">
        <v>235</v>
      </c>
      <c r="B102" s="94" t="s">
        <v>22</v>
      </c>
      <c r="C102" s="95" t="s">
        <v>62</v>
      </c>
      <c r="D102" s="118">
        <v>5.1515700000000003E-3</v>
      </c>
      <c r="E102" s="116">
        <v>1</v>
      </c>
      <c r="F102" s="130">
        <f t="shared" si="7"/>
        <v>0</v>
      </c>
      <c r="G102" s="130">
        <f t="shared" si="8"/>
        <v>0</v>
      </c>
    </row>
    <row r="103" spans="1:15" ht="15.95" customHeight="1" x14ac:dyDescent="0.25">
      <c r="A103" s="40"/>
      <c r="B103" s="41"/>
      <c r="C103" s="104" t="s">
        <v>227</v>
      </c>
      <c r="D103" s="74"/>
      <c r="E103" s="50"/>
      <c r="F103" s="82"/>
      <c r="G103" s="131">
        <f>SUM(G98:G102)</f>
        <v>0</v>
      </c>
    </row>
    <row r="104" spans="1:15" ht="15.95" customHeight="1" x14ac:dyDescent="0.25">
      <c r="A104" s="105" t="s">
        <v>229</v>
      </c>
      <c r="B104" s="112" t="s">
        <v>5</v>
      </c>
      <c r="C104" s="113" t="s">
        <v>242</v>
      </c>
      <c r="D104" s="80" t="s">
        <v>101</v>
      </c>
      <c r="E104" s="6"/>
      <c r="F104" s="81"/>
      <c r="G104" s="81"/>
    </row>
    <row r="105" spans="1:15" ht="15.95" customHeight="1" x14ac:dyDescent="0.25">
      <c r="A105" s="111" t="s">
        <v>230</v>
      </c>
      <c r="B105" s="94" t="s">
        <v>14</v>
      </c>
      <c r="C105" s="95" t="s">
        <v>67</v>
      </c>
      <c r="D105" s="118">
        <v>1.4882309999999999E-2</v>
      </c>
      <c r="E105" s="38">
        <v>1</v>
      </c>
      <c r="F105" s="130">
        <f>+ROUND(+(D105*$G$96)/E105,2)</f>
        <v>0</v>
      </c>
      <c r="G105" s="130">
        <f t="shared" ref="G105" si="9">+ROUND(+E105*F105,2)</f>
        <v>0</v>
      </c>
    </row>
    <row r="106" spans="1:15" ht="15.95" customHeight="1" x14ac:dyDescent="0.25">
      <c r="A106" s="69"/>
      <c r="B106" s="70"/>
      <c r="C106" s="106" t="s">
        <v>236</v>
      </c>
      <c r="D106" s="74"/>
      <c r="E106" s="132"/>
      <c r="F106" s="133"/>
      <c r="G106" s="131">
        <f>SUM(G105)</f>
        <v>0</v>
      </c>
    </row>
    <row r="107" spans="1:15" ht="15.95" customHeight="1" x14ac:dyDescent="0.25">
      <c r="A107" s="114" t="s">
        <v>237</v>
      </c>
      <c r="B107" s="75" t="s">
        <v>5</v>
      </c>
      <c r="C107" s="76" t="s">
        <v>243</v>
      </c>
      <c r="D107" s="80" t="s">
        <v>101</v>
      </c>
      <c r="E107" s="6"/>
      <c r="F107" s="81"/>
      <c r="G107" s="81"/>
    </row>
    <row r="108" spans="1:15" ht="15.95" customHeight="1" x14ac:dyDescent="0.25">
      <c r="A108" s="111" t="s">
        <v>238</v>
      </c>
      <c r="B108" s="94" t="s">
        <v>22</v>
      </c>
      <c r="C108" s="95" t="s">
        <v>68</v>
      </c>
      <c r="D108" s="118">
        <v>2.4040659999999998E-2</v>
      </c>
      <c r="E108" s="38">
        <v>1</v>
      </c>
      <c r="F108" s="130">
        <f>+ROUND(+(D108*$G$96)/E108,2)</f>
        <v>0</v>
      </c>
      <c r="G108" s="130">
        <f t="shared" ref="G108" si="10">+ROUND(+E108*F108,2)</f>
        <v>0</v>
      </c>
    </row>
    <row r="109" spans="1:15" ht="15.95" customHeight="1" x14ac:dyDescent="0.25">
      <c r="A109" s="40"/>
      <c r="B109" s="40"/>
      <c r="C109" s="98" t="s">
        <v>239</v>
      </c>
      <c r="D109" s="47"/>
      <c r="E109" s="43"/>
      <c r="F109" s="134"/>
      <c r="G109" s="130">
        <f>SUM(G108)</f>
        <v>0</v>
      </c>
    </row>
    <row r="110" spans="1:15" ht="15.95" customHeight="1" x14ac:dyDescent="0.25">
      <c r="A110" s="52"/>
      <c r="B110" s="53"/>
      <c r="C110" s="5" t="s">
        <v>73</v>
      </c>
      <c r="D110" s="47"/>
      <c r="E110" s="43"/>
      <c r="F110" s="44"/>
      <c r="G110" s="45">
        <f>SUM(G96+G103+G106+G109)</f>
        <v>0</v>
      </c>
    </row>
    <row r="111" spans="1:15" ht="15.95" customHeight="1" x14ac:dyDescent="0.25">
      <c r="A111" s="85"/>
      <c r="B111" s="86"/>
      <c r="C111" s="4" t="s">
        <v>71</v>
      </c>
      <c r="D111" s="46"/>
      <c r="E111" s="87" t="str">
        <f>+IF(AND($G$110&gt;0,LEN(G111)&lt;=0,LEN(F111)&lt;=0),"13 %",IF(AND($G$110&gt;0,G111&gt;0,LEN(F111)&lt;=0),+ROUND(G111/$G$110,4),""))</f>
        <v/>
      </c>
      <c r="F111" s="88"/>
      <c r="G111" s="67"/>
    </row>
    <row r="112" spans="1:15" ht="15.95" customHeight="1" x14ac:dyDescent="0.25">
      <c r="A112" s="54"/>
      <c r="B112" s="55"/>
      <c r="C112" s="83" t="s">
        <v>72</v>
      </c>
      <c r="D112" s="56"/>
      <c r="E112" s="58" t="str">
        <f>+IF(AND($G$110&gt;0,LEN(G112)&lt;=0,LEN(F112)&lt;=0)," 6 %",IF(AND($G$110&gt;0,G112&gt;0,LEN(F112)&lt;=0),+ROUND(G112/$G$110,4),""))</f>
        <v/>
      </c>
      <c r="F112" s="68"/>
      <c r="G112" s="84"/>
    </row>
    <row r="113" spans="1:7" ht="15.95" customHeight="1" x14ac:dyDescent="0.25">
      <c r="A113" s="59"/>
      <c r="B113" s="60"/>
      <c r="C113" s="4" t="s">
        <v>74</v>
      </c>
      <c r="D113" s="47"/>
      <c r="E113" s="61"/>
      <c r="F113" s="62"/>
      <c r="G113" s="57">
        <f>SUM(G110+G111+G112)</f>
        <v>0</v>
      </c>
    </row>
    <row r="114" spans="1:7" x14ac:dyDescent="0.25">
      <c r="D114" s="63"/>
    </row>
    <row r="115" spans="1:7" x14ac:dyDescent="0.25">
      <c r="A115" s="151" t="s">
        <v>75</v>
      </c>
      <c r="B115" s="151"/>
      <c r="C115" s="151"/>
      <c r="D115" s="151"/>
      <c r="E115" s="151"/>
      <c r="F115" s="7"/>
      <c r="G115" s="7"/>
    </row>
    <row r="116" spans="1:7" ht="15" customHeight="1" x14ac:dyDescent="0.25">
      <c r="A116" s="152" t="s">
        <v>76</v>
      </c>
      <c r="B116" s="152"/>
      <c r="C116" s="152"/>
      <c r="D116" s="152"/>
      <c r="E116" s="152"/>
      <c r="F116" s="28"/>
      <c r="G116" s="28"/>
    </row>
    <row r="117" spans="1:7" ht="33" customHeight="1" x14ac:dyDescent="0.25">
      <c r="A117" s="146" t="s">
        <v>240</v>
      </c>
      <c r="B117" s="146"/>
      <c r="C117" s="146"/>
      <c r="D117" s="146"/>
      <c r="E117" s="146"/>
      <c r="F117" s="146"/>
      <c r="G117" s="146"/>
    </row>
    <row r="120" spans="1:7" x14ac:dyDescent="0.25">
      <c r="A120" s="8" t="s">
        <v>77</v>
      </c>
      <c r="B120" s="150"/>
      <c r="C120" s="150"/>
      <c r="D120" s="150"/>
      <c r="E120" s="150"/>
      <c r="F120" s="9"/>
      <c r="G120" s="7"/>
    </row>
  </sheetData>
  <sheetProtection algorithmName="SHA-512" hashValue="aenTYflXe2uYGC0OChykj1qhk08o637Bn96b8Zpl1CBFK6QPa7kgkDgI5CwavP8aOtDlRcaA9V5C5WV4/0721g==" saltValue="6XswstQ1EHlbv9YQhZ9MhQ==" spinCount="100000" sheet="1" objects="1" scenarios="1" selectLockedCells="1" autoFilter="0"/>
  <autoFilter ref="A5:G5" xr:uid="{AC0F175C-6C2E-43E5-9AD4-09A0E6793CBF}"/>
  <mergeCells count="5">
    <mergeCell ref="A117:G117"/>
    <mergeCell ref="A1:G1"/>
    <mergeCell ref="B120:E120"/>
    <mergeCell ref="A115:E115"/>
    <mergeCell ref="A116:E116"/>
  </mergeCells>
  <printOptions horizontalCentered="1"/>
  <pageMargins left="0.70866141732283472" right="0.51181102362204722" top="0.78740157480314965" bottom="0.78740157480314965" header="0.31496062992125984" footer="0.31496062992125984"/>
  <pageSetup paperSize="9" scale="85" fitToHeight="2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Anexo I Tabla Desglose Precio</vt:lpstr>
      <vt:lpstr>'Anexo I pag 1 oferta'!Área_de_impresión</vt:lpstr>
      <vt:lpstr>'Anexo I Tabla Desglose Precio'!Área_de_impresión</vt:lpstr>
      <vt:lpstr>'Anexo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2024-02-13T11:42:08Z</cp:lastPrinted>
  <dcterms:created xsi:type="dcterms:W3CDTF">2023-12-13T09:41:21Z</dcterms:created>
  <dcterms:modified xsi:type="dcterms:W3CDTF">2024-02-13T11:43:42Z</dcterms:modified>
</cp:coreProperties>
</file>