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1880-2024 - Adecuación cubiertas Centro Emisor EL MARTINETE CUENCA(VV)\DOCU\"/>
    </mc:Choice>
  </mc:AlternateContent>
  <xr:revisionPtr revIDLastSave="0" documentId="13_ncr:1_{300F5491-7D02-4FF6-990A-F40C6F17E3DA}" xr6:coauthVersionLast="36" xr6:coauthVersionMax="36" xr10:uidLastSave="{00000000-0000-0000-0000-000000000000}"/>
  <bookViews>
    <workbookView xWindow="0" yWindow="0" windowWidth="27945" windowHeight="11055" xr2:uid="{60B12188-E81E-41D9-9A2E-986A4406F68D}"/>
  </bookViews>
  <sheets>
    <sheet name="Anexo I pag 1 oferta" sheetId="6" r:id="rId1"/>
    <sheet name="Anexo I Tabla Desglose Precio" sheetId="5" r:id="rId2"/>
  </sheets>
  <definedNames>
    <definedName name="_xlnm._FilterDatabase" localSheetId="1" hidden="1">'Anexo I Tabla Desglose Precio'!$A$6:$L$268</definedName>
    <definedName name="_xlnm.Print_Area" localSheetId="0">'Anexo I pag 1 oferta'!$A$3:$J$50</definedName>
    <definedName name="_xlnm.Print_Area" localSheetId="1">'Anexo I Tabla Desglose Precio'!$A$7:$L$276</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61" i="5" l="1"/>
  <c r="L264" i="5" s="1"/>
  <c r="L256" i="5"/>
  <c r="L259" i="5" s="1"/>
  <c r="L251" i="5"/>
  <c r="L254" i="5" s="1"/>
  <c r="L246" i="5"/>
  <c r="L243" i="5"/>
  <c r="L240" i="5"/>
  <c r="L237" i="5"/>
  <c r="L232" i="5"/>
  <c r="L229" i="5"/>
  <c r="L226" i="5"/>
  <c r="L223" i="5"/>
  <c r="L220" i="5"/>
  <c r="L217" i="5"/>
  <c r="L214" i="5"/>
  <c r="L211" i="5"/>
  <c r="L208" i="5"/>
  <c r="L203" i="5"/>
  <c r="L200" i="5"/>
  <c r="L196" i="5"/>
  <c r="L193" i="5"/>
  <c r="L190" i="5"/>
  <c r="L187" i="5"/>
  <c r="L184" i="5"/>
  <c r="L181" i="5"/>
  <c r="L178" i="5"/>
  <c r="L175" i="5"/>
  <c r="L172" i="5"/>
  <c r="L169" i="5"/>
  <c r="L166" i="5"/>
  <c r="L161" i="5"/>
  <c r="L158" i="5"/>
  <c r="L155" i="5"/>
  <c r="L152" i="5"/>
  <c r="L149" i="5"/>
  <c r="L144" i="5"/>
  <c r="L141" i="5"/>
  <c r="L138" i="5"/>
  <c r="L135" i="5"/>
  <c r="L132" i="5"/>
  <c r="L129" i="5"/>
  <c r="L126" i="5"/>
  <c r="L123" i="5"/>
  <c r="L120" i="5"/>
  <c r="L114" i="5"/>
  <c r="L235" i="5" l="1"/>
  <c r="L249" i="5"/>
  <c r="L206" i="5"/>
  <c r="L164" i="5"/>
  <c r="L147" i="5"/>
  <c r="L111" i="5"/>
  <c r="L108" i="5"/>
  <c r="L105" i="5"/>
  <c r="L100" i="5"/>
  <c r="L97" i="5"/>
  <c r="L94" i="5"/>
  <c r="L91" i="5"/>
  <c r="L88" i="5"/>
  <c r="L85" i="5"/>
  <c r="L76" i="5"/>
  <c r="L71" i="5"/>
  <c r="L68" i="5"/>
  <c r="L65" i="5"/>
  <c r="L62" i="5"/>
  <c r="L59" i="5"/>
  <c r="L56" i="5"/>
  <c r="L53" i="5"/>
  <c r="L49" i="5"/>
  <c r="L45" i="5"/>
  <c r="L42" i="5"/>
  <c r="L39" i="5"/>
  <c r="L35" i="5"/>
  <c r="L32" i="5"/>
  <c r="L29" i="5"/>
  <c r="L26" i="5"/>
  <c r="L23" i="5"/>
  <c r="L118" i="5" l="1"/>
  <c r="L20" i="5"/>
  <c r="L17" i="5"/>
  <c r="L14" i="5"/>
  <c r="L11" i="5"/>
  <c r="L8" i="5"/>
  <c r="L74" i="5" l="1"/>
  <c r="L265" i="5" s="1"/>
  <c r="L268" i="5" l="1"/>
  <c r="B29" i="6" s="1"/>
</calcChain>
</file>

<file path=xl/sharedStrings.xml><?xml version="1.0" encoding="utf-8"?>
<sst xmlns="http://schemas.openxmlformats.org/spreadsheetml/2006/main" count="552" uniqueCount="336">
  <si>
    <t>Código</t>
  </si>
  <si>
    <t>Nat</t>
  </si>
  <si>
    <t>Ud</t>
  </si>
  <si>
    <t>Resumen</t>
  </si>
  <si>
    <t>Longitud</t>
  </si>
  <si>
    <t>Cantidad</t>
  </si>
  <si>
    <t>CanPres</t>
  </si>
  <si>
    <t>Pres</t>
  </si>
  <si>
    <t>01</t>
  </si>
  <si>
    <t>Capítulo</t>
  </si>
  <si>
    <t/>
  </si>
  <si>
    <t>Partida</t>
  </si>
  <si>
    <t>M2</t>
  </si>
  <si>
    <t>UD</t>
  </si>
  <si>
    <t>ML</t>
  </si>
  <si>
    <t>PA</t>
  </si>
  <si>
    <t>Total 01</t>
  </si>
  <si>
    <t>02</t>
  </si>
  <si>
    <t>Total 02</t>
  </si>
  <si>
    <t>03</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</si>
  <si>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</si>
  <si>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</si>
  <si>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03</t>
  </si>
  <si>
    <t>04</t>
  </si>
  <si>
    <t>SEGURIDAD Y SALUD</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</si>
  <si>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</si>
  <si>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04</t>
  </si>
  <si>
    <t>05</t>
  </si>
  <si>
    <t>CONTROL DE CALIDAD</t>
  </si>
  <si>
    <t>Total 05</t>
  </si>
  <si>
    <t>___N___</t>
  </si>
  <si>
    <t>Otros</t>
  </si>
  <si>
    <t>PRESUPUESTO EJECUCION MATERIAL</t>
  </si>
  <si>
    <t>PRESUPUESTO EJECUCION CONTRATA – IMPORTE OFERTA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</si>
  <si>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</si>
  <si>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</si>
  <si>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</si>
  <si>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</si>
  <si>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</si>
  <si>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</si>
  <si>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</si>
  <si>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</si>
  <si>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</si>
  <si>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</si>
  <si>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</si>
  <si>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</si>
  <si>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</si>
  <si>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</si>
  <si>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</si>
  <si>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</si>
  <si>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</si>
  <si>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</si>
  <si>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</si>
  <si>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</si>
  <si>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</si>
  <si>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</si>
  <si>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</si>
  <si>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Fdo:</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</si>
  <si>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</si>
  <si>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</si>
  <si>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</si>
  <si>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</si>
  <si>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xml:space="preserve">S-01880-2024 - Adecuación de cubiertas Centro Emisor EL MARTINETE CUENCA </t>
  </si>
  <si>
    <t xml:space="preserve">Adecuación de cubiertas Centro Emisor EL MARTINETE CUENCA" </t>
  </si>
  <si>
    <t>Expediente n.º S/01880/2024</t>
  </si>
  <si>
    <t>DEMOLICIONES Y DESMONTAJES</t>
  </si>
  <si>
    <t>PROTECCION Y DESPLAZAMIENTO DE MOBILIARIO</t>
  </si>
  <si>
    <t>Protección con plásticos y/o lonas de las zonas y del mobiliario, despeje, movimiento y traslado de mobiliario y demás enseres existentes dentro de la zona de actuacion, por medios manuales, para posibilitar los trabajos en fases y permitir que el personal de CRTVE pueda realizar su trabajo durante la obra. incluso p.p de medios auxiliares, medios elevación, pequeño material y limpieza.</t>
  </si>
  <si>
    <t>Area de actuación</t>
  </si>
  <si>
    <t>Anchura</t>
  </si>
  <si>
    <t>Altura</t>
  </si>
  <si>
    <t>DESMONTAJE DE LUMINARIAS INTERIORES I/CABLEADO</t>
  </si>
  <si>
    <t>Desmontaje de luminarias interiores existentes situadas a menos de 4 m, incluso cableado y mecanismos de encendido. Incluso limpieza y retirada de escombros a pie de carga, transporte a vertedero o planta de reciclaje y canon de vertido. Con p.p. de medios auxiliares.</t>
  </si>
  <si>
    <t>01_01</t>
  </si>
  <si>
    <t>01_02</t>
  </si>
  <si>
    <t>Pantallas interiores</t>
  </si>
  <si>
    <t>01_03</t>
  </si>
  <si>
    <t>DESMONTAJE Y MONTAJE DE FALSO TECHO REGISTRABLE</t>
  </si>
  <si>
    <t>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descontando todos los huecos.Totalmente desmontado.</t>
  </si>
  <si>
    <t>Sala emisora</t>
  </si>
  <si>
    <t>01_04</t>
  </si>
  <si>
    <t>DEMOLICION DE FALSO TECHO CONTINUO</t>
  </si>
  <si>
    <t>Demolición de falso techo continuo de placas de yeso o de escayola, situado a una altura menor de 4 m, con medios manuales, sin deteriorar los elementos constructivos contiguos, y carga manual sobre camión o contenedor. Incluso p.p. de descuelgue y desconexionado de todos los elementos e instalaciones que cuelguen del mismo no incluidas en otras partidas. Incluso p.p. de medios auxiliares, medios de elevación, andamiaje y limpieza. Incluso retirada de escombros a pie de carga, transporte a vertedero o planta de reciclaje y canon de vertido.</t>
  </si>
  <si>
    <t>01_05</t>
  </si>
  <si>
    <t>DEMOLICION DE CIELO RASO CAÑIZO</t>
  </si>
  <si>
    <t>Demolición de cielo raso de cañizo enlucido con yeso, situado a una altura menor de 4 m, con medios manuales, sin deteriorar los elementos constructivos contiguos, y carga manual sobre camión o contenedor. Incluso p.p. de descuelgue y desconexionado de todos los elementos e instalaciones que cuelguen del mismo no incluidas en otras partidas. Incluso p.p. de medios auxiliares, medios de elevación, andamiaje y limpieza. Incluso retirada de escombros a pie de carga, transporte a vertedero o planta de reciclaje y canon de vertido.</t>
  </si>
  <si>
    <t>01_06</t>
  </si>
  <si>
    <t>DESMONTAJE DE TEJA</t>
  </si>
  <si>
    <t>Demolición de cubrición de teja árabe, a mano, sin recuperación de las piezas, incluso retirada de escombros y carga. Incluso p.p. de medios auxiliares, medios de elevación, andamiaje y limpieza. Incluso retirada de escombros a pie de carga, transporte a vertedero o planta de reciclaje y canon de vertido.</t>
  </si>
  <si>
    <t>Cubierta</t>
  </si>
  <si>
    <t>01_07</t>
  </si>
  <si>
    <t>DESMONTAJE TABLERO MADERA</t>
  </si>
  <si>
    <t>Desmontaje de tablero de madera, en cubierta inclinada a dos aguas con una pendiente media del 30%, con medios manuales, y carga manual sobre camión o contenedor. Incluso p.p. de medios auxiliares, medios de elevación, andamiaje y limpieza. Incluso retirada de escombros a pie de carga, transporte a vertedero o planta de reciclaje y canon de vertido.</t>
  </si>
  <si>
    <t>01_08</t>
  </si>
  <si>
    <t>DESMONTAJE Y RETIRADA DE MOBILIARIO</t>
  </si>
  <si>
    <t>Desmontaje, retirada y limpieza de material acopiado sin uso por personal de RTVE, incluyendo conjunto de mobiliario de cocina y oficina, equipos en desuso, etc; con medios manuales, recogida y clasificación de materiales para su gestión, incluidos embalajes o carga sobre camión o contenedor. La partida incluye materiales, mano de obra, y todos los elementos necesarios para su correcta ejecución. Incluso p.p. de medios auxiliares, medios de elevación, andamiaje y limpieza. Incluso retirada de escombros a pie de carga, transporte a vertedero o planta de reciclaje y canon de vertido.</t>
  </si>
  <si>
    <t>Zona de actuacion</t>
  </si>
  <si>
    <t>01_09</t>
  </si>
  <si>
    <t>DESMONTAJE CONTRAVENTANAS</t>
  </si>
  <si>
    <t>Desmontaje de contraventanas de madera sin recuperación, con medios manuales. Incluso p.p. de medios auxiliares, medios de elevación, andamiaje y limpieza. Incluso retirada de escombros a pie de carga, transporte a vertedero o planta de reciclaje y canon de vertido.</t>
  </si>
  <si>
    <t>01_10</t>
  </si>
  <si>
    <t>DESMONTAJE FAROLAS EXTERIORES I/CABLEADO</t>
  </si>
  <si>
    <t>Desmontaje de farolas exteriores existentes, incluso cableado y mecanismos de encendido. Limpieza y retirada de escombros a pie de carga, transporte a vertedero o planta de reciclaje y canon de vertido. Con p.p. de medios auxiliares.</t>
  </si>
  <si>
    <t>Fachada</t>
  </si>
  <si>
    <t>Muro parcela</t>
  </si>
  <si>
    <t>01_11</t>
  </si>
  <si>
    <t>DESMONTAJE INSTALACION ELECTRICA S/RECUPERACION</t>
  </si>
  <si>
    <t>Desmontaje de instalación de electricidad sin recuperación, en paramentos horizontales y verticales, empotradas o en superficie, por medios manuales y / o mecánicos, incluso desconexiones, contemplando todos los elementos tales como cableado, entubado, cajas de registro, mecanismos, canaletas, accesorios,  etc. incluso retirada de material sobrante a vertedero, carga, retirada y transporte a vertedero y canon de vertido. limpieza y medios auxiliares.</t>
  </si>
  <si>
    <t>01_12</t>
  </si>
  <si>
    <t>DESMONTAJE TERMO, RADIADORES Y EQUIPOS AIRE ANTIGUOS</t>
  </si>
  <si>
    <t>Desmontaje de termo, radiadores, y equipos antiguos de ventilacion o climatizacion en desuso, por medios manuales y / o mecánicos, incluso desconexiones, contemplando todos los elementos tales como cableado, conductos, tuberías, accesorios, etc. carga, transporte a vertedero y canon de vertido. limpieza y medios auxiliares.</t>
  </si>
  <si>
    <t>01_13</t>
  </si>
  <si>
    <t>DESMONTAJE APARATOS SANITARIOS</t>
  </si>
  <si>
    <t>Desmontaje de inodoro, ducha, lavabo, grifos, cisternas, mecanismos, desagües y desconexión de las redes de agua y de evacuación, con medios manuales y carga manual de escombros sobre camión o contenedor. La partida incluye limpieza, retirada de escombros, carga a contenedor, transporte a vertedero autorizado, medios auxiliares, mano de obra y todos los elementos necesarios para su correcta ejecución. Partida de obra totalmente ejecutada.</t>
  </si>
  <si>
    <t>Lavabo</t>
  </si>
  <si>
    <t>Inodoro</t>
  </si>
  <si>
    <t>01_14</t>
  </si>
  <si>
    <t>DEMOLICION ALICATADO</t>
  </si>
  <si>
    <t>Demolición de alicatado de azulejo y picado del material de agarre adherido al soporte, con medios manuales, y carga manual de escombros sobre camión o contenedor.  Incluso limpieza y retirada de escombros a pie de carga, transporte a vertedero o planta de reciclaje y canon de vertido. Con p.p. de medios auxiliares.</t>
  </si>
  <si>
    <t>Azulejo baño</t>
  </si>
  <si>
    <t>- A descontar puerta</t>
  </si>
  <si>
    <t>01_15</t>
  </si>
  <si>
    <t>DEMOLICION SOLADO</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</si>
  <si>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la base soporte. Incluso limpieza y retirada de escombros a pie de carga, transporte a vertedero o planta de reciclaje y canon de vertido. Con p.p. de medios auxiliares.</t>
  </si>
  <si>
    <t>01_16</t>
  </si>
  <si>
    <t>DESMONTAJE ROTULO EXTERIOR</t>
  </si>
  <si>
    <t>Desmontaje rotulo exterior "RTVE" fijado sobre vallado perimetral. Incluso p.p. de medios auxiliares, medios de elevación, andamiaje y limpieza. Incluso retirada de escombros a pie de carga, transporte a vertedero o planta de reciclaje y canon de vertido.</t>
  </si>
  <si>
    <t>01_17</t>
  </si>
  <si>
    <t>DESMONTAJE PUERTA PEATONES VALLADO EXTERIOR</t>
  </si>
  <si>
    <t>Desmontaje puerta vallAdo exterior. Incluso p.p. de medios auxiliares, medios de elevación, andamiaje y limpieza. Incluso retirada de escombros a pie de carga, transporte a vertedero o planta de reciclaje y canon de vertido.</t>
  </si>
  <si>
    <t>Puerta vallado</t>
  </si>
  <si>
    <t>01_18</t>
  </si>
  <si>
    <t>LIMPIEZA DE OBRA</t>
  </si>
  <si>
    <t>Limpieza general de obra. La zona deberá quedar perfectamente limpia sin restos de materiales, ni polvo. La partida incluye materiales, mano de obra, y todos los elementos necesarios para su correcta ejecución.</t>
  </si>
  <si>
    <t>01_19</t>
  </si>
  <si>
    <t>ANDAMIO</t>
  </si>
  <si>
    <t>Montaje y desmontaje de andamio metálico tubular de acero, galvanizado en caliente, con doble barandilla quitamiedo de seguridad, rodapié perimetral, plataformas de acero y escalera de acceso tipo barco, para alturas menores de 8 m., incluso p.p. de arriostramientos a fachadas y colocación de mallas protectoras, y p.p. de medios auxiliares y trabajos previos de limpieza para apoyos. Según normativa CE y R.D. 2177/2004 y R.D. 1627/1997.</t>
  </si>
  <si>
    <t>01_20</t>
  </si>
  <si>
    <t>TRAMITES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</si>
  <si>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t>
  </si>
  <si>
    <t>01_21</t>
  </si>
  <si>
    <t>PROYECTO DE INSTALACION DE ANDAMIOS</t>
  </si>
  <si>
    <t>Proyecto de instalaicon de andamios visado por el colegio oficial correspondiente para su tramitacion en el Ayuntamiento</t>
  </si>
  <si>
    <t>PINTURAS, CARPINTERÍA Y REVESTIMIENTOS</t>
  </si>
  <si>
    <t>02_01</t>
  </si>
  <si>
    <t>PREPARACION Y PINTADO DE PARAMENTOS VERTICALES INTERIORES</t>
  </si>
  <si>
    <t>Preparación y pintado de paramentos verticales mediante la aplicación a rodillo o pistola tipo airless, a una altura de trabajo inferior a 3 m, de una capa pintura plástica mate ecológica de copolímeros vinílicos diluida al 10%, como capa selladora y dos capas de acabado con pintura plástica mate ecológica de copolímeros vinílicos de interiores color blanco roto RAL-9010 o a definir por la propiedad, previa protección del mobiliario, puertas, ventanas y pavimento, con plástico o cartón. Incluso repercusión de elementos auxiliares necesarios para su correcta ejecución.</t>
  </si>
  <si>
    <t>Sala grupo</t>
  </si>
  <si>
    <t>Aseo</t>
  </si>
  <si>
    <t>Sala principal</t>
  </si>
  <si>
    <t>02_02</t>
  </si>
  <si>
    <t>PREPARACION Y PINTADO DE PARAMENTOS HORIZONTALES INTERIORES</t>
  </si>
  <si>
    <t>Preparación y pintado de paramentos horizontales mediante la aplicación a rodillo o pistola tipo airless, a una altura de trabajo inferior a 3 m, de una capa pintura plástica mate ecológica de copolímeros vinílicos diluida al 10%, como capa selladora y dos capas de acabado con pintura plástica mate ecológica de copolímeros vinílicos de interiores color blanco roto RAL-9010 o a definir por la propiedad, previa protección del mobiliario, puertas, ventanas y pavimento, con plástico o cartón. Incluso repercusión de elementos auxiliares necesarios para su correcta ejecución.</t>
  </si>
  <si>
    <t>Salas con falso techo continuo</t>
  </si>
  <si>
    <t>02_03</t>
  </si>
  <si>
    <t>PREPARACION Y PINTADO DE PUERTA MADERA 1 HOJA A DOBLE CARA</t>
  </si>
  <si>
    <t>- Preparación de superficies a dos caras de las puertas de madera mediante lijado manual y/o mecánico con diferentes grános de lijas hasta obtener una superficie texturizada de poro abierto que garantice la adherencia del esmalte. Posterior enmasillado de irregularidades, desconchones, roces y desperfectos generales mediante masilla de reparación de resinas acrílicas y fibra. Posterior lijado y limpieza. 
- Aplicación de dos capas cruzadas con esmalte acrílico ecológico con conservantes anti-moho de interiores. Acabado satinado. Color a definir por la propiedad.
Incluso p.p. de pequeño material y medios auxiliares</t>
  </si>
  <si>
    <t>Puertas interiores</t>
  </si>
  <si>
    <t>02_04</t>
  </si>
  <si>
    <t>PREPARACION Y PINTADO DE PUERTA MADERA 2 HOJAS A DOBLE CARA</t>
  </si>
  <si>
    <t>Salida lateral</t>
  </si>
  <si>
    <t>02_05</t>
  </si>
  <si>
    <t>PREPARACION Y PINTADO DE PUERTA METALICA EXTERIOR 2 HOJAS A DOBLE CARA</t>
  </si>
  <si>
    <t>- Preparación por medios manuales y mecánicos mediante lijadoras orbitales de la superficie a dos caras de puertas metálicas de una hoja existente en patio. Posterior enmasillado de irregularidades, desconchones, roces y desperfectos generales mediante masilla de reparación de políester de dos componentes. Posterior lijado y limpieza. 
- Aplicación de dos capas cruzadas con esmalte metálico antioxidante multiadherente al agua de secado rápido y aplicación directa sobre acero preparado. Acabado aspecto forja grano fino. Color a definir por la propiedad.
Incluso p.p. de pequeño material y medios auxiliares</t>
  </si>
  <si>
    <t>Acceso</t>
  </si>
  <si>
    <t>02_06</t>
  </si>
  <si>
    <t>REPARACION Y PINTADO DE VENTANA MADERA 1 HOJA A DOBLE CARA i/CONTRAVENTANA</t>
  </si>
  <si>
    <t>Restauración de las ventanas de madera de la carpintería de la fachada consistente en: 
- Retirada de aquellas piezas de madera que se encuentran afectadas por la humedad o que presenten cualquier deficiencia que afecte a la integridad de la misma. Posterior reposición con maderas coníferas incluyendo la sustitución de los junquillos afectados.
- Rascado y cepillado por medios manuales de las superficies, eliminando salientes y partes sueltas. Posterior lijado manual y/o mecánico  con diferentes grános de lijas hasta obtener una superficie texturizada y sana.
- Enmasillado de irregularidades, desconchones, roces y desperfectos generales mediante masilla de reparación de resinas acrílicas y fibra.  Posterior lijado y limpieza. 
- Por la cara interior se procederá a la aplicación de dos capas cruzadas con esmalte acrílico ecológico con conservantes anti-moho de  interiores. Acabado satinado. Color a definir por la propiedad.
- Por la cara exterior se procederá a la aplicación de dos capas cruzadas de un lasur a poro abierto a base de resinas acrílicas con  pigmentos de colores transparentes, hidrófugo y alta resistencia a los rayos ultravioletas. Color a determinar.
- Revisión y sustitución si procede de juntas de presión</t>
  </si>
  <si>
    <t>02_07</t>
  </si>
  <si>
    <t>SUSTITUCION DE CONTRAVENTANAS DOBLES DE MADERA</t>
  </si>
  <si>
    <t>- Sustitución de contraventana de madera igual a la existente, formada por cuatro hojas. incluso todos sus accesorios, bisagaras, cierre y pequeño material.</t>
  </si>
  <si>
    <t>Contraventana 1</t>
  </si>
  <si>
    <t>Contraventana 2</t>
  </si>
  <si>
    <t>Contravantana 3</t>
  </si>
  <si>
    <t>02_08</t>
  </si>
  <si>
    <t>REPARACION Y SANEADO DE PARAMENTO EXTERIOR i/GRIETAS</t>
  </si>
  <si>
    <t>Se procederá al rascado de paramentos sacando las partes mal adheridas y limpieza de la superficie. Posterior sellado por el interior en las zonas que lo precisen y masillado a modo de reparación de la grietas y fisuras mediante enfoscado con mortero de cemento, picado del revestimiento con medios manuales, aplicación de mortero de cemento M-5 a buena vista, reforzado con malla de fibra de vidrio tejida, con impregnación de PVC, de 10x10 mm de luz, antiálcalis, de 115 a 125 g/m² y 500 µ de espesor. Incluso p.p.de pequeño material, trabajos complementarios sobre cargadero y medios auxiliares.</t>
  </si>
  <si>
    <t xml:space="preserve">Partida </t>
  </si>
  <si>
    <t>PINTURA DE PARAMENTO VERTICAL EXTERIOR</t>
  </si>
  <si>
    <t>Se procederá a la cubrición de soporte, posterior limpieza y desempolvado de la superficie. Se procederá a la limpieza con hidrolimpiadora de agua a presión , masillado de perforaciones y oquedades y posterior aplicación de una capa de imprimación como puente de anclaje y adherencia con fijador tipo Fixaquim con un rendimiento de 0.250 kg/m2 y posterior aplicación de dos capas cruzadas de elastómero con un rendimiento de 0.500 kg/m2 . Marca Titan o similar, incluso tratamiento antihumedad. Incluso p.p. de medios auxiliares y pequeño material.</t>
  </si>
  <si>
    <t>02_09</t>
  </si>
  <si>
    <t>02_10</t>
  </si>
  <si>
    <t>Trabajos adicionales necesarios para la impermeabilizacion, restauracion de carpintería y saneado y pintura de paramentos, incluso para reposición de alguna instalación en la zona a intervenir o elementos de cerrajería. Incluida p/p de material auxiliar para la correcta ejecución de los trabajos. Esta partida no se podrá minusvalorar y en el caso de que surjan estos trabajos de índole menor, habra que justificarlos con la realización efectiva de los trabajos y de manera individualizada mediante precios descompuestos</t>
  </si>
  <si>
    <t>02_11</t>
  </si>
  <si>
    <t>ALICATADO 30X50 BLANCO</t>
  </si>
  <si>
    <t>Alicatado vertical interior de aseo con azulejos, colocados con mortero adhesivo C1 (UNE-EN 12004) y rejuntado con lechada CG1 (UNE-EN 13888). La partida incluye limpieza de los paños de las paredes, enfoscado de las mismas, medios auxiliares, materiales, mano de obra, y todos los elementos necesarios para su correcta ejecución. Partida de obra totalmente ejecutada.</t>
  </si>
  <si>
    <t>CUBIERTA</t>
  </si>
  <si>
    <t>03_01</t>
  </si>
  <si>
    <t>TABLERO DE MADERA</t>
  </si>
  <si>
    <t>Suministro e instalación de tablero de madera para uso en ambiente húmedo, de 2440x1220 mm y 19 mm de espesor, fijado mecánicamente sobre soporte discontinuo de madera; para formación de faldón en cubierta inclinada. Incluso tornillos de cabeza avellanada, de acero al carbono. Medios auxiliares y pequeño material</t>
  </si>
  <si>
    <t>03_02</t>
  </si>
  <si>
    <t>COBERTURA DE TEJA MIXTA</t>
  </si>
  <si>
    <t>Suministro e instalación de cobertura de tejas cerámicas mixtas, color rojo, fijadas con espuma de poliuretano, en cubierta inclinada, con una pendiente media del 35%. Incluso impermeabilización con placas bituminosa ondulada bajo teja, fijadas mecánicamente al soporte.Incluso p.p. de pequeño material y medios auxiliares. Medida la superficie en horizontal</t>
  </si>
  <si>
    <t>03_03</t>
  </si>
  <si>
    <t>CUMBRERA DE TEJA</t>
  </si>
  <si>
    <t>Cumbrera para cubierta inclinada, con caballetes cerámicos, color rojo, para tejas mixtas, recibidos con mortero de cemento, industrial, M-5. Incluso p.p de pequeño material y medios auxiliares</t>
  </si>
  <si>
    <t>03_04</t>
  </si>
  <si>
    <t>CANALON</t>
  </si>
  <si>
    <t>Canalón cuadrado de aluminio lacado, de desarrollo 400 mm, de 0,68 mm de espesor, para recogida de aguas, formado por piezas preformadas, fijadas con soportes especiales colocados cada 50 cm.</t>
  </si>
  <si>
    <t>03_05</t>
  </si>
  <si>
    <t>BAJANTE</t>
  </si>
  <si>
    <t>Bajante rectangular de aluminio lacado, de 70x110 mm, para recogida de aguas, formada por piezas preformadas, con sistema de unión mediante abocardado, colocadas con soportes especiales, instalada en el exterior del edificio.</t>
  </si>
  <si>
    <t>03_06</t>
  </si>
  <si>
    <t>TRATAMIENTO PREVENTIVO PARA JACENAS Y VIGAS DE MADERA</t>
  </si>
  <si>
    <t>Tratamiento preventivo para jácenas y vigas de madera de 20 a 30 cm de espesor, con protector químico insecticida-fungicida para madera (TP8), aplicado mediante inyección en extremos y cabezas y pulverización en toda la longitud del elemento. La partida incluye medios auxiliares (andamios en su caso), acceso a cubierta. Todo incluido, materiales, mano de obra y todos los elementos necesarios para su correcta ejecución. Partida de obra totalmente terminada. Medida la partida en superficie horizontal</t>
  </si>
  <si>
    <t>03_07</t>
  </si>
  <si>
    <t>TRATAMIENTO CURATIVO PARA JACENAS Y VIGAS DE MADERA</t>
  </si>
  <si>
    <t>Tratamiento curativo para jácenas y vigas de madera de 20 a 30 cm de espesor, con protector químico insecticida-fungicida para madera (TP8), aplicado mediante inyección y pulverización en extremos, cabezas y toda la longitud del elemento. La partida incluye medios auxiliares (andamios en su caso), acceso a cubierta. Todo incluido, materiales, mano de obra y todos los elementos necesarios para su correcta ejecución. Partida de obra totalmente terminada. Medida la partida en superficie horizontal.</t>
  </si>
  <si>
    <t>03_08</t>
  </si>
  <si>
    <t>LONAS O PLASTICOS PARA CUBIERTA</t>
  </si>
  <si>
    <t>Lonas, láminas y plásticos de protección de trabajos en cubierta, y material necesario para proteger la superficie de cubierta de las inclemencias del tiempo durante la ejecución de los trabajos de impermeabilización, con suficiente estabilidad, garantizando la protección necesaria para proseguir con los trabajos sin daños por humedades. Medida la superficie realmente protegida.</t>
  </si>
  <si>
    <t>03_09</t>
  </si>
  <si>
    <t>REFUERZO DE ESTRUCTURA DE MADERA PARA FALSO TECHO</t>
  </si>
  <si>
    <t>Revision del estado en el que se encuentra la estructura secundaria de cubierta para el anclaje de falso techo, mediante sustitucion de listones de madera en mal estado, fijación de los mismos y tratamiento de los que estén en buen estado; para poder fijar posteriormente la estruvutra del falso techo. Incluso peuqeño material, medios auxialaires y listones nuevos incluido.</t>
  </si>
  <si>
    <t>FALSOS TECHOS Y SOLADOS</t>
  </si>
  <si>
    <t>04_01</t>
  </si>
  <si>
    <t>FALSO TECHO FIBRA MINERAL PERLA OP 1.00 600x600m</t>
  </si>
  <si>
    <t>Suministro y colocación placas de falso techo desmontable de fibra mineral tipo Perla OP 1.00 de Armstrong o equivalente, en placas de 60x60 cm y 20 mm de espesor, suspendido de perfilería vista Prelude XL2/TLX 24 mm o equivalente,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</si>
  <si>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04_02</t>
  </si>
  <si>
    <t>FALSO TECHO CONTINUO LISO CARTÓN YESO SUSPENDIDO</t>
  </si>
  <si>
    <t>Suministro e instalación de falso techo continuo formado por una placa de cartón yeso de 16 mm de espesor, colocada sobre una estructura oculta de acero galvanizado, formada por perfiles T/C de 47 mm cada 40 y perfilería U de 34x31x34 mm; incluso replanteo auxiliar, accesorios de fijación, nivelación y repaso de juntas con cinta y pasta; Incluso cortes necesarios para las instalaciones previstas. Incluso p.p. de descarga, acarreo y distribución del material a salas dónde se va a realizar el montaje; limpieza, medios auxiliares, medios de elevación, andamiaje y limpieza. Totalmente instalado s/NTE-RTC, CTE y ATEDY.</t>
  </si>
  <si>
    <t>04_03</t>
  </si>
  <si>
    <t>REGENERADO DE FALSO TECHO</t>
  </si>
  <si>
    <t>Regenerado de falso techo existente en la unidad informativa incluso limpieza de perfilería. Incluso medios auxiliares y cubricion de luminarias y resto de elementos en techo.</t>
  </si>
  <si>
    <t>04_04</t>
  </si>
  <si>
    <t>SOLADO ASEO</t>
  </si>
  <si>
    <t>Suministro e instalación de baldosa cerámica para solado de aseo, incluso pasta nivelacion, recibidas con mortero de cemento M-5 de 3 cm de espesor y rejuntadas con lechada de cemento blanco, L, BL-V 22,5, para junta mínima (entre 1,5 y 3 mm). Pequeño material, cortes, replaneto, juntas, etc.</t>
  </si>
  <si>
    <t>04_05</t>
  </si>
  <si>
    <t>REPOSICION BALDOSAS SOLADO</t>
  </si>
  <si>
    <t>Reposicion de baldosas de solado en Centro Emisor, igual a las existentes, recibidas con mortero de cemento M-5 de 3 cm de espesor y rejuntadas con lechada de cemento blanco, L, BL-V 22,5, para junta mínima (entre 1,5 y 3 mm). Pequeño material, cortes, replaneto, juntas, etc.</t>
  </si>
  <si>
    <t>ELECTRICIDAD Y ALUMBRADO</t>
  </si>
  <si>
    <t>05_01</t>
  </si>
  <si>
    <t>DOWNLIGHT HAT EH14B</t>
  </si>
  <si>
    <t>Suministro y montaje de Downlight de empotrar en techo Nahika Micro WLPRB14DB de Normalit o equivalente de las siguientes características:
- TIPO: Downlight redondo.
- Marco fabricado en fundición de aluminio.
- Lacado con resinas epoxi-poliester de alto rendimiento mediante aplicación electrostática y posterior polimerizado.
- Resistente a los rayos UVA y a la corrosión.
- Acabado blanco.
- UGR&lt;22
- IP 20
- Diámetro 230 mm y 44 mm de altura.
- 1600 lm
- 4000 K de temperatura
- 13 W de potencia
- 0,8 kg de peso
- 50000 horas de vida útil L70F10
- 0,95 Factor d potencia
- 75,1%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</si>
  <si>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05_02</t>
  </si>
  <si>
    <t>LUMINARIA LUZERNA  NORMALIT 60X60 37W</t>
  </si>
  <si>
    <t>Suministro e instalación de luminaria PANEL LUZERNA NORMALIT o equivalente, 60X60 37W, para techos modulares. 
Serie: Luzerna
Modelo: LX34B
Potencia: 1X37W
Flujo luminoso: 5000 lm. 
Color: 4000K
Incluso montaje, conexiones, fijaciones, pequeño material, accesorios. Incluso p.p de cajas de registro, de derivación, tubo flexible libre de halógenos, circuito interior de distribución de 3x2,5mm libre de halógenos desde cuadro hasta luminaria y circuitado de encendido. Incluso pequeño material, limpieza, andamiaje y medios auxiliares. Totalmente instalado, probado y funcionando.</t>
  </si>
  <si>
    <t>05_03</t>
  </si>
  <si>
    <t>LUMINARIA HERMETIC LINE DL2H NORMALIT</t>
  </si>
  <si>
    <t>Suministro y montaje de Luminaria estanca de superficie HERMETIC LINE DL2H de Normalit o equivalente de las siguientes características:
- TIPO: Luminaria estanca de superficie
- Fabricado en policarbonato gris con difusor opalino.
- Difusor de policarbonato opal
- Resistente a los rayos UVA y a la corrosión.
- Acabado gris
- UGR&lt;22
- IP 66
- Dimensiones: 690x80x75mm
- 2580 lm
- 4000 K de temperatura
- 19 W de potencia
- 1,3 kg de peso
- 50000 horas de vida útil L70F10
- 0,95 Factor d potencia
- 78,44% de Rendimiento
- CRI 80
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</si>
  <si>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Salas</t>
  </si>
  <si>
    <t>LUMINARIA EMERGENCIA FA-200L NORMALUX</t>
  </si>
  <si>
    <t>Suministro e instalación de alumbrado de emergencia de Normalux o equivalente: 
Serie Extraplana.
Modelo FA-200L
Flujo luminoso: 220 lm. 
Autonomía 1 h. 
Modo de funcionamiento No permanente. 
Tipo de instalación Superficie o empotrada (mediante kit de empotramiento, F-ME, incluido en precio) 
Fuente de luz Led. 
Batería Ni-Cd 4,8V/750mAh
IP 42. 
IK 04. 
Versión Inteligente Autotest. 
Acabado Blanco. 
Difusor Opal. 
Cuerpo de policarbonato 
Alimentación 230V 50/60 Hz. 
Dimensiones 325 x 134 x 36 mm.
Manufacturado con la regulación UNE 60598-2-22.
Incluso p.p. de replanteo, elementos de soportación y fijación, accesorios de anclaje y conexionado, cajas de distribución y registro, pruebas, pequeño material conexión mediante conductores HO7V uniploaresde 1,5 mm2 bajo tubo de M16  y accesorios.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</si>
  <si>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05_04</t>
  </si>
  <si>
    <t>05_05</t>
  </si>
  <si>
    <t>ADECUACION CUADRO ELECTRICO</t>
  </si>
  <si>
    <t>Adecuacion de cuadro electrico existente, sustitución de tapas, tapado de huecos, revision de cableado y protecciones y sustitución de protecciones si fuera necesario, etc.</t>
  </si>
  <si>
    <t>05_06</t>
  </si>
  <si>
    <t>INTERRUPTOR UNIPOLAR SIMON 82 BLANCO</t>
  </si>
  <si>
    <t>Suministro e instalación de interruptor unipolar  de las siguientes características:
- TIPO: Interruptor unipolar 10 AX 250V~ con sistema de embornamiento 1click.
- MONTAJE: Empotrado.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</si>
  <si>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05_07</t>
  </si>
  <si>
    <t>SHUKO UNIPOLAR SIMON 27 BLANCO</t>
  </si>
  <si>
    <t>Suministro e instalación de base de enchufe de las siguientes características:
- TIPO: Base enchufe con t.t. lateral
- MONTAJE: Empotrado en canaleta, mamapra, tabique o revestimiento.
- MARCA/SERIE:Simón / 27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</si>
  <si>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05_08</t>
  </si>
  <si>
    <t>TUBO PORTACABLES METALICO</t>
  </si>
  <si>
    <t>Tubo metálico para paso de instalaciones, especialmente cableado eléctrico, incluso soportación y mano de obra necesaria para su instalación.</t>
  </si>
  <si>
    <t>05_09</t>
  </si>
  <si>
    <t>CANALIZACION TUBO CORRUGADO</t>
  </si>
  <si>
    <t>Canalización de tubo curvable de poliamida, exento de halógenos, transversalmente elástico, corrugado, de color gris, de 20 mm de diámetro nominal, resistencia a la compresión 320 N, con grado de protección IP547. Instalación empotrada u oculta. Incluso p.p. de pequeño material, conexiones, y medios auxiliares</t>
  </si>
  <si>
    <t>05_10</t>
  </si>
  <si>
    <t>LINEA ELECTRICA RZ1 0.6/1KV 3G2.5 mm2 LIBRE HALÓGENOS</t>
  </si>
  <si>
    <t>Suministro e instalacion de línea eléctrica de alimentación mediante manguera de cobre con aislamiento de polietileno reticulado, con denominación , RZ1 0,6/1kV 3G2.5  de nivel de aislamiento, libre de halógenos, no propagador de llamas y gases, clasificación al fuego Cca-s1b, d1, a1, tendida bajo tubo o bandeja. Incluso p.p. de cajas de registro y pequeño material eléctrico. Conexionada desde cuadro de alimentación hasta caja de derivación correspondiente , incluido la identificación de la línea.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conexionado y probado. Medido en su longitud.</t>
  </si>
  <si>
    <t>05_11</t>
  </si>
  <si>
    <t>LUMINARIA EXTERIOR WIN PRO 20 70 A55/M 740 GRIS</t>
  </si>
  <si>
    <t>Suministro e instalacion de proyector exterior modelo LUMINARIA WIN PRO 20 70 A55/M 740 GRIS. Incluso fijación, cableado, canalizaciones, conexiones y pequeño material. Probado y funcionando</t>
  </si>
  <si>
    <t>Fachada delantera</t>
  </si>
  <si>
    <t>Fachada trasera</t>
  </si>
  <si>
    <t>05_12</t>
  </si>
  <si>
    <t>DETECTOR MOVIMIENTO I/CABLEADO</t>
  </si>
  <si>
    <t>Suministro e instalacion de detector de presencia en la parte trasera del centro emisor para controlar los dos proyectores traseros, modelo "1010587 Detector Movimiento Sup. Pared theLuxa 180º  12m IP55 Blanco". Incluso fijación, cableado, canalizaciones, conexiones y pequeño material. Probado y funcionando</t>
  </si>
  <si>
    <t>Parte trasera</t>
  </si>
  <si>
    <t>05_13</t>
  </si>
  <si>
    <t>INTERRUPTOR CREPUSCULAR I/CABLEADO</t>
  </si>
  <si>
    <t>Suministro e instalación de interruptor crepuscular en la parte delantera del centro emisor para controlar los dos proyectores delanteros modelo EE702 Interruptor Crepuscular Sup./Poste 2..1000Lux  230V IP54. Incluso fijación, cableado, canalizaciones, conexiones y pequeño material. Probado y funcionando</t>
  </si>
  <si>
    <t>Parte delantera</t>
  </si>
  <si>
    <t>06</t>
  </si>
  <si>
    <t>06_01</t>
  </si>
  <si>
    <t>DETECCION DE FUGA EN ACOMETIDA DE AGUA</t>
  </si>
  <si>
    <t>Deteccion de fuga en acometida de agua,incluso reparacion.Medios auxiliares y pequeño material.</t>
  </si>
  <si>
    <t>06_02</t>
  </si>
  <si>
    <t>TUBERÍA DE POLIETILENO ACOMETIDA AGUA</t>
  </si>
  <si>
    <t>Suministro e instalacion de tubería de polietileno para acometida de agua potable, incluso accesorios, conexiones, pequeño material. Medios auxiliares y desmontaje de la tubería existente incluido.</t>
  </si>
  <si>
    <t>06_03</t>
  </si>
  <si>
    <t>M3</t>
  </si>
  <si>
    <t>EXCAVACION EN ZANJA</t>
  </si>
  <si>
    <t>Excavación de zanjas y pozos, de 1,0 m de profundidad máxima, en suelo parcela existente, con medios manuales o mecánicos, para posterior ubicación de la red de fontanería.</t>
  </si>
  <si>
    <t>06_04</t>
  </si>
  <si>
    <t>RELLENO DE ZANJA</t>
  </si>
  <si>
    <t>Relleno de zanjas para instalaciones, con tierra procedente de excavacion y aportacion si fuera necesaria de arena de 0 a 5 mm de diámetro y compactación en tongadas sucesivas de 20 cm de espesor máximo con bandeja vibrante de guiado manual, hasta alcanzar una densidad seca no inferior al 95% de la máxima obtenida en el ensayo Proctor Modificado, realizado según UNE 103501. Incluso cinta o distintivo indicador de la instalación.</t>
  </si>
  <si>
    <t>06_05</t>
  </si>
  <si>
    <t>INODORO GAP ROCA</t>
  </si>
  <si>
    <t>Suministro e instalación de inodoro completo adosado a pared compuesto por taza de altura confort con salida dual, tanque de alimentación inferior con mecanismo de alimentación y mecanismo de doble descarga 4.5/3L, tapa y asiento.Forma cuadrado. Sistema de descarga: arrastre. Tipo de instalación: de pie. Tipo de salida: Dual.Incluye: Taza altura confort adosada a pared con salida dual para inodoro de tanque bajo. Incluye codo de evacuación y juego de fijación. Referencia: 34247C..U; Cisterna de doble descarga 4,5/3L con alimentación inferior para inodoro Referencia: 341470..0; Tapa y asiento para inodoro Referencia: 801470..4; elementos de fijación y desagüe.Totalmente instalado</t>
  </si>
  <si>
    <t>06_06</t>
  </si>
  <si>
    <t>LAVABO I/GRIFO</t>
  </si>
  <si>
    <t>Suministro y montaje de lavabo con pedestal de 65 cm fabricado en porcelana de color blanco Debba Roca. Incluso instalación de grifería monomando.</t>
  </si>
  <si>
    <t>06_07</t>
  </si>
  <si>
    <t>DESMONTAJE Y MONTAJE DE PLATO DUCHA</t>
  </si>
  <si>
    <t>Desmontaje y montaje de plato de ducha existente, una vez saneada la zona.</t>
  </si>
  <si>
    <t>06_08</t>
  </si>
  <si>
    <t>GRIFO DUCHA</t>
  </si>
  <si>
    <t>Suministro e instalacion de grifo de ducha, incluso desmontaje y retirada del existente. Totalmente probado y funcionando</t>
  </si>
  <si>
    <t>06_09</t>
  </si>
  <si>
    <t>INSTALACION DE FONTANERÍA</t>
  </si>
  <si>
    <t>Suministro y colocacion de punto de agua con tuberias para agua fria y caliente en nueva distribucion en polietileno, de varias diametros, para lavabo, wc y ducha, Incluyendo llaves de corte y de paso generales. Incluso p.p. de fijaciones, pequeño material y medios auxiliares.</t>
  </si>
  <si>
    <t>Total 06</t>
  </si>
  <si>
    <t>07</t>
  </si>
  <si>
    <t>URBANIZACION</t>
  </si>
  <si>
    <t>07_01</t>
  </si>
  <si>
    <t>TRABAJOS EN ARQUETAS</t>
  </si>
  <si>
    <t>Trabajos complementarios en arqueta: arrancado de marco existente, colocación de marco y tapa cuadrada de fundición dúctil, para arqueta de servicios, apoyada, paso libre de 500x500 mm y clase C250 según norma UNE-EN 124, colocado con mortero, y carga manual de escombros sobre camión o contenedor. La partida incluye medios auxiliares. Todo incluido, materiales, mano de obra y todos los elementos necesarios para su correcta ejecución.</t>
  </si>
  <si>
    <t>07_02</t>
  </si>
  <si>
    <t>MURO PERIMETRAL</t>
  </si>
  <si>
    <t>Realización de cierre de muro perimetral en zona de puerta de paso de vallado exterior, igual al existente. Medios auxiliares y pequeño material.</t>
  </si>
  <si>
    <t>07_03</t>
  </si>
  <si>
    <t>CELOSIA IGUAL A LA EXISTENTE</t>
  </si>
  <si>
    <t>Suminsitro e instalación de celosía igual a la del vallado existente sobre nuevo muro en puerta peatonal. Incluso pintado al horno, fijaciones, pequeño material.</t>
  </si>
  <si>
    <t>07_04</t>
  </si>
  <si>
    <t>ROTULO RTVE</t>
  </si>
  <si>
    <t>Suministro e instalacion de rotulo de RTVE en vallado perimetral exterior en divon, chapa naranja pintada en RAL 2003, vinilada en blanco y barnizada/laminada para protección UVI,con 4 agujeros en las esquinas para colocar bridas o unas abrazaderas metálicas, de dimensiones igual al existente. Incluso pequeño maerial, fijaciones y medios auxiliares.</t>
  </si>
  <si>
    <t>Total 07</t>
  </si>
  <si>
    <t>08</t>
  </si>
  <si>
    <t>08_01</t>
  </si>
  <si>
    <t>Total 08</t>
  </si>
  <si>
    <t>09</t>
  </si>
  <si>
    <t>09_01</t>
  </si>
  <si>
    <t>Partida destinada al control de calidad de los distintos materiales y elementos constructivos de obra 
Prueba de estanqueidad de cubierta inclinada mediante riego por aspersión. La partida incluye medios auxiliares, materiales, mano de obra y todos los elementos necesarios para su correcta ejecución. Partida de obra totalmente ejecutada. Incluye emisión de certificado por entidad de control.</t>
  </si>
  <si>
    <t>Total 09</t>
  </si>
  <si>
    <t>10</t>
  </si>
  <si>
    <t>10_01</t>
  </si>
  <si>
    <t>Total 10</t>
  </si>
  <si>
    <t>ImpPres (***)</t>
  </si>
  <si>
    <t>(***) Deberán presupuestarse todas las partidas de los capítulos 1 a 10 . En caso de incluirse alguna partida sin importe se considerará ofertada a coste cero para CRTVE.</t>
  </si>
  <si>
    <t>AYUDAS ALBAÑILERÍA E INSTALACIONES (*)</t>
  </si>
  <si>
    <t xml:space="preserve"> (*) El importe de la partida 02.10 es una cantidad fija, no se puede variar y debe ser mantenido en la tabla y sumado en el total de la oferta</t>
  </si>
  <si>
    <t>XX %</t>
  </si>
  <si>
    <t xml:space="preserve">XX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</si>
</sst>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8"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i/>
      <sz val="8"/>
      <color theme="1"/>
      <name val="Calibri"/>
      <family val="2"/>
      <scheme val="minor"/>
    </font>
    <font>
      <b/>
      <sz val="8"/>
      <color rgb="FF000000"/>
      <name val="Calibri"/>
      <family val="2"/>
      <scheme val="minor"/>
    </font>
    <font>
      <b/>
      <sz val="8"/>
      <color rgb="FFFF0000"/>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u/>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8"/>
      <color rgb="FFFF0000"/>
      <name val="Calibri"/>
      <family val="2"/>
      <scheme val="minor"/>
    </font>
    <font>
      <b/>
      <sz val="8"/>
      <color theme="4" tint="-0.249977111117893"/>
      <name val="Calibri"/>
      <family val="2"/>
      <scheme val="minor"/>
    </font>
    <font>
      <sz val="8"/>
      <color rgb="FF000000"/>
      <name val="Calibri"/>
      <family val="2"/>
    </font>
    <font>
      <sz val="8"/>
      <color rgb="FFFF00FF"/>
      <name val="Calibri"/>
      <family val="2"/>
      <scheme val="minor"/>
    </font>
    <font>
      <sz val="8"/>
      <name val="Calibri"/>
      <family val="2"/>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s>
  <borders count="16">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right style="thin">
        <color indexed="64"/>
      </right>
      <top style="thin">
        <color auto="1"/>
      </top>
      <bottom/>
      <diagonal/>
    </border>
    <border>
      <left/>
      <right style="thin">
        <color indexed="64"/>
      </right>
      <top/>
      <bottom/>
      <diagonal/>
    </border>
  </borders>
  <cellStyleXfs count="1">
    <xf numFmtId="0" fontId="0" fillId="0" borderId="0"/>
  </cellStyleXfs>
  <cellXfs count="178">
    <xf numFmtId="0" fontId="0" fillId="0" borderId="0" xfId="0"/>
    <xf numFmtId="0" fontId="0" fillId="0" borderId="0" xfId="0" applyProtection="1"/>
    <xf numFmtId="0" fontId="0" fillId="0" borderId="0" xfId="0" applyAlignment="1" applyProtection="1">
      <alignment vertical="top"/>
    </xf>
    <xf numFmtId="4" fontId="5" fillId="0" borderId="0" xfId="0" applyNumberFormat="1" applyFont="1" applyAlignment="1" applyProtection="1">
      <alignment vertical="top"/>
    </xf>
    <xf numFmtId="0" fontId="18" fillId="0" borderId="0" xfId="0" applyFont="1" applyProtection="1"/>
    <xf numFmtId="0" fontId="19"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2" fillId="0" borderId="0" xfId="0" applyFont="1" applyAlignment="1" applyProtection="1"/>
    <xf numFmtId="0" fontId="14" fillId="0" borderId="0" xfId="0" applyFont="1" applyAlignment="1" applyProtection="1">
      <alignment vertical="top"/>
    </xf>
    <xf numFmtId="0" fontId="22" fillId="0" borderId="0" xfId="0" applyFont="1" applyProtection="1"/>
    <xf numFmtId="4" fontId="8" fillId="4" borderId="5" xfId="0" applyNumberFormat="1" applyFont="1" applyFill="1" applyBorder="1" applyAlignment="1" applyProtection="1">
      <alignment vertical="top"/>
      <protection locked="0"/>
    </xf>
    <xf numFmtId="4" fontId="7" fillId="4" borderId="4" xfId="0" applyNumberFormat="1" applyFont="1" applyFill="1" applyBorder="1" applyAlignment="1" applyProtection="1">
      <alignment vertical="top"/>
      <protection locked="0"/>
    </xf>
    <xf numFmtId="0" fontId="5" fillId="0" borderId="0" xfId="0" applyFont="1" applyProtection="1"/>
    <xf numFmtId="0" fontId="3" fillId="0" borderId="0" xfId="0" applyFont="1" applyProtection="1"/>
    <xf numFmtId="0" fontId="0" fillId="4"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7"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14" fillId="5" borderId="0" xfId="0" applyNumberFormat="1" applyFont="1" applyFill="1" applyAlignment="1" applyProtection="1">
      <alignment horizontal="center" vertical="top" shrinkToFit="1"/>
    </xf>
    <xf numFmtId="0" fontId="14" fillId="5" borderId="0" xfId="0" applyFont="1" applyFill="1" applyAlignment="1" applyProtection="1">
      <alignment horizontal="center" vertical="top" shrinkToFit="1"/>
    </xf>
    <xf numFmtId="0" fontId="0" fillId="0" borderId="7" xfId="0" applyBorder="1" applyAlignment="1" applyProtection="1">
      <alignment horizontal="left" vertical="top" wrapText="1"/>
    </xf>
    <xf numFmtId="0" fontId="0" fillId="0" borderId="1" xfId="0" applyBorder="1" applyAlignment="1" applyProtection="1">
      <alignment horizontal="left" vertical="top" wrapText="1"/>
    </xf>
    <xf numFmtId="0" fontId="0" fillId="0" borderId="8" xfId="0" applyBorder="1" applyAlignment="1" applyProtection="1">
      <alignment horizontal="left" vertical="top" wrapText="1"/>
    </xf>
    <xf numFmtId="0" fontId="0" fillId="4" borderId="3" xfId="0" applyFill="1" applyBorder="1" applyAlignment="1" applyProtection="1">
      <alignment horizontal="center" vertical="top"/>
      <protection locked="0"/>
    </xf>
    <xf numFmtId="0" fontId="11" fillId="0" borderId="0" xfId="0" applyFont="1" applyFill="1" applyBorder="1" applyAlignment="1" applyProtection="1">
      <alignment horizontal="left" vertical="top" wrapText="1"/>
    </xf>
    <xf numFmtId="164" fontId="0" fillId="0" borderId="0" xfId="0" applyNumberFormat="1" applyAlignment="1" applyProtection="1">
      <alignment vertical="top"/>
    </xf>
    <xf numFmtId="0" fontId="5" fillId="0" borderId="0" xfId="0" applyFont="1" applyAlignment="1" applyProtection="1">
      <alignment vertical="top"/>
    </xf>
    <xf numFmtId="0" fontId="15" fillId="0" borderId="0" xfId="0" applyFont="1" applyAlignment="1" applyProtection="1">
      <alignment vertical="top"/>
    </xf>
    <xf numFmtId="0" fontId="1" fillId="0" borderId="0" xfId="0" applyFont="1" applyAlignment="1" applyProtection="1">
      <alignment vertical="top"/>
    </xf>
    <xf numFmtId="0" fontId="2" fillId="0" borderId="4" xfId="0" applyFont="1" applyBorder="1" applyAlignment="1" applyProtection="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xf>
    <xf numFmtId="0" fontId="2" fillId="0" borderId="1" xfId="0" applyFont="1" applyBorder="1" applyAlignment="1" applyProtection="1">
      <alignment vertical="top"/>
    </xf>
    <xf numFmtId="0" fontId="6" fillId="0" borderId="1" xfId="0" applyFont="1" applyBorder="1" applyAlignment="1" applyProtection="1">
      <alignment vertical="top"/>
    </xf>
    <xf numFmtId="0" fontId="6" fillId="0" borderId="4" xfId="0" applyFont="1" applyBorder="1" applyAlignment="1" applyProtection="1">
      <alignment vertical="top"/>
    </xf>
    <xf numFmtId="0" fontId="6" fillId="0" borderId="7" xfId="0" applyFont="1" applyBorder="1" applyAlignment="1" applyProtection="1">
      <alignment vertical="top"/>
    </xf>
    <xf numFmtId="49" fontId="3" fillId="2" borderId="4" xfId="0" applyNumberFormat="1" applyFont="1" applyFill="1" applyBorder="1" applyAlignment="1" applyProtection="1">
      <alignment vertical="top"/>
    </xf>
    <xf numFmtId="49" fontId="7" fillId="2" borderId="4" xfId="0" applyNumberFormat="1" applyFont="1" applyFill="1" applyBorder="1" applyAlignment="1" applyProtection="1">
      <alignment vertical="top"/>
    </xf>
    <xf numFmtId="49" fontId="3" fillId="2" borderId="7" xfId="0" applyNumberFormat="1" applyFont="1" applyFill="1" applyBorder="1" applyAlignment="1" applyProtection="1">
      <alignment horizontal="left" vertical="top" wrapText="1"/>
    </xf>
    <xf numFmtId="49" fontId="3" fillId="2" borderId="1" xfId="0" applyNumberFormat="1" applyFont="1" applyFill="1" applyBorder="1" applyAlignment="1" applyProtection="1">
      <alignment horizontal="left" vertical="top" wrapText="1"/>
    </xf>
    <xf numFmtId="49" fontId="3" fillId="2" borderId="8" xfId="0" applyNumberFormat="1" applyFont="1" applyFill="1" applyBorder="1" applyAlignment="1" applyProtection="1">
      <alignment horizontal="left" vertical="top" wrapText="1"/>
    </xf>
    <xf numFmtId="3" fontId="7" fillId="2" borderId="4" xfId="0" applyNumberFormat="1" applyFont="1" applyFill="1" applyBorder="1" applyAlignment="1" applyProtection="1">
      <alignment vertical="top"/>
    </xf>
    <xf numFmtId="4" fontId="7" fillId="2" borderId="7" xfId="0" applyNumberFormat="1" applyFont="1" applyFill="1" applyBorder="1" applyAlignment="1" applyProtection="1">
      <alignment vertical="top"/>
    </xf>
    <xf numFmtId="4" fontId="7" fillId="2" borderId="4" xfId="0" applyNumberFormat="1" applyFont="1" applyFill="1" applyBorder="1" applyAlignment="1" applyProtection="1">
      <alignment vertical="top"/>
    </xf>
    <xf numFmtId="49" fontId="4" fillId="3" borderId="11" xfId="0" applyNumberFormat="1" applyFont="1" applyFill="1" applyBorder="1" applyAlignment="1" applyProtection="1">
      <alignment vertical="top"/>
    </xf>
    <xf numFmtId="49" fontId="4" fillId="0" borderId="11" xfId="0" applyNumberFormat="1" applyFont="1" applyBorder="1" applyAlignment="1" applyProtection="1">
      <alignment vertical="top"/>
    </xf>
    <xf numFmtId="49" fontId="4" fillId="0" borderId="5" xfId="0" applyNumberFormat="1" applyFont="1" applyBorder="1" applyAlignment="1" applyProtection="1">
      <alignment horizontal="left" vertical="top" wrapText="1"/>
    </xf>
    <xf numFmtId="49" fontId="4" fillId="0" borderId="2" xfId="0" applyNumberFormat="1" applyFont="1" applyBorder="1" applyAlignment="1" applyProtection="1">
      <alignment horizontal="left" vertical="top" wrapText="1"/>
    </xf>
    <xf numFmtId="49" fontId="4" fillId="0" borderId="14" xfId="0" applyNumberFormat="1" applyFont="1" applyBorder="1" applyAlignment="1" applyProtection="1">
      <alignment horizontal="left" vertical="top" wrapText="1"/>
    </xf>
    <xf numFmtId="4" fontId="8" fillId="0" borderId="11" xfId="0" applyNumberFormat="1" applyFont="1" applyBorder="1" applyAlignment="1" applyProtection="1">
      <alignment vertical="top"/>
    </xf>
    <xf numFmtId="4" fontId="8" fillId="4" borderId="11" xfId="0" applyNumberFormat="1" applyFont="1" applyFill="1" applyBorder="1" applyAlignment="1" applyProtection="1">
      <alignment vertical="top"/>
    </xf>
    <xf numFmtId="0" fontId="4" fillId="0" borderId="12" xfId="0" applyFont="1" applyBorder="1" applyAlignment="1" applyProtection="1">
      <alignment vertical="top"/>
    </xf>
    <xf numFmtId="49" fontId="4" fillId="0" borderId="6" xfId="0" applyNumberFormat="1" applyFont="1" applyBorder="1" applyAlignment="1" applyProtection="1">
      <alignment horizontal="left" vertical="top" wrapText="1"/>
    </xf>
    <xf numFmtId="49" fontId="4" fillId="0" borderId="0" xfId="0" applyNumberFormat="1" applyFont="1" applyBorder="1" applyAlignment="1" applyProtection="1">
      <alignment horizontal="left" vertical="top" wrapText="1"/>
    </xf>
    <xf numFmtId="49" fontId="4" fillId="0" borderId="15" xfId="0" applyNumberFormat="1" applyFont="1" applyBorder="1" applyAlignment="1" applyProtection="1">
      <alignment horizontal="left" vertical="top" wrapText="1"/>
    </xf>
    <xf numFmtId="0" fontId="8" fillId="0" borderId="12" xfId="0" applyFont="1" applyBorder="1" applyAlignment="1" applyProtection="1">
      <alignment vertical="top"/>
    </xf>
    <xf numFmtId="0" fontId="8" fillId="0" borderId="6" xfId="0" applyFont="1" applyBorder="1" applyAlignment="1" applyProtection="1">
      <alignment vertical="top"/>
    </xf>
    <xf numFmtId="49" fontId="25" fillId="0" borderId="0" xfId="0" applyNumberFormat="1" applyFont="1" applyFill="1" applyBorder="1" applyAlignment="1" applyProtection="1">
      <alignment horizontal="right" vertical="top"/>
    </xf>
    <xf numFmtId="165" fontId="25" fillId="0" borderId="0" xfId="0" applyNumberFormat="1" applyFont="1" applyFill="1" applyBorder="1" applyAlignment="1" applyProtection="1">
      <alignment vertical="top"/>
    </xf>
    <xf numFmtId="4" fontId="25" fillId="0" borderId="0" xfId="0" applyNumberFormat="1" applyFont="1" applyFill="1" applyBorder="1" applyAlignment="1" applyProtection="1">
      <alignment vertical="top"/>
    </xf>
    <xf numFmtId="4" fontId="27" fillId="0" borderId="0" xfId="0" applyNumberFormat="1" applyFont="1" applyFill="1" applyBorder="1" applyAlignment="1" applyProtection="1">
      <alignment vertical="top"/>
    </xf>
    <xf numFmtId="49" fontId="4" fillId="0" borderId="9" xfId="0" applyNumberFormat="1" applyFont="1" applyBorder="1" applyAlignment="1" applyProtection="1">
      <alignment horizontal="right" vertical="top"/>
    </xf>
    <xf numFmtId="165" fontId="4" fillId="0" borderId="3" xfId="0" applyNumberFormat="1" applyFont="1" applyBorder="1" applyAlignment="1" applyProtection="1">
      <alignment vertical="top"/>
    </xf>
    <xf numFmtId="4" fontId="4" fillId="0" borderId="3" xfId="0" applyNumberFormat="1" applyFont="1" applyBorder="1" applyAlignment="1" applyProtection="1">
      <alignment vertical="top"/>
    </xf>
    <xf numFmtId="4" fontId="8" fillId="0" borderId="10" xfId="0" applyNumberFormat="1" applyFont="1" applyBorder="1" applyAlignment="1" applyProtection="1">
      <alignment vertical="top"/>
    </xf>
    <xf numFmtId="49" fontId="4" fillId="0" borderId="0" xfId="0" applyNumberFormat="1" applyFont="1" applyAlignment="1" applyProtection="1">
      <alignment horizontal="right" vertical="top"/>
    </xf>
    <xf numFmtId="165" fontId="4" fillId="0" borderId="0" xfId="0" applyNumberFormat="1" applyFont="1" applyAlignment="1" applyProtection="1">
      <alignment vertical="top"/>
    </xf>
    <xf numFmtId="4" fontId="4" fillId="0" borderId="0" xfId="0" applyNumberFormat="1" applyFont="1" applyAlignment="1" applyProtection="1">
      <alignment vertical="top"/>
    </xf>
    <xf numFmtId="4" fontId="8" fillId="0" borderId="0" xfId="0" applyNumberFormat="1" applyFont="1" applyAlignment="1" applyProtection="1">
      <alignment vertical="top"/>
    </xf>
    <xf numFmtId="49" fontId="4" fillId="0" borderId="0" xfId="0" applyNumberFormat="1" applyFont="1" applyAlignment="1" applyProtection="1">
      <alignment vertical="top"/>
    </xf>
    <xf numFmtId="0" fontId="4" fillId="0" borderId="13" xfId="0" applyFont="1" applyBorder="1" applyAlignment="1" applyProtection="1">
      <alignment vertical="top"/>
    </xf>
    <xf numFmtId="49" fontId="4"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0" fontId="8" fillId="0" borderId="13" xfId="0" applyFont="1" applyBorder="1" applyAlignment="1" applyProtection="1">
      <alignment vertical="top"/>
    </xf>
    <xf numFmtId="0" fontId="8" fillId="0" borderId="9" xfId="0" applyFont="1" applyBorder="1" applyAlignment="1" applyProtection="1">
      <alignment vertical="top"/>
    </xf>
    <xf numFmtId="49" fontId="4" fillId="0" borderId="0" xfId="0" applyNumberFormat="1" applyFont="1" applyAlignment="1" applyProtection="1">
      <alignment vertical="top" wrapText="1"/>
    </xf>
    <xf numFmtId="4" fontId="26" fillId="0" borderId="0" xfId="0" applyNumberFormat="1" applyFont="1" applyAlignment="1" applyProtection="1">
      <alignment vertical="top"/>
    </xf>
    <xf numFmtId="49" fontId="4" fillId="0" borderId="3" xfId="0" applyNumberFormat="1" applyFont="1" applyBorder="1" applyAlignment="1" applyProtection="1">
      <alignment horizontal="right" vertical="top"/>
    </xf>
    <xf numFmtId="49" fontId="8" fillId="0" borderId="3" xfId="0" applyNumberFormat="1" applyFont="1" applyBorder="1" applyAlignment="1" applyProtection="1">
      <alignment horizontal="right" vertical="top"/>
    </xf>
    <xf numFmtId="165" fontId="8" fillId="0" borderId="3" xfId="0" applyNumberFormat="1" applyFont="1" applyBorder="1" applyAlignment="1" applyProtection="1">
      <alignment vertical="top"/>
    </xf>
    <xf numFmtId="0" fontId="4" fillId="0" borderId="11" xfId="0" applyFont="1" applyBorder="1" applyAlignment="1" applyProtection="1">
      <alignment vertical="top"/>
    </xf>
    <xf numFmtId="49" fontId="4" fillId="0" borderId="5" xfId="0" applyNumberFormat="1" applyFont="1" applyBorder="1" applyAlignment="1" applyProtection="1">
      <alignment vertical="top" wrapText="1"/>
    </xf>
    <xf numFmtId="165" fontId="4" fillId="0" borderId="2" xfId="0" applyNumberFormat="1" applyFont="1" applyBorder="1" applyAlignment="1" applyProtection="1">
      <alignment vertical="top"/>
    </xf>
    <xf numFmtId="4" fontId="4" fillId="0" borderId="2" xfId="0" applyNumberFormat="1" applyFont="1" applyBorder="1" applyAlignment="1" applyProtection="1">
      <alignment vertical="top"/>
    </xf>
    <xf numFmtId="4" fontId="26" fillId="0" borderId="14" xfId="0" applyNumberFormat="1" applyFont="1" applyBorder="1" applyAlignment="1" applyProtection="1">
      <alignment vertical="top"/>
    </xf>
    <xf numFmtId="49" fontId="25" fillId="0" borderId="3" xfId="0" applyNumberFormat="1" applyFont="1" applyFill="1" applyBorder="1" applyAlignment="1" applyProtection="1">
      <alignment vertical="top"/>
    </xf>
    <xf numFmtId="165" fontId="25" fillId="0" borderId="3" xfId="0" applyNumberFormat="1" applyFont="1" applyFill="1" applyBorder="1" applyAlignment="1" applyProtection="1">
      <alignment vertical="top"/>
    </xf>
    <xf numFmtId="4" fontId="25" fillId="0" borderId="3" xfId="0" applyNumberFormat="1" applyFont="1" applyFill="1" applyBorder="1" applyAlignment="1" applyProtection="1">
      <alignment vertical="top"/>
    </xf>
    <xf numFmtId="4" fontId="27" fillId="0" borderId="3" xfId="0" applyNumberFormat="1" applyFont="1" applyFill="1" applyBorder="1" applyAlignment="1" applyProtection="1">
      <alignment vertical="top"/>
    </xf>
    <xf numFmtId="49" fontId="25" fillId="0" borderId="6" xfId="0" applyNumberFormat="1" applyFont="1" applyFill="1" applyBorder="1" applyAlignment="1" applyProtection="1">
      <alignment horizontal="right" vertical="top"/>
    </xf>
    <xf numFmtId="4" fontId="27" fillId="0" borderId="15" xfId="0" applyNumberFormat="1" applyFont="1" applyFill="1" applyBorder="1" applyAlignment="1" applyProtection="1">
      <alignment vertical="top"/>
    </xf>
    <xf numFmtId="49" fontId="25" fillId="0" borderId="9" xfId="0" applyNumberFormat="1" applyFont="1" applyFill="1" applyBorder="1" applyAlignment="1" applyProtection="1">
      <alignment horizontal="right" vertical="top"/>
    </xf>
    <xf numFmtId="4" fontId="27" fillId="0" borderId="10" xfId="0" applyNumberFormat="1" applyFont="1" applyFill="1" applyBorder="1" applyAlignment="1" applyProtection="1">
      <alignment vertical="top"/>
    </xf>
    <xf numFmtId="49" fontId="25" fillId="0" borderId="0" xfId="0" applyNumberFormat="1" applyFont="1" applyFill="1" applyBorder="1" applyAlignment="1" applyProtection="1">
      <alignment vertical="top"/>
    </xf>
    <xf numFmtId="49" fontId="25" fillId="0" borderId="9" xfId="0" applyNumberFormat="1" applyFont="1" applyFill="1" applyBorder="1" applyAlignment="1" applyProtection="1">
      <alignment vertical="top"/>
    </xf>
    <xf numFmtId="0" fontId="4" fillId="0" borderId="4" xfId="0" applyFont="1" applyBorder="1" applyAlignment="1" applyProtection="1">
      <alignment vertical="top"/>
    </xf>
    <xf numFmtId="0" fontId="9" fillId="0" borderId="4" xfId="0" applyFont="1" applyFill="1" applyBorder="1" applyAlignment="1" applyProtection="1">
      <alignment vertical="top"/>
    </xf>
    <xf numFmtId="0" fontId="4" fillId="0" borderId="1" xfId="0" applyFont="1" applyBorder="1" applyAlignment="1" applyProtection="1">
      <alignment vertical="top" wrapText="1"/>
    </xf>
    <xf numFmtId="164" fontId="4" fillId="0" borderId="1" xfId="0" applyNumberFormat="1" applyFont="1" applyBorder="1" applyAlignment="1" applyProtection="1">
      <alignment vertical="top"/>
    </xf>
    <xf numFmtId="0" fontId="4" fillId="0" borderId="1" xfId="0" applyFont="1" applyBorder="1" applyAlignment="1" applyProtection="1">
      <alignment vertical="top"/>
    </xf>
    <xf numFmtId="49" fontId="7" fillId="0" borderId="1" xfId="0" applyNumberFormat="1" applyFont="1" applyBorder="1" applyAlignment="1" applyProtection="1">
      <alignment horizontal="right" vertical="top"/>
    </xf>
    <xf numFmtId="3" fontId="8" fillId="0" borderId="1" xfId="0" applyNumberFormat="1" applyFont="1" applyBorder="1" applyAlignment="1" applyProtection="1">
      <alignment vertical="top"/>
    </xf>
    <xf numFmtId="4" fontId="7" fillId="0" borderId="1" xfId="0" applyNumberFormat="1" applyFont="1" applyBorder="1" applyAlignment="1" applyProtection="1">
      <alignment vertical="top"/>
    </xf>
    <xf numFmtId="4" fontId="7" fillId="4" borderId="4" xfId="0" applyNumberFormat="1" applyFont="1" applyFill="1" applyBorder="1" applyAlignment="1" applyProtection="1">
      <alignment vertical="top"/>
    </xf>
    <xf numFmtId="49" fontId="3" fillId="2" borderId="12" xfId="0" applyNumberFormat="1" applyFont="1" applyFill="1" applyBorder="1" applyAlignment="1" applyProtection="1">
      <alignment vertical="top"/>
    </xf>
    <xf numFmtId="49" fontId="7" fillId="2" borderId="12" xfId="0" applyNumberFormat="1" applyFont="1" applyFill="1" applyBorder="1" applyAlignment="1" applyProtection="1">
      <alignment vertical="top"/>
    </xf>
    <xf numFmtId="3" fontId="7" fillId="2" borderId="11" xfId="0" applyNumberFormat="1" applyFont="1" applyFill="1" applyBorder="1" applyAlignment="1" applyProtection="1">
      <alignment vertical="top"/>
    </xf>
    <xf numFmtId="4" fontId="7" fillId="2" borderId="5" xfId="0" applyNumberFormat="1" applyFont="1" applyFill="1" applyBorder="1" applyAlignment="1" applyProtection="1">
      <alignment vertical="top"/>
    </xf>
    <xf numFmtId="4" fontId="7" fillId="2" borderId="11" xfId="0" applyNumberFormat="1" applyFont="1" applyFill="1" applyBorder="1" applyAlignment="1" applyProtection="1">
      <alignment vertical="top"/>
    </xf>
    <xf numFmtId="49" fontId="25" fillId="0" borderId="5" xfId="0" applyNumberFormat="1" applyFont="1" applyFill="1" applyBorder="1" applyAlignment="1" applyProtection="1">
      <alignment horizontal="left" vertical="top" wrapText="1"/>
    </xf>
    <xf numFmtId="49" fontId="25" fillId="0" borderId="2" xfId="0" applyNumberFormat="1" applyFont="1" applyFill="1" applyBorder="1" applyAlignment="1" applyProtection="1">
      <alignment horizontal="left" vertical="top" wrapText="1"/>
    </xf>
    <xf numFmtId="49" fontId="25" fillId="0" borderId="14" xfId="0" applyNumberFormat="1" applyFont="1" applyFill="1" applyBorder="1" applyAlignment="1" applyProtection="1">
      <alignment horizontal="left" vertical="top" wrapText="1"/>
    </xf>
    <xf numFmtId="49" fontId="25" fillId="0" borderId="6" xfId="0" applyNumberFormat="1" applyFont="1" applyFill="1" applyBorder="1" applyAlignment="1" applyProtection="1">
      <alignment vertical="top"/>
    </xf>
    <xf numFmtId="49" fontId="3" fillId="0" borderId="12" xfId="0" applyNumberFormat="1" applyFont="1" applyFill="1" applyBorder="1" applyAlignment="1" applyProtection="1">
      <alignment vertical="top"/>
    </xf>
    <xf numFmtId="49" fontId="7" fillId="0" borderId="12" xfId="0" applyNumberFormat="1" applyFont="1" applyFill="1" applyBorder="1" applyAlignment="1" applyProtection="1">
      <alignment vertical="top"/>
    </xf>
    <xf numFmtId="3" fontId="7" fillId="0" borderId="12" xfId="0" applyNumberFormat="1" applyFont="1" applyFill="1" applyBorder="1" applyAlignment="1" applyProtection="1">
      <alignment vertical="top"/>
    </xf>
    <xf numFmtId="4" fontId="7" fillId="0" borderId="12" xfId="0" applyNumberFormat="1" applyFont="1" applyFill="1" applyBorder="1" applyAlignment="1" applyProtection="1">
      <alignment vertical="top"/>
    </xf>
    <xf numFmtId="49" fontId="3" fillId="0" borderId="13" xfId="0" applyNumberFormat="1" applyFont="1" applyFill="1" applyBorder="1" applyAlignment="1" applyProtection="1">
      <alignment vertical="top"/>
    </xf>
    <xf numFmtId="49" fontId="7" fillId="0" borderId="13" xfId="0" applyNumberFormat="1" applyFont="1" applyFill="1" applyBorder="1" applyAlignment="1" applyProtection="1">
      <alignment vertical="top"/>
    </xf>
    <xf numFmtId="3" fontId="7" fillId="0" borderId="13" xfId="0" applyNumberFormat="1" applyFont="1" applyFill="1" applyBorder="1" applyAlignment="1" applyProtection="1">
      <alignment vertical="top"/>
    </xf>
    <xf numFmtId="4" fontId="7" fillId="0" borderId="13" xfId="0" applyNumberFormat="1" applyFont="1" applyFill="1" applyBorder="1" applyAlignment="1" applyProtection="1">
      <alignment vertical="top"/>
    </xf>
    <xf numFmtId="49" fontId="25" fillId="0" borderId="3" xfId="0" applyNumberFormat="1" applyFont="1" applyFill="1" applyBorder="1" applyAlignment="1" applyProtection="1">
      <alignment horizontal="right" vertical="top"/>
    </xf>
    <xf numFmtId="165" fontId="27" fillId="0" borderId="0" xfId="0" applyNumberFormat="1" applyFont="1" applyFill="1" applyBorder="1" applyAlignment="1" applyProtection="1">
      <alignment vertical="top"/>
    </xf>
    <xf numFmtId="49" fontId="24" fillId="0" borderId="5" xfId="0" applyNumberFormat="1" applyFont="1" applyBorder="1" applyAlignment="1" applyProtection="1">
      <alignment horizontal="left" vertical="top" wrapText="1"/>
    </xf>
    <xf numFmtId="49" fontId="24" fillId="0" borderId="2" xfId="0" applyNumberFormat="1" applyFont="1" applyBorder="1" applyAlignment="1" applyProtection="1">
      <alignment horizontal="left" vertical="top" wrapText="1"/>
    </xf>
    <xf numFmtId="49" fontId="24" fillId="0" borderId="14" xfId="0" applyNumberFormat="1" applyFont="1" applyBorder="1" applyAlignment="1" applyProtection="1">
      <alignment horizontal="left" vertical="top" wrapText="1"/>
    </xf>
    <xf numFmtId="4" fontId="24" fillId="6" borderId="11" xfId="0" applyNumberFormat="1" applyFont="1" applyFill="1" applyBorder="1" applyAlignment="1" applyProtection="1">
      <alignment vertical="top"/>
    </xf>
    <xf numFmtId="0" fontId="5" fillId="0" borderId="10" xfId="0" applyFont="1" applyBorder="1" applyProtection="1"/>
    <xf numFmtId="0" fontId="5" fillId="0" borderId="13" xfId="0" applyFont="1" applyBorder="1" applyProtection="1"/>
    <xf numFmtId="49" fontId="4" fillId="0" borderId="9" xfId="0" applyNumberFormat="1" applyFont="1" applyBorder="1" applyAlignment="1" applyProtection="1">
      <alignment vertical="top"/>
    </xf>
    <xf numFmtId="49" fontId="25" fillId="0" borderId="12" xfId="0" applyNumberFormat="1" applyFont="1" applyFill="1" applyBorder="1" applyAlignment="1" applyProtection="1">
      <alignment horizontal="right" vertical="top"/>
    </xf>
    <xf numFmtId="165" fontId="25" fillId="0" borderId="6" xfId="0" applyNumberFormat="1" applyFont="1" applyFill="1" applyBorder="1" applyAlignment="1" applyProtection="1">
      <alignment vertical="top"/>
    </xf>
    <xf numFmtId="0" fontId="5" fillId="0" borderId="12" xfId="0" applyFont="1" applyBorder="1" applyProtection="1"/>
    <xf numFmtId="49" fontId="25" fillId="0" borderId="13" xfId="0" applyNumberFormat="1" applyFont="1" applyFill="1" applyBorder="1" applyAlignment="1" applyProtection="1">
      <alignment horizontal="right" vertical="top"/>
    </xf>
    <xf numFmtId="165" fontId="25" fillId="0" borderId="9" xfId="0" applyNumberFormat="1" applyFont="1" applyFill="1" applyBorder="1" applyAlignment="1" applyProtection="1">
      <alignment vertical="top"/>
    </xf>
    <xf numFmtId="0" fontId="4" fillId="0" borderId="10" xfId="0" applyFont="1" applyBorder="1" applyAlignment="1" applyProtection="1">
      <alignment vertical="top"/>
    </xf>
    <xf numFmtId="165" fontId="25" fillId="0" borderId="3" xfId="0" applyNumberFormat="1" applyFont="1" applyFill="1" applyBorder="1" applyAlignment="1" applyProtection="1">
      <alignment horizontal="right" vertical="top"/>
    </xf>
    <xf numFmtId="4" fontId="25" fillId="0" borderId="3" xfId="0" applyNumberFormat="1" applyFont="1" applyFill="1" applyBorder="1" applyAlignment="1" applyProtection="1">
      <alignment horizontal="right" vertical="top"/>
    </xf>
    <xf numFmtId="4" fontId="27" fillId="0" borderId="10" xfId="0" applyNumberFormat="1" applyFont="1" applyFill="1" applyBorder="1" applyAlignment="1" applyProtection="1">
      <alignment horizontal="right" vertical="top"/>
    </xf>
    <xf numFmtId="165" fontId="25" fillId="0" borderId="0" xfId="0" applyNumberFormat="1" applyFont="1" applyFill="1" applyBorder="1" applyAlignment="1" applyProtection="1">
      <alignment horizontal="right" vertical="top"/>
    </xf>
    <xf numFmtId="4" fontId="25" fillId="0" borderId="0" xfId="0" applyNumberFormat="1" applyFont="1" applyFill="1" applyBorder="1" applyAlignment="1" applyProtection="1">
      <alignment horizontal="right" vertical="top"/>
    </xf>
    <xf numFmtId="4" fontId="27" fillId="0" borderId="0" xfId="0" applyNumberFormat="1" applyFont="1" applyFill="1" applyBorder="1" applyAlignment="1" applyProtection="1">
      <alignment horizontal="right" vertical="top"/>
    </xf>
    <xf numFmtId="165" fontId="27" fillId="0" borderId="3" xfId="0" applyNumberFormat="1" applyFont="1" applyFill="1" applyBorder="1" applyAlignment="1" applyProtection="1">
      <alignment vertical="top"/>
    </xf>
    <xf numFmtId="49" fontId="8" fillId="0" borderId="6" xfId="0" applyNumberFormat="1" applyFont="1" applyBorder="1" applyAlignment="1" applyProtection="1">
      <alignment horizontal="left" vertical="top" wrapText="1"/>
    </xf>
    <xf numFmtId="49" fontId="8" fillId="0" borderId="0" xfId="0" applyNumberFormat="1" applyFont="1" applyBorder="1" applyAlignment="1" applyProtection="1">
      <alignment horizontal="left" vertical="top" wrapText="1"/>
    </xf>
    <xf numFmtId="49" fontId="8" fillId="0" borderId="15" xfId="0" applyNumberFormat="1" applyFont="1" applyBorder="1" applyAlignment="1" applyProtection="1">
      <alignment horizontal="left" vertical="top" wrapText="1"/>
    </xf>
    <xf numFmtId="49" fontId="27" fillId="0" borderId="9" xfId="0" applyNumberFormat="1" applyFont="1" applyFill="1" applyBorder="1" applyAlignment="1" applyProtection="1">
      <alignment vertical="top"/>
    </xf>
    <xf numFmtId="0" fontId="4" fillId="0" borderId="1" xfId="0" applyFont="1" applyBorder="1" applyAlignment="1" applyProtection="1">
      <alignment horizontal="right" vertical="top"/>
    </xf>
    <xf numFmtId="0" fontId="11" fillId="0" borderId="1" xfId="0" applyFont="1" applyBorder="1" applyAlignment="1" applyProtection="1">
      <alignment vertical="center" wrapText="1"/>
    </xf>
    <xf numFmtId="0" fontId="11" fillId="0" borderId="1" xfId="0" applyFont="1" applyBorder="1" applyAlignment="1" applyProtection="1">
      <alignment horizontal="right" vertical="center"/>
    </xf>
    <xf numFmtId="4" fontId="23" fillId="4" borderId="8" xfId="0" applyNumberFormat="1" applyFont="1" applyFill="1" applyBorder="1" applyAlignment="1" applyProtection="1">
      <alignment horizontal="right" vertical="center" indent="4"/>
    </xf>
    <xf numFmtId="0" fontId="9" fillId="0" borderId="13" xfId="0" applyFont="1" applyFill="1" applyBorder="1" applyAlignment="1" applyProtection="1">
      <alignment vertical="top"/>
    </xf>
    <xf numFmtId="0" fontId="4" fillId="0" borderId="3" xfId="0" applyFont="1" applyBorder="1" applyAlignment="1" applyProtection="1">
      <alignment vertical="top" wrapText="1"/>
    </xf>
    <xf numFmtId="0" fontId="11" fillId="0" borderId="3" xfId="0" applyFont="1" applyBorder="1" applyAlignment="1" applyProtection="1">
      <alignment vertical="center" wrapText="1"/>
    </xf>
    <xf numFmtId="0" fontId="11" fillId="0" borderId="3" xfId="0" applyFont="1" applyBorder="1" applyAlignment="1" applyProtection="1">
      <alignment horizontal="right" vertical="center"/>
    </xf>
    <xf numFmtId="3" fontId="8" fillId="0" borderId="3" xfId="0" applyNumberFormat="1" applyFont="1" applyBorder="1" applyAlignment="1" applyProtection="1">
      <alignment vertical="top"/>
    </xf>
    <xf numFmtId="4" fontId="7" fillId="0" borderId="3" xfId="0" applyNumberFormat="1" applyFont="1" applyBorder="1" applyAlignment="1" applyProtection="1">
      <alignment vertical="top"/>
    </xf>
    <xf numFmtId="4" fontId="7" fillId="4" borderId="13" xfId="0" applyNumberFormat="1" applyFont="1" applyFill="1" applyBorder="1" applyAlignment="1" applyProtection="1">
      <alignment vertical="top"/>
    </xf>
    <xf numFmtId="164" fontId="0" fillId="0" borderId="0" xfId="0" applyNumberFormat="1" applyProtection="1"/>
    <xf numFmtId="10" fontId="23" fillId="4" borderId="7" xfId="0" applyNumberFormat="1" applyFont="1" applyFill="1" applyBorder="1" applyAlignment="1" applyProtection="1">
      <alignment horizontal="right" vertical="center"/>
      <protection locked="0"/>
    </xf>
    <xf numFmtId="0" fontId="0" fillId="4" borderId="3" xfId="0" applyFill="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B63DE85D-D358-41BB-BA66-3F10E26FC4C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A10D1-EAB8-48B7-B372-769AF2A47E01}">
  <sheetPr>
    <pageSetUpPr fitToPage="1"/>
  </sheetPr>
  <dimension ref="A2:I49"/>
  <sheetViews>
    <sheetView showGridLines="0" tabSelected="1" workbookViewId="0">
      <pane ySplit="2" topLeftCell="A3"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75" customHeight="1" x14ac:dyDescent="0.25">
      <c r="A2" s="29" t="s">
        <v>35</v>
      </c>
      <c r="B2" s="29"/>
      <c r="C2" s="29"/>
      <c r="D2" s="29"/>
      <c r="E2" s="29"/>
      <c r="F2" s="29"/>
      <c r="G2" s="29"/>
      <c r="H2" s="29"/>
      <c r="I2" s="29"/>
    </row>
    <row r="5" spans="1:9" x14ac:dyDescent="0.25">
      <c r="D5" s="4"/>
      <c r="E5" s="4"/>
      <c r="F5" s="5"/>
      <c r="G5" s="5"/>
      <c r="H5" s="5"/>
      <c r="I5" s="6" t="s">
        <v>63</v>
      </c>
    </row>
    <row r="6" spans="1:9" x14ac:dyDescent="0.25">
      <c r="D6" s="4"/>
      <c r="E6" s="4"/>
      <c r="F6" s="5"/>
      <c r="G6" s="5"/>
      <c r="H6" s="5"/>
      <c r="I6" s="6"/>
    </row>
    <row r="7" spans="1:9" x14ac:dyDescent="0.25">
      <c r="D7" s="4"/>
      <c r="E7" s="4"/>
      <c r="F7" s="5"/>
      <c r="G7" s="5"/>
      <c r="H7" s="5"/>
      <c r="I7" s="7" t="s">
        <v>64</v>
      </c>
    </row>
    <row r="8" spans="1:9" ht="24.95" customHeight="1" x14ac:dyDescent="0.25"/>
    <row r="9" spans="1:9" ht="18.75" x14ac:dyDescent="0.3">
      <c r="A9" s="30" t="s">
        <v>36</v>
      </c>
      <c r="B9" s="30"/>
      <c r="C9" s="30"/>
      <c r="D9" s="30"/>
      <c r="E9" s="30"/>
      <c r="F9" s="30"/>
      <c r="G9" s="30"/>
      <c r="H9" s="30"/>
      <c r="I9" s="30"/>
    </row>
    <row r="10" spans="1:9" ht="15" customHeight="1" x14ac:dyDescent="0.25"/>
    <row r="11" spans="1:9" ht="15" customHeight="1" x14ac:dyDescent="0.25"/>
    <row r="12" spans="1:9" x14ac:dyDescent="0.25">
      <c r="A12" s="2" t="s">
        <v>37</v>
      </c>
      <c r="B12" s="31"/>
      <c r="C12" s="31"/>
      <c r="D12" s="31"/>
      <c r="E12" s="31"/>
      <c r="F12" s="27" t="s">
        <v>38</v>
      </c>
      <c r="G12" s="27"/>
      <c r="H12" s="27"/>
      <c r="I12" s="25"/>
    </row>
    <row r="13" spans="1:9" x14ac:dyDescent="0.25">
      <c r="A13" s="32" t="s">
        <v>39</v>
      </c>
      <c r="B13" s="32"/>
      <c r="C13" s="32"/>
      <c r="D13" s="32"/>
      <c r="E13" s="32"/>
      <c r="F13" s="32"/>
      <c r="G13" s="32"/>
      <c r="H13" s="32"/>
      <c r="I13" s="8"/>
    </row>
    <row r="14" spans="1:9" x14ac:dyDescent="0.25">
      <c r="A14" s="26"/>
      <c r="B14" s="26"/>
      <c r="C14" s="26"/>
      <c r="D14" s="26"/>
      <c r="E14" s="26"/>
      <c r="F14" s="26"/>
      <c r="G14" s="26"/>
      <c r="H14" s="26"/>
      <c r="I14" s="8"/>
    </row>
    <row r="15" spans="1:9" x14ac:dyDescent="0.25">
      <c r="A15" s="2" t="s">
        <v>40</v>
      </c>
      <c r="B15" s="2"/>
      <c r="C15" s="9"/>
      <c r="D15" s="27" t="s">
        <v>41</v>
      </c>
      <c r="E15" s="27"/>
      <c r="F15" s="28"/>
      <c r="G15" s="28"/>
      <c r="H15" s="28"/>
      <c r="I15" s="28"/>
    </row>
    <row r="16" spans="1:9" x14ac:dyDescent="0.25">
      <c r="B16" s="10"/>
      <c r="C16" s="10" t="s">
        <v>42</v>
      </c>
      <c r="D16" s="10"/>
      <c r="E16" s="10"/>
      <c r="F16" s="10" t="s">
        <v>43</v>
      </c>
      <c r="G16" s="10"/>
      <c r="H16" s="10"/>
      <c r="I16" s="2"/>
    </row>
    <row r="17" spans="1:9" x14ac:dyDescent="0.25">
      <c r="B17" s="10"/>
      <c r="C17" s="10"/>
      <c r="D17" s="10"/>
      <c r="E17" s="10"/>
      <c r="F17" s="10"/>
      <c r="G17" s="10"/>
      <c r="H17" s="10"/>
      <c r="I17" s="2"/>
    </row>
    <row r="18" spans="1:9" x14ac:dyDescent="0.25">
      <c r="A18" s="2" t="s">
        <v>44</v>
      </c>
      <c r="B18" s="25"/>
      <c r="C18" s="27" t="s">
        <v>45</v>
      </c>
      <c r="D18" s="27"/>
      <c r="E18" s="33"/>
      <c r="F18" s="33"/>
      <c r="G18" s="33"/>
      <c r="H18" s="11" t="s">
        <v>46</v>
      </c>
      <c r="I18" s="12"/>
    </row>
    <row r="19" spans="1:9" s="13" customFormat="1" x14ac:dyDescent="0.25">
      <c r="B19" s="14"/>
      <c r="C19" s="15"/>
      <c r="D19" s="15"/>
      <c r="E19" s="16"/>
      <c r="F19" s="16"/>
      <c r="G19" s="16"/>
      <c r="H19" s="16"/>
      <c r="I19" s="16"/>
    </row>
    <row r="20" spans="1:9" s="13" customFormat="1" x14ac:dyDescent="0.25">
      <c r="B20" s="14"/>
      <c r="C20" s="15"/>
      <c r="D20" s="15"/>
      <c r="E20" s="16"/>
      <c r="F20" s="16"/>
      <c r="G20" s="16"/>
      <c r="H20" s="16"/>
      <c r="I20" s="16"/>
    </row>
    <row r="21" spans="1:9" s="13" customFormat="1" x14ac:dyDescent="0.25">
      <c r="A21" s="17" t="s">
        <v>47</v>
      </c>
      <c r="B21" s="14"/>
      <c r="C21" s="28"/>
      <c r="D21" s="28"/>
      <c r="E21" s="28"/>
      <c r="F21" s="28"/>
      <c r="G21" s="28"/>
      <c r="H21" s="16" t="s">
        <v>48</v>
      </c>
      <c r="I21" s="12"/>
    </row>
    <row r="22" spans="1:9" s="13" customFormat="1" x14ac:dyDescent="0.25">
      <c r="A22" s="17"/>
      <c r="B22" s="14"/>
      <c r="C22" s="15"/>
      <c r="D22" s="15"/>
      <c r="E22" s="15"/>
      <c r="F22" s="15"/>
      <c r="G22" s="15"/>
      <c r="H22" s="16"/>
      <c r="I22" s="11"/>
    </row>
    <row r="23" spans="1:9" x14ac:dyDescent="0.25">
      <c r="A23" s="2" t="s">
        <v>49</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34" t="s">
        <v>50</v>
      </c>
      <c r="B25" s="34"/>
      <c r="C25" s="34"/>
      <c r="D25" s="34"/>
      <c r="E25" s="34"/>
      <c r="F25" s="34"/>
      <c r="G25" s="34"/>
      <c r="H25" s="34"/>
      <c r="I25" s="2"/>
    </row>
    <row r="26" spans="1:9" ht="15" customHeight="1" x14ac:dyDescent="0.25">
      <c r="A26" s="2"/>
      <c r="B26" s="2"/>
      <c r="C26" s="2"/>
      <c r="D26" s="2"/>
      <c r="E26" s="2"/>
      <c r="F26" s="2"/>
      <c r="G26" s="2"/>
      <c r="H26" s="2"/>
      <c r="I26" s="2"/>
    </row>
    <row r="27" spans="1:9" ht="15" customHeight="1" x14ac:dyDescent="0.25">
      <c r="A27" s="2" t="s">
        <v>51</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52</v>
      </c>
      <c r="B29" s="35">
        <f>+IF('Anexo I Tabla Desglose Precio'!L268&lt;=93123.88,'Anexo I Tabla Desglose Precio'!L268,"ERROR: no debe superar 93.123.88")</f>
        <v>5000</v>
      </c>
      <c r="C29" s="36"/>
      <c r="D29" s="2" t="s">
        <v>53</v>
      </c>
      <c r="E29" s="2"/>
      <c r="F29" s="2"/>
      <c r="G29" s="2"/>
      <c r="H29" s="2"/>
    </row>
    <row r="30" spans="1:9" ht="15" customHeight="1" x14ac:dyDescent="0.25">
      <c r="A30" s="2"/>
      <c r="B30" s="2"/>
      <c r="C30" s="2"/>
      <c r="D30" s="2"/>
      <c r="E30" s="2"/>
      <c r="F30" s="2"/>
      <c r="G30" s="2"/>
      <c r="H30" s="2"/>
    </row>
    <row r="31" spans="1:9" ht="15" customHeight="1" x14ac:dyDescent="0.25">
      <c r="A31" s="18"/>
      <c r="B31" s="2"/>
      <c r="C31" s="2"/>
      <c r="D31" s="2"/>
      <c r="E31" s="2"/>
      <c r="F31" s="2"/>
      <c r="G31" s="2"/>
      <c r="H31" s="2"/>
    </row>
    <row r="32" spans="1:9" ht="15" customHeight="1" x14ac:dyDescent="0.25">
      <c r="A32" s="2"/>
      <c r="B32" s="2"/>
      <c r="C32" s="2"/>
      <c r="D32" s="2"/>
      <c r="E32" s="2"/>
      <c r="F32" s="2"/>
      <c r="G32" s="2"/>
      <c r="H32" s="2"/>
      <c r="I32" s="2"/>
    </row>
    <row r="33" spans="1:9" ht="35.1" customHeight="1" x14ac:dyDescent="0.25">
      <c r="A33" s="34" t="s">
        <v>54</v>
      </c>
      <c r="B33" s="34"/>
      <c r="C33" s="34"/>
      <c r="D33" s="34"/>
      <c r="E33" s="34"/>
      <c r="F33" s="34"/>
      <c r="G33" s="34"/>
      <c r="H33" s="34"/>
      <c r="I33" s="2"/>
    </row>
    <row r="34" spans="1:9" ht="27" customHeight="1" x14ac:dyDescent="0.25">
      <c r="A34" s="2"/>
      <c r="B34" s="2"/>
      <c r="C34" s="2"/>
      <c r="D34" s="2"/>
      <c r="E34" s="2"/>
      <c r="F34" s="2"/>
      <c r="G34" s="2"/>
      <c r="H34" s="2"/>
      <c r="I34" s="2"/>
    </row>
    <row r="35" spans="1:9" x14ac:dyDescent="0.25">
      <c r="A35" s="19" t="s">
        <v>55</v>
      </c>
      <c r="B35" s="2"/>
      <c r="C35" s="2"/>
      <c r="D35" s="2"/>
      <c r="E35" s="2"/>
      <c r="F35" s="2"/>
      <c r="G35" s="2"/>
      <c r="H35" s="2"/>
      <c r="I35" s="2"/>
    </row>
    <row r="36" spans="1:9" ht="8.1" customHeight="1" x14ac:dyDescent="0.25">
      <c r="A36" s="2"/>
      <c r="B36" s="2"/>
      <c r="C36" s="2"/>
      <c r="D36" s="2"/>
      <c r="E36" s="2"/>
      <c r="F36" s="2"/>
      <c r="G36" s="2"/>
      <c r="H36" s="2"/>
      <c r="I36" s="2"/>
    </row>
    <row r="41" spans="1:9" x14ac:dyDescent="0.25">
      <c r="B41" s="20" t="s">
        <v>56</v>
      </c>
    </row>
    <row r="49" spans="2:7" x14ac:dyDescent="0.25">
      <c r="B49" s="1" t="s">
        <v>57</v>
      </c>
      <c r="C49" s="177"/>
      <c r="D49" s="177"/>
      <c r="E49" s="177"/>
      <c r="F49" s="177"/>
      <c r="G49" s="177"/>
    </row>
  </sheetData>
  <sheetProtection algorithmName="SHA-512" hashValue="Zx6oXDRwo3JLi/RMz3xHIDgb8WF6R2Ou8q12fut3uKPGEkyC37nnHlros78nPAlUu+Q2gefiu4+t/gqkesRsVA==" saltValue="1sltF/2eoVwl3jXnEIkNhg==" spinCount="100000" sheet="1" objects="1" scenarios="1" selectLockedCells="1"/>
  <mergeCells count="14">
    <mergeCell ref="C49:G49"/>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45C2F-BFD3-4D8D-AC86-406AAF4FD50A}">
  <sheetPr>
    <pageSetUpPr fitToPage="1"/>
  </sheetPr>
  <dimension ref="A1:L278"/>
  <sheetViews>
    <sheetView showGridLines="0" zoomScaleNormal="100" workbookViewId="0">
      <pane xSplit="4" ySplit="6" topLeftCell="E37" activePane="bottomRight" state="frozen"/>
      <selection pane="topRight" activeCell="E1" sqref="E1"/>
      <selection pane="bottomLeft" activeCell="A7" sqref="A7"/>
      <selection pane="bottomRight" activeCell="K42" sqref="K42"/>
    </sheetView>
  </sheetViews>
  <sheetFormatPr baseColWidth="10" defaultRowHeight="15" x14ac:dyDescent="0.25"/>
  <cols>
    <col min="1" max="1" width="6.7109375" style="1" bestFit="1" customWidth="1"/>
    <col min="2" max="2" width="8.7109375" style="1" bestFit="1" customWidth="1"/>
    <col min="3" max="3" width="3.5703125" style="1" bestFit="1" customWidth="1"/>
    <col min="4" max="4" width="40.7109375" style="1" customWidth="1"/>
    <col min="5" max="5" width="13.5703125" style="175" bestFit="1" customWidth="1"/>
    <col min="6" max="6" width="8.140625" style="1" bestFit="1" customWidth="1"/>
    <col min="7" max="8" width="8.140625" style="1" customWidth="1"/>
    <col min="9" max="9" width="8.5703125" style="23" bestFit="1" customWidth="1"/>
    <col min="10" max="10" width="9.7109375" style="23" customWidth="1"/>
    <col min="11" max="11" width="10.7109375" style="23" customWidth="1"/>
    <col min="12" max="12" width="12.7109375" style="23" customWidth="1"/>
    <col min="13" max="16384" width="11.42578125" style="1"/>
  </cols>
  <sheetData>
    <row r="1" spans="1:12" ht="99.95" customHeight="1" x14ac:dyDescent="0.25">
      <c r="A1" s="37" t="s">
        <v>34</v>
      </c>
      <c r="B1" s="38"/>
      <c r="C1" s="38"/>
      <c r="D1" s="38"/>
      <c r="E1" s="38"/>
      <c r="F1" s="38"/>
      <c r="G1" s="38"/>
      <c r="H1" s="38"/>
      <c r="I1" s="38"/>
      <c r="J1" s="38"/>
      <c r="K1" s="38"/>
      <c r="L1" s="39"/>
    </row>
    <row r="2" spans="1:12" x14ac:dyDescent="0.25">
      <c r="A2" s="2"/>
      <c r="B2" s="2"/>
      <c r="C2" s="2"/>
      <c r="D2" s="2"/>
      <c r="E2" s="2"/>
      <c r="F2" s="2"/>
      <c r="G2" s="2"/>
      <c r="H2" s="2"/>
      <c r="I2" s="3"/>
      <c r="J2" s="1"/>
      <c r="K2" s="1"/>
      <c r="L2" s="1"/>
    </row>
    <row r="3" spans="1:12" x14ac:dyDescent="0.25">
      <c r="A3" s="2"/>
      <c r="B3" s="2"/>
      <c r="C3" s="2"/>
      <c r="D3" s="2"/>
      <c r="E3" s="42"/>
      <c r="F3" s="2"/>
      <c r="G3" s="2"/>
      <c r="H3" s="2"/>
      <c r="I3" s="43"/>
      <c r="J3" s="43"/>
      <c r="K3" s="43"/>
      <c r="L3" s="43"/>
    </row>
    <row r="4" spans="1:12" ht="15.75" x14ac:dyDescent="0.25">
      <c r="A4" s="44" t="s">
        <v>62</v>
      </c>
      <c r="B4" s="2"/>
      <c r="C4" s="2"/>
      <c r="D4" s="2"/>
      <c r="E4" s="42"/>
      <c r="F4" s="2"/>
      <c r="G4" s="2"/>
      <c r="H4" s="2"/>
      <c r="I4" s="43"/>
      <c r="J4" s="43"/>
      <c r="K4" s="43"/>
      <c r="L4" s="43"/>
    </row>
    <row r="5" spans="1:12" ht="5.0999999999999996" customHeight="1" x14ac:dyDescent="0.25">
      <c r="A5" s="45"/>
      <c r="B5" s="2"/>
      <c r="C5" s="2"/>
      <c r="D5" s="2"/>
      <c r="E5" s="42"/>
      <c r="F5" s="2"/>
      <c r="G5" s="2"/>
      <c r="H5" s="2"/>
      <c r="I5" s="43"/>
      <c r="J5" s="43"/>
      <c r="K5" s="43"/>
      <c r="L5" s="43"/>
    </row>
    <row r="6" spans="1:12" x14ac:dyDescent="0.25">
      <c r="A6" s="46" t="s">
        <v>0</v>
      </c>
      <c r="B6" s="46" t="s">
        <v>1</v>
      </c>
      <c r="C6" s="46" t="s">
        <v>2</v>
      </c>
      <c r="D6" s="47" t="s">
        <v>3</v>
      </c>
      <c r="E6" s="48" t="s">
        <v>30</v>
      </c>
      <c r="F6" s="49" t="s">
        <v>4</v>
      </c>
      <c r="G6" s="49" t="s">
        <v>69</v>
      </c>
      <c r="H6" s="49" t="s">
        <v>70</v>
      </c>
      <c r="I6" s="50" t="s">
        <v>5</v>
      </c>
      <c r="J6" s="51" t="s">
        <v>6</v>
      </c>
      <c r="K6" s="52" t="s">
        <v>7</v>
      </c>
      <c r="L6" s="51" t="s">
        <v>330</v>
      </c>
    </row>
    <row r="7" spans="1:12" x14ac:dyDescent="0.25">
      <c r="A7" s="53" t="s">
        <v>8</v>
      </c>
      <c r="B7" s="54" t="s">
        <v>9</v>
      </c>
      <c r="C7" s="53" t="s">
        <v>10</v>
      </c>
      <c r="D7" s="55" t="s">
        <v>65</v>
      </c>
      <c r="E7" s="56"/>
      <c r="F7" s="56"/>
      <c r="G7" s="56"/>
      <c r="H7" s="56"/>
      <c r="I7" s="57"/>
      <c r="J7" s="58"/>
      <c r="K7" s="59"/>
      <c r="L7" s="60"/>
    </row>
    <row r="8" spans="1:12" ht="22.5" customHeight="1" x14ac:dyDescent="0.25">
      <c r="A8" s="61" t="s">
        <v>73</v>
      </c>
      <c r="B8" s="62" t="s">
        <v>11</v>
      </c>
      <c r="C8" s="62" t="s">
        <v>12</v>
      </c>
      <c r="D8" s="63" t="s">
        <v>66</v>
      </c>
      <c r="E8" s="64"/>
      <c r="F8" s="64"/>
      <c r="G8" s="64"/>
      <c r="H8" s="64"/>
      <c r="I8" s="65"/>
      <c r="J8" s="66">
        <v>145</v>
      </c>
      <c r="K8" s="21"/>
      <c r="L8" s="67">
        <f>+ROUND(+J8*K8,2)</f>
        <v>0</v>
      </c>
    </row>
    <row r="9" spans="1:12" ht="51" customHeight="1" x14ac:dyDescent="0.25">
      <c r="A9" s="68"/>
      <c r="B9" s="68"/>
      <c r="C9" s="68"/>
      <c r="D9" s="69" t="s">
        <v>67</v>
      </c>
      <c r="E9" s="70"/>
      <c r="F9" s="70"/>
      <c r="G9" s="70"/>
      <c r="H9" s="70"/>
      <c r="I9" s="71"/>
      <c r="J9" s="72"/>
      <c r="K9" s="73"/>
      <c r="L9" s="72"/>
    </row>
    <row r="10" spans="1:12" ht="16.5" customHeight="1" x14ac:dyDescent="0.25">
      <c r="A10" s="68"/>
      <c r="B10" s="68"/>
      <c r="C10" s="68"/>
      <c r="D10" s="74" t="s">
        <v>68</v>
      </c>
      <c r="E10" s="75">
        <v>145</v>
      </c>
      <c r="F10" s="76">
        <v>0</v>
      </c>
      <c r="G10" s="76">
        <v>0</v>
      </c>
      <c r="H10" s="76">
        <v>0</v>
      </c>
      <c r="I10" s="77">
        <v>145</v>
      </c>
      <c r="J10" s="72"/>
      <c r="K10" s="73"/>
      <c r="L10" s="72"/>
    </row>
    <row r="11" spans="1:12" x14ac:dyDescent="0.25">
      <c r="A11" s="61" t="s">
        <v>74</v>
      </c>
      <c r="B11" s="62" t="s">
        <v>11</v>
      </c>
      <c r="C11" s="62" t="s">
        <v>13</v>
      </c>
      <c r="D11" s="63" t="s">
        <v>71</v>
      </c>
      <c r="E11" s="64"/>
      <c r="F11" s="64"/>
      <c r="G11" s="64"/>
      <c r="H11" s="64"/>
      <c r="I11" s="65"/>
      <c r="J11" s="66">
        <v>16</v>
      </c>
      <c r="K11" s="21"/>
      <c r="L11" s="67">
        <f>+ROUND(+J11*K11,2)</f>
        <v>0</v>
      </c>
    </row>
    <row r="12" spans="1:12" ht="46.5" customHeight="1" x14ac:dyDescent="0.25">
      <c r="A12" s="68"/>
      <c r="B12" s="68"/>
      <c r="C12" s="68"/>
      <c r="D12" s="69" t="s">
        <v>72</v>
      </c>
      <c r="E12" s="70"/>
      <c r="F12" s="70"/>
      <c r="G12" s="70"/>
      <c r="H12" s="70"/>
      <c r="I12" s="71"/>
      <c r="J12" s="72"/>
      <c r="K12" s="73"/>
      <c r="L12" s="72"/>
    </row>
    <row r="13" spans="1:12" x14ac:dyDescent="0.25">
      <c r="A13" s="68"/>
      <c r="B13" s="68"/>
      <c r="C13" s="68"/>
      <c r="D13" s="78" t="s">
        <v>75</v>
      </c>
      <c r="E13" s="79">
        <v>16</v>
      </c>
      <c r="F13" s="80">
        <v>0</v>
      </c>
      <c r="G13" s="80">
        <v>0</v>
      </c>
      <c r="H13" s="80">
        <v>0</v>
      </c>
      <c r="I13" s="81">
        <v>16</v>
      </c>
      <c r="J13" s="72"/>
      <c r="K13" s="73"/>
      <c r="L13" s="72"/>
    </row>
    <row r="14" spans="1:12" x14ac:dyDescent="0.25">
      <c r="A14" s="61" t="s">
        <v>76</v>
      </c>
      <c r="B14" s="62" t="s">
        <v>11</v>
      </c>
      <c r="C14" s="62" t="s">
        <v>12</v>
      </c>
      <c r="D14" s="63" t="s">
        <v>77</v>
      </c>
      <c r="E14" s="64"/>
      <c r="F14" s="64"/>
      <c r="G14" s="64"/>
      <c r="H14" s="64"/>
      <c r="I14" s="65"/>
      <c r="J14" s="66">
        <v>60</v>
      </c>
      <c r="K14" s="21"/>
      <c r="L14" s="67">
        <f>+ROUND(+J14*K14,2)</f>
        <v>0</v>
      </c>
    </row>
    <row r="15" spans="1:12" ht="88.5" customHeight="1" x14ac:dyDescent="0.25">
      <c r="A15" s="68"/>
      <c r="B15" s="68"/>
      <c r="C15" s="68"/>
      <c r="D15" s="69" t="s">
        <v>78</v>
      </c>
      <c r="E15" s="70"/>
      <c r="F15" s="70"/>
      <c r="G15" s="70"/>
      <c r="H15" s="70"/>
      <c r="I15" s="71"/>
      <c r="J15" s="72"/>
      <c r="K15" s="73"/>
      <c r="L15" s="72"/>
    </row>
    <row r="16" spans="1:12" x14ac:dyDescent="0.25">
      <c r="A16" s="68"/>
      <c r="B16" s="68"/>
      <c r="C16" s="68"/>
      <c r="D16" s="82" t="s">
        <v>79</v>
      </c>
      <c r="E16" s="83">
        <v>60</v>
      </c>
      <c r="F16" s="84">
        <v>0</v>
      </c>
      <c r="G16" s="84">
        <v>0</v>
      </c>
      <c r="H16" s="84">
        <v>0</v>
      </c>
      <c r="I16" s="85">
        <v>60</v>
      </c>
      <c r="J16" s="72"/>
      <c r="K16" s="73"/>
      <c r="L16" s="72"/>
    </row>
    <row r="17" spans="1:12" x14ac:dyDescent="0.25">
      <c r="A17" s="61" t="s">
        <v>80</v>
      </c>
      <c r="B17" s="62" t="s">
        <v>11</v>
      </c>
      <c r="C17" s="62" t="s">
        <v>12</v>
      </c>
      <c r="D17" s="63" t="s">
        <v>81</v>
      </c>
      <c r="E17" s="64"/>
      <c r="F17" s="64"/>
      <c r="G17" s="64"/>
      <c r="H17" s="64"/>
      <c r="I17" s="65"/>
      <c r="J17" s="66">
        <v>16.34</v>
      </c>
      <c r="K17" s="21"/>
      <c r="L17" s="67">
        <f>+ROUND(+J17*K17,2)</f>
        <v>0</v>
      </c>
    </row>
    <row r="18" spans="1:12" ht="56.25" customHeight="1" x14ac:dyDescent="0.25">
      <c r="A18" s="68"/>
      <c r="B18" s="68"/>
      <c r="C18" s="68"/>
      <c r="D18" s="69" t="s">
        <v>82</v>
      </c>
      <c r="E18" s="70"/>
      <c r="F18" s="70"/>
      <c r="G18" s="70"/>
      <c r="H18" s="70"/>
      <c r="I18" s="71"/>
      <c r="J18" s="72"/>
      <c r="K18" s="73"/>
      <c r="L18" s="72"/>
    </row>
    <row r="19" spans="1:12" x14ac:dyDescent="0.25">
      <c r="A19" s="68"/>
      <c r="B19" s="68"/>
      <c r="C19" s="68"/>
      <c r="D19" s="86" t="s">
        <v>10</v>
      </c>
      <c r="E19" s="83">
        <v>16.34</v>
      </c>
      <c r="F19" s="84">
        <v>0</v>
      </c>
      <c r="G19" s="84">
        <v>0</v>
      </c>
      <c r="H19" s="84">
        <v>0</v>
      </c>
      <c r="I19" s="85">
        <v>16.34</v>
      </c>
      <c r="J19" s="72"/>
      <c r="K19" s="73"/>
      <c r="L19" s="72"/>
    </row>
    <row r="20" spans="1:12" x14ac:dyDescent="0.25">
      <c r="A20" s="61" t="s">
        <v>83</v>
      </c>
      <c r="B20" s="62" t="s">
        <v>11</v>
      </c>
      <c r="C20" s="62" t="s">
        <v>12</v>
      </c>
      <c r="D20" s="63" t="s">
        <v>84</v>
      </c>
      <c r="E20" s="64"/>
      <c r="F20" s="64"/>
      <c r="G20" s="64"/>
      <c r="H20" s="64"/>
      <c r="I20" s="65"/>
      <c r="J20" s="66">
        <v>113</v>
      </c>
      <c r="K20" s="21"/>
      <c r="L20" s="67">
        <f>+ROUND(+J20*K20,2)</f>
        <v>0</v>
      </c>
    </row>
    <row r="21" spans="1:12" ht="69.75" customHeight="1" x14ac:dyDescent="0.25">
      <c r="A21" s="68"/>
      <c r="B21" s="68"/>
      <c r="C21" s="68"/>
      <c r="D21" s="69" t="s">
        <v>85</v>
      </c>
      <c r="E21" s="70"/>
      <c r="F21" s="70"/>
      <c r="G21" s="70"/>
      <c r="H21" s="70"/>
      <c r="I21" s="71"/>
      <c r="J21" s="72"/>
      <c r="K21" s="73"/>
      <c r="L21" s="72"/>
    </row>
    <row r="22" spans="1:12" x14ac:dyDescent="0.25">
      <c r="A22" s="87"/>
      <c r="B22" s="87"/>
      <c r="C22" s="87"/>
      <c r="D22" s="88" t="s">
        <v>10</v>
      </c>
      <c r="E22" s="79">
        <v>113</v>
      </c>
      <c r="F22" s="80">
        <v>0</v>
      </c>
      <c r="G22" s="80">
        <v>0</v>
      </c>
      <c r="H22" s="80">
        <v>0</v>
      </c>
      <c r="I22" s="89">
        <v>113</v>
      </c>
      <c r="J22" s="90"/>
      <c r="K22" s="91"/>
      <c r="L22" s="90"/>
    </row>
    <row r="23" spans="1:12" x14ac:dyDescent="0.25">
      <c r="A23" s="61" t="s">
        <v>86</v>
      </c>
      <c r="B23" s="62" t="s">
        <v>11</v>
      </c>
      <c r="C23" s="62" t="s">
        <v>12</v>
      </c>
      <c r="D23" s="92" t="s">
        <v>87</v>
      </c>
      <c r="E23" s="83"/>
      <c r="F23" s="84"/>
      <c r="G23" s="84"/>
      <c r="H23" s="84"/>
      <c r="I23" s="93"/>
      <c r="J23" s="66">
        <v>145</v>
      </c>
      <c r="K23" s="21"/>
      <c r="L23" s="67">
        <f>+ROUND(+J23*K23,2)</f>
        <v>0</v>
      </c>
    </row>
    <row r="24" spans="1:12" ht="36" customHeight="1" x14ac:dyDescent="0.25">
      <c r="A24" s="68"/>
      <c r="B24" s="68"/>
      <c r="C24" s="68"/>
      <c r="D24" s="69" t="s">
        <v>88</v>
      </c>
      <c r="E24" s="70"/>
      <c r="F24" s="70"/>
      <c r="G24" s="70"/>
      <c r="H24" s="70"/>
      <c r="I24" s="71"/>
      <c r="J24" s="72"/>
      <c r="K24" s="73"/>
      <c r="L24" s="72"/>
    </row>
    <row r="25" spans="1:12" x14ac:dyDescent="0.25">
      <c r="A25" s="87"/>
      <c r="B25" s="87"/>
      <c r="C25" s="87"/>
      <c r="D25" s="94" t="s">
        <v>89</v>
      </c>
      <c r="E25" s="79">
        <v>145</v>
      </c>
      <c r="F25" s="80">
        <v>0</v>
      </c>
      <c r="G25" s="80">
        <v>0</v>
      </c>
      <c r="H25" s="80">
        <v>0</v>
      </c>
      <c r="I25" s="89">
        <v>145</v>
      </c>
      <c r="J25" s="90"/>
      <c r="K25" s="91"/>
      <c r="L25" s="90"/>
    </row>
    <row r="26" spans="1:12" x14ac:dyDescent="0.25">
      <c r="A26" s="61" t="s">
        <v>90</v>
      </c>
      <c r="B26" s="62" t="s">
        <v>11</v>
      </c>
      <c r="C26" s="62" t="s">
        <v>12</v>
      </c>
      <c r="D26" s="92" t="s">
        <v>91</v>
      </c>
      <c r="E26" s="83"/>
      <c r="F26" s="84"/>
      <c r="G26" s="84"/>
      <c r="H26" s="84"/>
      <c r="I26" s="93"/>
      <c r="J26" s="66">
        <v>145</v>
      </c>
      <c r="K26" s="21"/>
      <c r="L26" s="67">
        <f>+ROUND(+J26*K26,2)</f>
        <v>0</v>
      </c>
    </row>
    <row r="27" spans="1:12" ht="36" customHeight="1" x14ac:dyDescent="0.25">
      <c r="A27" s="68"/>
      <c r="B27" s="68"/>
      <c r="C27" s="68"/>
      <c r="D27" s="69" t="s">
        <v>92</v>
      </c>
      <c r="E27" s="70"/>
      <c r="F27" s="70"/>
      <c r="G27" s="70"/>
      <c r="H27" s="70"/>
      <c r="I27" s="71"/>
      <c r="J27" s="72"/>
      <c r="K27" s="73"/>
      <c r="L27" s="72"/>
    </row>
    <row r="28" spans="1:12" x14ac:dyDescent="0.25">
      <c r="A28" s="87"/>
      <c r="B28" s="87"/>
      <c r="C28" s="87"/>
      <c r="D28" s="95" t="s">
        <v>89</v>
      </c>
      <c r="E28" s="96">
        <v>145</v>
      </c>
      <c r="F28" s="89">
        <v>0</v>
      </c>
      <c r="G28" s="89">
        <v>0</v>
      </c>
      <c r="H28" s="89">
        <v>0</v>
      </c>
      <c r="I28" s="89">
        <v>145</v>
      </c>
      <c r="J28" s="90"/>
      <c r="K28" s="91"/>
      <c r="L28" s="90"/>
    </row>
    <row r="29" spans="1:12" x14ac:dyDescent="0.25">
      <c r="A29" s="61" t="s">
        <v>93</v>
      </c>
      <c r="B29" s="62" t="s">
        <v>11</v>
      </c>
      <c r="C29" s="62" t="s">
        <v>13</v>
      </c>
      <c r="D29" s="92" t="s">
        <v>94</v>
      </c>
      <c r="E29" s="83"/>
      <c r="F29" s="84"/>
      <c r="G29" s="84"/>
      <c r="H29" s="84"/>
      <c r="I29" s="93"/>
      <c r="J29" s="66">
        <v>145</v>
      </c>
      <c r="K29" s="21"/>
      <c r="L29" s="67">
        <f>+ROUND(+J29*K29,2)</f>
        <v>0</v>
      </c>
    </row>
    <row r="30" spans="1:12" ht="71.25" customHeight="1" x14ac:dyDescent="0.25">
      <c r="A30" s="68"/>
      <c r="B30" s="68"/>
      <c r="C30" s="68"/>
      <c r="D30" s="69" t="s">
        <v>95</v>
      </c>
      <c r="E30" s="70"/>
      <c r="F30" s="70"/>
      <c r="G30" s="70"/>
      <c r="H30" s="70"/>
      <c r="I30" s="71"/>
      <c r="J30" s="72"/>
      <c r="K30" s="73"/>
      <c r="L30" s="72"/>
    </row>
    <row r="31" spans="1:12" x14ac:dyDescent="0.25">
      <c r="A31" s="87"/>
      <c r="B31" s="87"/>
      <c r="C31" s="87"/>
      <c r="D31" s="95" t="s">
        <v>96</v>
      </c>
      <c r="E31" s="96">
        <v>145</v>
      </c>
      <c r="F31" s="89">
        <v>0</v>
      </c>
      <c r="G31" s="89">
        <v>0</v>
      </c>
      <c r="H31" s="89">
        <v>0</v>
      </c>
      <c r="I31" s="89">
        <v>145</v>
      </c>
      <c r="J31" s="90"/>
      <c r="K31" s="91"/>
      <c r="L31" s="90"/>
    </row>
    <row r="32" spans="1:12" x14ac:dyDescent="0.25">
      <c r="A32" s="61" t="s">
        <v>97</v>
      </c>
      <c r="B32" s="68" t="s">
        <v>11</v>
      </c>
      <c r="C32" s="68" t="s">
        <v>13</v>
      </c>
      <c r="D32" s="92" t="s">
        <v>98</v>
      </c>
      <c r="E32" s="83"/>
      <c r="F32" s="84"/>
      <c r="G32" s="84"/>
      <c r="H32" s="84"/>
      <c r="I32" s="93"/>
      <c r="J32" s="66">
        <v>3</v>
      </c>
      <c r="K32" s="21"/>
      <c r="L32" s="67">
        <f>+ROUND(+J32*K32,2)</f>
        <v>0</v>
      </c>
    </row>
    <row r="33" spans="1:12" ht="43.5" customHeight="1" x14ac:dyDescent="0.25">
      <c r="A33" s="68"/>
      <c r="B33" s="68"/>
      <c r="C33" s="68"/>
      <c r="D33" s="69" t="s">
        <v>99</v>
      </c>
      <c r="E33" s="70"/>
      <c r="F33" s="70"/>
      <c r="G33" s="70"/>
      <c r="H33" s="70"/>
      <c r="I33" s="71"/>
      <c r="J33" s="72"/>
      <c r="K33" s="73"/>
      <c r="L33" s="72"/>
    </row>
    <row r="34" spans="1:12" x14ac:dyDescent="0.25">
      <c r="A34" s="87"/>
      <c r="B34" s="87"/>
      <c r="C34" s="87"/>
      <c r="D34" s="95" t="s">
        <v>10</v>
      </c>
      <c r="E34" s="96">
        <v>3</v>
      </c>
      <c r="F34" s="89">
        <v>0</v>
      </c>
      <c r="G34" s="89">
        <v>0</v>
      </c>
      <c r="H34" s="89">
        <v>0</v>
      </c>
      <c r="I34" s="89">
        <v>3</v>
      </c>
      <c r="J34" s="90"/>
      <c r="K34" s="91"/>
      <c r="L34" s="90"/>
    </row>
    <row r="35" spans="1:12" x14ac:dyDescent="0.25">
      <c r="A35" s="61" t="s">
        <v>100</v>
      </c>
      <c r="B35" s="68" t="s">
        <v>11</v>
      </c>
      <c r="C35" s="68" t="s">
        <v>13</v>
      </c>
      <c r="D35" s="92" t="s">
        <v>101</v>
      </c>
      <c r="E35" s="83"/>
      <c r="F35" s="84"/>
      <c r="G35" s="84"/>
      <c r="H35" s="84"/>
      <c r="I35" s="93"/>
      <c r="J35" s="66">
        <v>6</v>
      </c>
      <c r="K35" s="21"/>
      <c r="L35" s="67">
        <f>+ROUND(+J35*K35,2)</f>
        <v>0</v>
      </c>
    </row>
    <row r="36" spans="1:12" ht="43.5" customHeight="1" x14ac:dyDescent="0.25">
      <c r="A36" s="68"/>
      <c r="B36" s="68"/>
      <c r="C36" s="68"/>
      <c r="D36" s="69" t="s">
        <v>102</v>
      </c>
      <c r="E36" s="70"/>
      <c r="F36" s="70"/>
      <c r="G36" s="70"/>
      <c r="H36" s="70"/>
      <c r="I36" s="71"/>
      <c r="J36" s="72"/>
      <c r="K36" s="73"/>
      <c r="L36" s="72"/>
    </row>
    <row r="37" spans="1:12" x14ac:dyDescent="0.25">
      <c r="A37" s="68"/>
      <c r="B37" s="68"/>
      <c r="C37" s="68"/>
      <c r="D37" s="82" t="s">
        <v>103</v>
      </c>
      <c r="E37" s="83">
        <v>4</v>
      </c>
      <c r="F37" s="84">
        <v>0</v>
      </c>
      <c r="G37" s="84">
        <v>0</v>
      </c>
      <c r="H37" s="84">
        <v>0</v>
      </c>
      <c r="I37" s="85">
        <v>4</v>
      </c>
      <c r="J37" s="72"/>
      <c r="K37" s="73"/>
      <c r="L37" s="72"/>
    </row>
    <row r="38" spans="1:12" x14ac:dyDescent="0.25">
      <c r="A38" s="87"/>
      <c r="B38" s="87"/>
      <c r="C38" s="87"/>
      <c r="D38" s="94" t="s">
        <v>104</v>
      </c>
      <c r="E38" s="79">
        <v>2</v>
      </c>
      <c r="F38" s="80">
        <v>0</v>
      </c>
      <c r="G38" s="80">
        <v>0</v>
      </c>
      <c r="H38" s="80">
        <v>0</v>
      </c>
      <c r="I38" s="89">
        <v>2</v>
      </c>
      <c r="J38" s="90"/>
      <c r="K38" s="91"/>
      <c r="L38" s="90"/>
    </row>
    <row r="39" spans="1:12" x14ac:dyDescent="0.25">
      <c r="A39" s="61" t="s">
        <v>105</v>
      </c>
      <c r="B39" s="68" t="s">
        <v>11</v>
      </c>
      <c r="C39" s="68" t="s">
        <v>13</v>
      </c>
      <c r="D39" s="92" t="s">
        <v>106</v>
      </c>
      <c r="E39" s="83"/>
      <c r="F39" s="84"/>
      <c r="G39" s="84"/>
      <c r="H39" s="84"/>
      <c r="I39" s="93"/>
      <c r="J39" s="66">
        <v>1</v>
      </c>
      <c r="K39" s="21"/>
      <c r="L39" s="67">
        <f>+ROUND(+J39*K39,2)</f>
        <v>0</v>
      </c>
    </row>
    <row r="40" spans="1:12" ht="56.25" customHeight="1" x14ac:dyDescent="0.25">
      <c r="A40" s="68"/>
      <c r="B40" s="68"/>
      <c r="C40" s="68"/>
      <c r="D40" s="69" t="s">
        <v>107</v>
      </c>
      <c r="E40" s="70"/>
      <c r="F40" s="70"/>
      <c r="G40" s="70"/>
      <c r="H40" s="70"/>
      <c r="I40" s="71"/>
      <c r="J40" s="72"/>
      <c r="K40" s="73"/>
      <c r="L40" s="72"/>
    </row>
    <row r="41" spans="1:12" x14ac:dyDescent="0.25">
      <c r="A41" s="68"/>
      <c r="B41" s="68"/>
      <c r="C41" s="68"/>
      <c r="D41" s="86" t="s">
        <v>10</v>
      </c>
      <c r="E41" s="83">
        <v>1</v>
      </c>
      <c r="F41" s="84">
        <v>0</v>
      </c>
      <c r="G41" s="84">
        <v>0</v>
      </c>
      <c r="H41" s="84">
        <v>0</v>
      </c>
      <c r="I41" s="85">
        <v>1</v>
      </c>
      <c r="J41" s="72"/>
      <c r="K41" s="73"/>
      <c r="L41" s="72"/>
    </row>
    <row r="42" spans="1:12" ht="30" customHeight="1" x14ac:dyDescent="0.25">
      <c r="A42" s="61" t="s">
        <v>108</v>
      </c>
      <c r="B42" s="97" t="s">
        <v>11</v>
      </c>
      <c r="C42" s="97" t="s">
        <v>13</v>
      </c>
      <c r="D42" s="98" t="s">
        <v>109</v>
      </c>
      <c r="E42" s="99"/>
      <c r="F42" s="100"/>
      <c r="G42" s="100"/>
      <c r="H42" s="100"/>
      <c r="I42" s="101"/>
      <c r="J42" s="66">
        <v>1</v>
      </c>
      <c r="K42" s="21"/>
      <c r="L42" s="67">
        <f>+ROUND(+J42*K42,2)</f>
        <v>0</v>
      </c>
    </row>
    <row r="43" spans="1:12" ht="34.5" customHeight="1" x14ac:dyDescent="0.25">
      <c r="A43" s="68"/>
      <c r="B43" s="68"/>
      <c r="C43" s="68"/>
      <c r="D43" s="69" t="s">
        <v>110</v>
      </c>
      <c r="E43" s="70"/>
      <c r="F43" s="70"/>
      <c r="G43" s="70"/>
      <c r="H43" s="70"/>
      <c r="I43" s="71"/>
      <c r="J43" s="72"/>
      <c r="K43" s="73"/>
      <c r="L43" s="72"/>
    </row>
    <row r="44" spans="1:12" x14ac:dyDescent="0.25">
      <c r="A44" s="87"/>
      <c r="B44" s="87"/>
      <c r="C44" s="87"/>
      <c r="D44" s="102" t="s">
        <v>10</v>
      </c>
      <c r="E44" s="103">
        <v>1</v>
      </c>
      <c r="F44" s="104">
        <v>0</v>
      </c>
      <c r="G44" s="104">
        <v>0</v>
      </c>
      <c r="H44" s="104">
        <v>0</v>
      </c>
      <c r="I44" s="105">
        <v>1</v>
      </c>
      <c r="J44" s="90"/>
      <c r="K44" s="91"/>
      <c r="L44" s="90"/>
    </row>
    <row r="45" spans="1:12" x14ac:dyDescent="0.25">
      <c r="A45" s="61" t="s">
        <v>111</v>
      </c>
      <c r="B45" s="97" t="s">
        <v>11</v>
      </c>
      <c r="C45" s="97" t="s">
        <v>13</v>
      </c>
      <c r="D45" s="92" t="s">
        <v>112</v>
      </c>
      <c r="E45" s="99"/>
      <c r="F45" s="100"/>
      <c r="G45" s="100"/>
      <c r="H45" s="100"/>
      <c r="I45" s="101"/>
      <c r="J45" s="66">
        <v>2</v>
      </c>
      <c r="K45" s="21"/>
      <c r="L45" s="67">
        <f>+ROUND(+J45*K45,2)</f>
        <v>0</v>
      </c>
    </row>
    <row r="46" spans="1:12" ht="48" customHeight="1" x14ac:dyDescent="0.25">
      <c r="A46" s="68"/>
      <c r="B46" s="68"/>
      <c r="C46" s="68"/>
      <c r="D46" s="69" t="s">
        <v>113</v>
      </c>
      <c r="E46" s="70"/>
      <c r="F46" s="70"/>
      <c r="G46" s="70"/>
      <c r="H46" s="70"/>
      <c r="I46" s="71"/>
      <c r="J46" s="72"/>
      <c r="K46" s="73"/>
      <c r="L46" s="72"/>
    </row>
    <row r="47" spans="1:12" x14ac:dyDescent="0.25">
      <c r="A47" s="68"/>
      <c r="B47" s="68"/>
      <c r="C47" s="68"/>
      <c r="D47" s="106" t="s">
        <v>114</v>
      </c>
      <c r="E47" s="75">
        <v>1</v>
      </c>
      <c r="F47" s="76">
        <v>0</v>
      </c>
      <c r="G47" s="76">
        <v>0</v>
      </c>
      <c r="H47" s="76">
        <v>0</v>
      </c>
      <c r="I47" s="107">
        <v>1</v>
      </c>
      <c r="J47" s="72"/>
      <c r="K47" s="73"/>
      <c r="L47" s="72"/>
    </row>
    <row r="48" spans="1:12" x14ac:dyDescent="0.25">
      <c r="A48" s="87"/>
      <c r="B48" s="87"/>
      <c r="C48" s="87"/>
      <c r="D48" s="108" t="s">
        <v>115</v>
      </c>
      <c r="E48" s="103">
        <v>1</v>
      </c>
      <c r="F48" s="104">
        <v>0</v>
      </c>
      <c r="G48" s="104">
        <v>0</v>
      </c>
      <c r="H48" s="104">
        <v>0</v>
      </c>
      <c r="I48" s="109">
        <v>1</v>
      </c>
      <c r="J48" s="90"/>
      <c r="K48" s="91"/>
      <c r="L48" s="90"/>
    </row>
    <row r="49" spans="1:12" x14ac:dyDescent="0.25">
      <c r="A49" s="61" t="s">
        <v>116</v>
      </c>
      <c r="B49" s="97" t="s">
        <v>11</v>
      </c>
      <c r="C49" s="97" t="s">
        <v>12</v>
      </c>
      <c r="D49" s="92" t="s">
        <v>117</v>
      </c>
      <c r="E49" s="99"/>
      <c r="F49" s="100"/>
      <c r="G49" s="100"/>
      <c r="H49" s="100"/>
      <c r="I49" s="101"/>
      <c r="J49" s="66">
        <v>13.9</v>
      </c>
      <c r="K49" s="21"/>
      <c r="L49" s="67">
        <f>+ROUND(+J49*K49,2)</f>
        <v>0</v>
      </c>
    </row>
    <row r="50" spans="1:12" ht="36" customHeight="1" x14ac:dyDescent="0.25">
      <c r="A50" s="68"/>
      <c r="B50" s="68"/>
      <c r="C50" s="68"/>
      <c r="D50" s="69" t="s">
        <v>118</v>
      </c>
      <c r="E50" s="70"/>
      <c r="F50" s="70"/>
      <c r="G50" s="70"/>
      <c r="H50" s="70"/>
      <c r="I50" s="71"/>
      <c r="J50" s="72"/>
      <c r="K50" s="73"/>
      <c r="L50" s="72"/>
    </row>
    <row r="51" spans="1:12" x14ac:dyDescent="0.25">
      <c r="A51" s="68"/>
      <c r="B51" s="68"/>
      <c r="C51" s="68"/>
      <c r="D51" s="110" t="s">
        <v>119</v>
      </c>
      <c r="E51" s="75">
        <v>0</v>
      </c>
      <c r="F51" s="76">
        <v>7</v>
      </c>
      <c r="G51" s="76">
        <v>0</v>
      </c>
      <c r="H51" s="76">
        <v>2.2000000000000002</v>
      </c>
      <c r="I51" s="77">
        <v>15.4</v>
      </c>
      <c r="J51" s="72"/>
      <c r="K51" s="73"/>
      <c r="L51" s="72"/>
    </row>
    <row r="52" spans="1:12" x14ac:dyDescent="0.25">
      <c r="A52" s="87"/>
      <c r="B52" s="87"/>
      <c r="C52" s="87"/>
      <c r="D52" s="111" t="s">
        <v>120</v>
      </c>
      <c r="E52" s="103">
        <v>-1</v>
      </c>
      <c r="F52" s="104">
        <v>0.75</v>
      </c>
      <c r="G52" s="104">
        <v>0</v>
      </c>
      <c r="H52" s="104">
        <v>2</v>
      </c>
      <c r="I52" s="109">
        <v>-1.5</v>
      </c>
      <c r="J52" s="90"/>
      <c r="K52" s="91"/>
      <c r="L52" s="90"/>
    </row>
    <row r="53" spans="1:12" x14ac:dyDescent="0.25">
      <c r="A53" s="61" t="s">
        <v>121</v>
      </c>
      <c r="B53" s="97" t="s">
        <v>11</v>
      </c>
      <c r="C53" s="97" t="s">
        <v>12</v>
      </c>
      <c r="D53" s="92" t="s">
        <v>122</v>
      </c>
      <c r="E53" s="99"/>
      <c r="F53" s="100"/>
      <c r="G53" s="100"/>
      <c r="H53" s="100"/>
      <c r="I53" s="101"/>
      <c r="J53" s="66">
        <v>7</v>
      </c>
      <c r="K53" s="21"/>
      <c r="L53" s="67">
        <f>+ROUND(+J53*K53,2)</f>
        <v>0</v>
      </c>
    </row>
    <row r="54" spans="1:12" ht="55.5" customHeight="1" x14ac:dyDescent="0.25">
      <c r="A54" s="68"/>
      <c r="B54" s="68"/>
      <c r="C54" s="68"/>
      <c r="D54" s="69" t="s">
        <v>123</v>
      </c>
      <c r="E54" s="70"/>
      <c r="F54" s="70"/>
      <c r="G54" s="70"/>
      <c r="H54" s="70"/>
      <c r="I54" s="71"/>
      <c r="J54" s="72"/>
      <c r="K54" s="73"/>
      <c r="L54" s="72"/>
    </row>
    <row r="55" spans="1:12" x14ac:dyDescent="0.25">
      <c r="A55" s="87"/>
      <c r="B55" s="87"/>
      <c r="C55" s="87"/>
      <c r="D55" s="111" t="s">
        <v>10</v>
      </c>
      <c r="E55" s="103">
        <v>7</v>
      </c>
      <c r="F55" s="104">
        <v>0</v>
      </c>
      <c r="G55" s="104">
        <v>0</v>
      </c>
      <c r="H55" s="104">
        <v>0</v>
      </c>
      <c r="I55" s="109">
        <v>7</v>
      </c>
      <c r="J55" s="90"/>
      <c r="K55" s="91"/>
      <c r="L55" s="90"/>
    </row>
    <row r="56" spans="1:12" x14ac:dyDescent="0.25">
      <c r="A56" s="61" t="s">
        <v>124</v>
      </c>
      <c r="B56" s="97" t="s">
        <v>11</v>
      </c>
      <c r="C56" s="97" t="s">
        <v>13</v>
      </c>
      <c r="D56" s="92" t="s">
        <v>125</v>
      </c>
      <c r="E56" s="99"/>
      <c r="F56" s="100"/>
      <c r="G56" s="100"/>
      <c r="H56" s="100"/>
      <c r="I56" s="101"/>
      <c r="J56" s="66">
        <v>1</v>
      </c>
      <c r="K56" s="21"/>
      <c r="L56" s="67">
        <f>+ROUND(+J56*K56,2)</f>
        <v>0</v>
      </c>
    </row>
    <row r="57" spans="1:12" ht="40.5" customHeight="1" x14ac:dyDescent="0.25">
      <c r="A57" s="68"/>
      <c r="B57" s="68"/>
      <c r="C57" s="68"/>
      <c r="D57" s="69" t="s">
        <v>126</v>
      </c>
      <c r="E57" s="70"/>
      <c r="F57" s="70"/>
      <c r="G57" s="70"/>
      <c r="H57" s="70"/>
      <c r="I57" s="71"/>
      <c r="J57" s="72"/>
      <c r="K57" s="73"/>
      <c r="L57" s="72"/>
    </row>
    <row r="58" spans="1:12" x14ac:dyDescent="0.25">
      <c r="A58" s="87"/>
      <c r="B58" s="87"/>
      <c r="C58" s="87"/>
      <c r="D58" s="111" t="s">
        <v>10</v>
      </c>
      <c r="E58" s="103">
        <v>1</v>
      </c>
      <c r="F58" s="104">
        <v>0</v>
      </c>
      <c r="G58" s="104">
        <v>0</v>
      </c>
      <c r="H58" s="104">
        <v>0</v>
      </c>
      <c r="I58" s="109">
        <v>1</v>
      </c>
      <c r="J58" s="90"/>
      <c r="K58" s="91"/>
      <c r="L58" s="90"/>
    </row>
    <row r="59" spans="1:12" x14ac:dyDescent="0.25">
      <c r="A59" s="61" t="s">
        <v>127</v>
      </c>
      <c r="B59" s="97" t="s">
        <v>11</v>
      </c>
      <c r="C59" s="97" t="s">
        <v>13</v>
      </c>
      <c r="D59" s="92" t="s">
        <v>128</v>
      </c>
      <c r="E59" s="99"/>
      <c r="F59" s="100"/>
      <c r="G59" s="100"/>
      <c r="H59" s="100"/>
      <c r="I59" s="101"/>
      <c r="J59" s="66">
        <v>1</v>
      </c>
      <c r="K59" s="21"/>
      <c r="L59" s="67">
        <f>+ROUND(+J59*K59,2)</f>
        <v>0</v>
      </c>
    </row>
    <row r="60" spans="1:12" ht="41.25" customHeight="1" x14ac:dyDescent="0.25">
      <c r="A60" s="68"/>
      <c r="B60" s="68"/>
      <c r="C60" s="68"/>
      <c r="D60" s="69" t="s">
        <v>129</v>
      </c>
      <c r="E60" s="70"/>
      <c r="F60" s="70"/>
      <c r="G60" s="70"/>
      <c r="H60" s="70"/>
      <c r="I60" s="71"/>
      <c r="J60" s="72"/>
      <c r="K60" s="73"/>
      <c r="L60" s="72"/>
    </row>
    <row r="61" spans="1:12" x14ac:dyDescent="0.25">
      <c r="A61" s="87"/>
      <c r="B61" s="87"/>
      <c r="C61" s="87"/>
      <c r="D61" s="108" t="s">
        <v>130</v>
      </c>
      <c r="E61" s="103">
        <v>1</v>
      </c>
      <c r="F61" s="104">
        <v>0</v>
      </c>
      <c r="G61" s="104">
        <v>0</v>
      </c>
      <c r="H61" s="104">
        <v>0</v>
      </c>
      <c r="I61" s="109">
        <v>1</v>
      </c>
      <c r="J61" s="90"/>
      <c r="K61" s="91"/>
      <c r="L61" s="90"/>
    </row>
    <row r="62" spans="1:12" x14ac:dyDescent="0.25">
      <c r="A62" s="61" t="s">
        <v>131</v>
      </c>
      <c r="B62" s="97" t="s">
        <v>11</v>
      </c>
      <c r="C62" s="97" t="s">
        <v>13</v>
      </c>
      <c r="D62" s="92" t="s">
        <v>132</v>
      </c>
      <c r="E62" s="99"/>
      <c r="F62" s="100"/>
      <c r="G62" s="100"/>
      <c r="H62" s="100"/>
      <c r="I62" s="101"/>
      <c r="J62" s="66">
        <v>1</v>
      </c>
      <c r="K62" s="21"/>
      <c r="L62" s="67">
        <f>+ROUND(+J62*K62,2)</f>
        <v>0</v>
      </c>
    </row>
    <row r="63" spans="1:12" ht="33" customHeight="1" x14ac:dyDescent="0.25">
      <c r="A63" s="68"/>
      <c r="B63" s="68"/>
      <c r="C63" s="68"/>
      <c r="D63" s="69" t="s">
        <v>133</v>
      </c>
      <c r="E63" s="70"/>
      <c r="F63" s="70"/>
      <c r="G63" s="70"/>
      <c r="H63" s="70"/>
      <c r="I63" s="71"/>
      <c r="J63" s="72"/>
      <c r="K63" s="73"/>
      <c r="L63" s="72"/>
    </row>
    <row r="64" spans="1:12" x14ac:dyDescent="0.25">
      <c r="A64" s="87"/>
      <c r="B64" s="87"/>
      <c r="C64" s="87"/>
      <c r="D64" s="111" t="s">
        <v>10</v>
      </c>
      <c r="E64" s="103">
        <v>1</v>
      </c>
      <c r="F64" s="104">
        <v>0</v>
      </c>
      <c r="G64" s="104">
        <v>0</v>
      </c>
      <c r="H64" s="104">
        <v>0</v>
      </c>
      <c r="I64" s="109">
        <v>1</v>
      </c>
      <c r="J64" s="90"/>
      <c r="K64" s="91"/>
      <c r="L64" s="90"/>
    </row>
    <row r="65" spans="1:12" x14ac:dyDescent="0.25">
      <c r="A65" s="61" t="s">
        <v>134</v>
      </c>
      <c r="B65" s="97" t="s">
        <v>11</v>
      </c>
      <c r="C65" s="97" t="s">
        <v>13</v>
      </c>
      <c r="D65" s="92" t="s">
        <v>135</v>
      </c>
      <c r="E65" s="99"/>
      <c r="F65" s="100"/>
      <c r="G65" s="100"/>
      <c r="H65" s="100"/>
      <c r="I65" s="101"/>
      <c r="J65" s="66">
        <v>1</v>
      </c>
      <c r="K65" s="21"/>
      <c r="L65" s="67">
        <f>+ROUND(+J65*K65,2)</f>
        <v>0</v>
      </c>
    </row>
    <row r="66" spans="1:12" ht="55.5" customHeight="1" x14ac:dyDescent="0.25">
      <c r="A66" s="68"/>
      <c r="B66" s="68"/>
      <c r="C66" s="68"/>
      <c r="D66" s="69" t="s">
        <v>136</v>
      </c>
      <c r="E66" s="70"/>
      <c r="F66" s="70"/>
      <c r="G66" s="70"/>
      <c r="H66" s="70"/>
      <c r="I66" s="71"/>
      <c r="J66" s="72"/>
      <c r="K66" s="73"/>
      <c r="L66" s="72"/>
    </row>
    <row r="67" spans="1:12" x14ac:dyDescent="0.25">
      <c r="A67" s="87"/>
      <c r="B67" s="87"/>
      <c r="C67" s="87"/>
      <c r="D67" s="111" t="s">
        <v>10</v>
      </c>
      <c r="E67" s="103">
        <v>1</v>
      </c>
      <c r="F67" s="104">
        <v>0</v>
      </c>
      <c r="G67" s="104">
        <v>0</v>
      </c>
      <c r="H67" s="104">
        <v>0</v>
      </c>
      <c r="I67" s="109">
        <v>1</v>
      </c>
      <c r="J67" s="90"/>
      <c r="K67" s="91"/>
      <c r="L67" s="90"/>
    </row>
    <row r="68" spans="1:12" x14ac:dyDescent="0.25">
      <c r="A68" s="61" t="s">
        <v>137</v>
      </c>
      <c r="B68" s="97" t="s">
        <v>11</v>
      </c>
      <c r="C68" s="97" t="s">
        <v>13</v>
      </c>
      <c r="D68" s="92" t="s">
        <v>138</v>
      </c>
      <c r="E68" s="99"/>
      <c r="F68" s="100"/>
      <c r="G68" s="100"/>
      <c r="H68" s="100"/>
      <c r="I68" s="101"/>
      <c r="J68" s="66">
        <v>1</v>
      </c>
      <c r="K68" s="21"/>
      <c r="L68" s="67">
        <f>+ROUND(+J68*K68,2)</f>
        <v>0</v>
      </c>
    </row>
    <row r="69" spans="1:12" ht="39.75" customHeight="1" x14ac:dyDescent="0.25">
      <c r="A69" s="68"/>
      <c r="B69" s="68"/>
      <c r="C69" s="68"/>
      <c r="D69" s="69" t="s">
        <v>139</v>
      </c>
      <c r="E69" s="70"/>
      <c r="F69" s="70"/>
      <c r="G69" s="70"/>
      <c r="H69" s="70"/>
      <c r="I69" s="71"/>
      <c r="J69" s="72"/>
      <c r="K69" s="73"/>
      <c r="L69" s="72"/>
    </row>
    <row r="70" spans="1:12" x14ac:dyDescent="0.25">
      <c r="A70" s="87"/>
      <c r="B70" s="87"/>
      <c r="C70" s="87"/>
      <c r="D70" s="111" t="s">
        <v>10</v>
      </c>
      <c r="E70" s="103">
        <v>1</v>
      </c>
      <c r="F70" s="104">
        <v>0</v>
      </c>
      <c r="G70" s="104">
        <v>0</v>
      </c>
      <c r="H70" s="104">
        <v>0</v>
      </c>
      <c r="I70" s="109">
        <v>1</v>
      </c>
      <c r="J70" s="90"/>
      <c r="K70" s="91"/>
      <c r="L70" s="90"/>
    </row>
    <row r="71" spans="1:12" x14ac:dyDescent="0.25">
      <c r="A71" s="61" t="s">
        <v>140</v>
      </c>
      <c r="B71" s="97" t="s">
        <v>11</v>
      </c>
      <c r="C71" s="97" t="s">
        <v>13</v>
      </c>
      <c r="D71" s="92" t="s">
        <v>141</v>
      </c>
      <c r="E71" s="99"/>
      <c r="F71" s="100"/>
      <c r="G71" s="100"/>
      <c r="H71" s="100"/>
      <c r="I71" s="101"/>
      <c r="J71" s="66">
        <v>1</v>
      </c>
      <c r="K71" s="21"/>
      <c r="L71" s="67">
        <f>+ROUND(+J71*K71,2)</f>
        <v>0</v>
      </c>
    </row>
    <row r="72" spans="1:12" x14ac:dyDescent="0.25">
      <c r="A72" s="68"/>
      <c r="B72" s="68"/>
      <c r="C72" s="68"/>
      <c r="D72" s="69" t="s">
        <v>142</v>
      </c>
      <c r="E72" s="70"/>
      <c r="F72" s="70"/>
      <c r="G72" s="70"/>
      <c r="H72" s="70"/>
      <c r="I72" s="71"/>
      <c r="J72" s="72"/>
      <c r="K72" s="73"/>
      <c r="L72" s="72"/>
    </row>
    <row r="73" spans="1:12" x14ac:dyDescent="0.25">
      <c r="A73" s="87"/>
      <c r="B73" s="87"/>
      <c r="C73" s="87"/>
      <c r="D73" s="111" t="s">
        <v>10</v>
      </c>
      <c r="E73" s="103">
        <v>1</v>
      </c>
      <c r="F73" s="104">
        <v>0</v>
      </c>
      <c r="G73" s="104">
        <v>0</v>
      </c>
      <c r="H73" s="104">
        <v>0</v>
      </c>
      <c r="I73" s="109">
        <v>1</v>
      </c>
      <c r="J73" s="90"/>
      <c r="K73" s="91"/>
      <c r="L73" s="90"/>
    </row>
    <row r="74" spans="1:12" x14ac:dyDescent="0.25">
      <c r="A74" s="112"/>
      <c r="B74" s="113" t="s">
        <v>31</v>
      </c>
      <c r="C74" s="112"/>
      <c r="D74" s="114"/>
      <c r="E74" s="115"/>
      <c r="F74" s="116"/>
      <c r="G74" s="116"/>
      <c r="H74" s="116"/>
      <c r="I74" s="117" t="s">
        <v>16</v>
      </c>
      <c r="J74" s="118"/>
      <c r="K74" s="119"/>
      <c r="L74" s="120">
        <f>SUM(L8+L11+L14+L17+L20+L23+L26+L29+L32+L35+L39+L42+L45+L49+L53+L56+L59+L62+L65+L68+L71)</f>
        <v>0</v>
      </c>
    </row>
    <row r="75" spans="1:12" x14ac:dyDescent="0.25">
      <c r="A75" s="121" t="s">
        <v>17</v>
      </c>
      <c r="B75" s="122" t="s">
        <v>9</v>
      </c>
      <c r="C75" s="121" t="s">
        <v>10</v>
      </c>
      <c r="D75" s="55" t="s">
        <v>143</v>
      </c>
      <c r="E75" s="56"/>
      <c r="F75" s="56"/>
      <c r="G75" s="56"/>
      <c r="H75" s="56"/>
      <c r="I75" s="57"/>
      <c r="J75" s="123"/>
      <c r="K75" s="124"/>
      <c r="L75" s="125"/>
    </row>
    <row r="76" spans="1:12" ht="12.75" customHeight="1" x14ac:dyDescent="0.25">
      <c r="A76" s="61" t="s">
        <v>144</v>
      </c>
      <c r="B76" s="97" t="s">
        <v>11</v>
      </c>
      <c r="C76" s="97" t="s">
        <v>12</v>
      </c>
      <c r="D76" s="126" t="s">
        <v>145</v>
      </c>
      <c r="E76" s="127"/>
      <c r="F76" s="127"/>
      <c r="G76" s="127"/>
      <c r="H76" s="127"/>
      <c r="I76" s="128"/>
      <c r="J76" s="66">
        <v>298.95</v>
      </c>
      <c r="K76" s="21"/>
      <c r="L76" s="67">
        <f>+ROUND(+J76*K76,2)</f>
        <v>0</v>
      </c>
    </row>
    <row r="77" spans="1:12" ht="62.25" customHeight="1" x14ac:dyDescent="0.25">
      <c r="A77" s="68"/>
      <c r="B77" s="68"/>
      <c r="C77" s="68"/>
      <c r="D77" s="69" t="s">
        <v>146</v>
      </c>
      <c r="E77" s="70"/>
      <c r="F77" s="70"/>
      <c r="G77" s="70"/>
      <c r="H77" s="70"/>
      <c r="I77" s="71"/>
      <c r="J77" s="72"/>
      <c r="K77" s="72"/>
      <c r="L77" s="72"/>
    </row>
    <row r="78" spans="1:12" x14ac:dyDescent="0.25">
      <c r="A78" s="68"/>
      <c r="B78" s="68"/>
      <c r="C78" s="68"/>
      <c r="D78" s="129" t="s">
        <v>147</v>
      </c>
      <c r="E78" s="75">
        <v>0</v>
      </c>
      <c r="F78" s="76">
        <v>17.95</v>
      </c>
      <c r="G78" s="76">
        <v>0</v>
      </c>
      <c r="H78" s="76">
        <v>3</v>
      </c>
      <c r="I78" s="107">
        <v>53.85</v>
      </c>
      <c r="J78" s="72"/>
      <c r="K78" s="72"/>
      <c r="L78" s="72"/>
    </row>
    <row r="79" spans="1:12" x14ac:dyDescent="0.25">
      <c r="A79" s="130"/>
      <c r="B79" s="131"/>
      <c r="C79" s="130"/>
      <c r="D79" s="129" t="s">
        <v>10</v>
      </c>
      <c r="E79" s="75">
        <v>0</v>
      </c>
      <c r="F79" s="76">
        <v>10.18</v>
      </c>
      <c r="G79" s="76">
        <v>0</v>
      </c>
      <c r="H79" s="76">
        <v>3</v>
      </c>
      <c r="I79" s="107">
        <v>30.54</v>
      </c>
      <c r="J79" s="132"/>
      <c r="K79" s="133"/>
      <c r="L79" s="133"/>
    </row>
    <row r="80" spans="1:12" x14ac:dyDescent="0.25">
      <c r="A80" s="130"/>
      <c r="B80" s="131"/>
      <c r="C80" s="130"/>
      <c r="D80" s="129" t="s">
        <v>10</v>
      </c>
      <c r="E80" s="75">
        <v>0</v>
      </c>
      <c r="F80" s="76">
        <v>12.64</v>
      </c>
      <c r="G80" s="76">
        <v>0</v>
      </c>
      <c r="H80" s="76">
        <v>3</v>
      </c>
      <c r="I80" s="107">
        <v>37.92</v>
      </c>
      <c r="J80" s="132"/>
      <c r="K80" s="133"/>
      <c r="L80" s="133"/>
    </row>
    <row r="81" spans="1:12" x14ac:dyDescent="0.25">
      <c r="A81" s="130"/>
      <c r="B81" s="131"/>
      <c r="C81" s="130"/>
      <c r="D81" s="129" t="s">
        <v>148</v>
      </c>
      <c r="E81" s="75">
        <v>0</v>
      </c>
      <c r="F81" s="76">
        <v>6.9</v>
      </c>
      <c r="G81" s="76">
        <v>0</v>
      </c>
      <c r="H81" s="76">
        <v>1.5</v>
      </c>
      <c r="I81" s="107">
        <v>10.35</v>
      </c>
      <c r="J81" s="132"/>
      <c r="K81" s="133"/>
      <c r="L81" s="133"/>
    </row>
    <row r="82" spans="1:12" x14ac:dyDescent="0.25">
      <c r="A82" s="130"/>
      <c r="B82" s="131"/>
      <c r="C82" s="130"/>
      <c r="D82" s="129" t="s">
        <v>10</v>
      </c>
      <c r="E82" s="75">
        <v>0</v>
      </c>
      <c r="F82" s="76">
        <v>10.119999999999999</v>
      </c>
      <c r="G82" s="76">
        <v>0</v>
      </c>
      <c r="H82" s="76">
        <v>3</v>
      </c>
      <c r="I82" s="107">
        <v>30.36</v>
      </c>
      <c r="J82" s="132"/>
      <c r="K82" s="133"/>
      <c r="L82" s="133"/>
    </row>
    <row r="83" spans="1:12" x14ac:dyDescent="0.25">
      <c r="A83" s="130"/>
      <c r="B83" s="131"/>
      <c r="C83" s="130"/>
      <c r="D83" s="129" t="s">
        <v>10</v>
      </c>
      <c r="E83" s="75">
        <v>0</v>
      </c>
      <c r="F83" s="76">
        <v>12.54</v>
      </c>
      <c r="G83" s="76">
        <v>0</v>
      </c>
      <c r="H83" s="76">
        <v>3</v>
      </c>
      <c r="I83" s="107">
        <v>37.619999999999997</v>
      </c>
      <c r="J83" s="132"/>
      <c r="K83" s="133"/>
      <c r="L83" s="133"/>
    </row>
    <row r="84" spans="1:12" x14ac:dyDescent="0.25">
      <c r="A84" s="134"/>
      <c r="B84" s="135"/>
      <c r="C84" s="134"/>
      <c r="D84" s="111" t="s">
        <v>149</v>
      </c>
      <c r="E84" s="103">
        <v>0</v>
      </c>
      <c r="F84" s="104">
        <v>32.770000000000003</v>
      </c>
      <c r="G84" s="104">
        <v>0</v>
      </c>
      <c r="H84" s="104">
        <v>3</v>
      </c>
      <c r="I84" s="109">
        <v>98.31</v>
      </c>
      <c r="J84" s="136"/>
      <c r="K84" s="137"/>
      <c r="L84" s="137"/>
    </row>
    <row r="85" spans="1:12" ht="20.25" customHeight="1" x14ac:dyDescent="0.25">
      <c r="A85" s="61" t="s">
        <v>150</v>
      </c>
      <c r="B85" s="97" t="s">
        <v>11</v>
      </c>
      <c r="C85" s="97" t="s">
        <v>12</v>
      </c>
      <c r="D85" s="63" t="s">
        <v>151</v>
      </c>
      <c r="E85" s="64"/>
      <c r="F85" s="64"/>
      <c r="G85" s="64"/>
      <c r="H85" s="64"/>
      <c r="I85" s="65"/>
      <c r="J85" s="66">
        <v>50</v>
      </c>
      <c r="K85" s="21"/>
      <c r="L85" s="67">
        <f>+ROUND(+J85*K85,2)</f>
        <v>0</v>
      </c>
    </row>
    <row r="86" spans="1:12" ht="62.25" customHeight="1" x14ac:dyDescent="0.25">
      <c r="A86" s="68"/>
      <c r="B86" s="68"/>
      <c r="C86" s="68"/>
      <c r="D86" s="69" t="s">
        <v>152</v>
      </c>
      <c r="E86" s="70"/>
      <c r="F86" s="70"/>
      <c r="G86" s="70"/>
      <c r="H86" s="70"/>
      <c r="I86" s="71"/>
      <c r="J86" s="72"/>
      <c r="K86" s="73"/>
      <c r="L86" s="72"/>
    </row>
    <row r="87" spans="1:12" x14ac:dyDescent="0.25">
      <c r="A87" s="87"/>
      <c r="B87" s="87"/>
      <c r="C87" s="87"/>
      <c r="D87" s="74" t="s">
        <v>153</v>
      </c>
      <c r="E87" s="75">
        <v>50</v>
      </c>
      <c r="F87" s="76">
        <v>0</v>
      </c>
      <c r="G87" s="76">
        <v>0</v>
      </c>
      <c r="H87" s="76">
        <v>0</v>
      </c>
      <c r="I87" s="77">
        <v>50</v>
      </c>
      <c r="J87" s="90"/>
      <c r="K87" s="91"/>
      <c r="L87" s="90"/>
    </row>
    <row r="88" spans="1:12" x14ac:dyDescent="0.25">
      <c r="A88" s="61" t="s">
        <v>154</v>
      </c>
      <c r="B88" s="97" t="s">
        <v>11</v>
      </c>
      <c r="C88" s="97" t="s">
        <v>13</v>
      </c>
      <c r="D88" s="63" t="s">
        <v>155</v>
      </c>
      <c r="E88" s="64"/>
      <c r="F88" s="64"/>
      <c r="G88" s="64"/>
      <c r="H88" s="64"/>
      <c r="I88" s="65"/>
      <c r="J88" s="66">
        <v>6</v>
      </c>
      <c r="K88" s="21"/>
      <c r="L88" s="67">
        <f>+ROUND(+J88*K88,2)</f>
        <v>0</v>
      </c>
    </row>
    <row r="89" spans="1:12" ht="84" customHeight="1" x14ac:dyDescent="0.25">
      <c r="A89" s="68"/>
      <c r="B89" s="68"/>
      <c r="C89" s="68"/>
      <c r="D89" s="69" t="s">
        <v>156</v>
      </c>
      <c r="E89" s="70"/>
      <c r="F89" s="70"/>
      <c r="G89" s="70"/>
      <c r="H89" s="70"/>
      <c r="I89" s="71"/>
      <c r="J89" s="72"/>
      <c r="K89" s="73"/>
      <c r="L89" s="72"/>
    </row>
    <row r="90" spans="1:12" x14ac:dyDescent="0.25">
      <c r="A90" s="87"/>
      <c r="B90" s="87"/>
      <c r="C90" s="87"/>
      <c r="D90" s="74" t="s">
        <v>157</v>
      </c>
      <c r="E90" s="75">
        <v>6</v>
      </c>
      <c r="F90" s="76">
        <v>0</v>
      </c>
      <c r="G90" s="76">
        <v>0</v>
      </c>
      <c r="H90" s="76">
        <v>0</v>
      </c>
      <c r="I90" s="77">
        <v>6</v>
      </c>
      <c r="J90" s="90"/>
      <c r="K90" s="91"/>
      <c r="L90" s="90"/>
    </row>
    <row r="91" spans="1:12" x14ac:dyDescent="0.25">
      <c r="A91" s="61" t="s">
        <v>158</v>
      </c>
      <c r="B91" s="97" t="s">
        <v>11</v>
      </c>
      <c r="C91" s="97" t="s">
        <v>13</v>
      </c>
      <c r="D91" s="63" t="s">
        <v>159</v>
      </c>
      <c r="E91" s="64"/>
      <c r="F91" s="64"/>
      <c r="G91" s="64"/>
      <c r="H91" s="64"/>
      <c r="I91" s="65"/>
      <c r="J91" s="66">
        <v>2</v>
      </c>
      <c r="K91" s="21"/>
      <c r="L91" s="67">
        <f>+ROUND(+J91*K91,2)</f>
        <v>0</v>
      </c>
    </row>
    <row r="92" spans="1:12" ht="90" customHeight="1" x14ac:dyDescent="0.25">
      <c r="A92" s="68"/>
      <c r="B92" s="68"/>
      <c r="C92" s="68"/>
      <c r="D92" s="69" t="s">
        <v>156</v>
      </c>
      <c r="E92" s="70"/>
      <c r="F92" s="70"/>
      <c r="G92" s="70"/>
      <c r="H92" s="70"/>
      <c r="I92" s="71"/>
      <c r="J92" s="72"/>
      <c r="K92" s="73"/>
      <c r="L92" s="72"/>
    </row>
    <row r="93" spans="1:12" x14ac:dyDescent="0.25">
      <c r="A93" s="87"/>
      <c r="B93" s="87"/>
      <c r="C93" s="87"/>
      <c r="D93" s="74" t="s">
        <v>160</v>
      </c>
      <c r="E93" s="75">
        <v>2</v>
      </c>
      <c r="F93" s="76">
        <v>0</v>
      </c>
      <c r="G93" s="76">
        <v>0</v>
      </c>
      <c r="H93" s="76">
        <v>0</v>
      </c>
      <c r="I93" s="77">
        <v>2</v>
      </c>
      <c r="J93" s="90"/>
      <c r="K93" s="91"/>
      <c r="L93" s="90"/>
    </row>
    <row r="94" spans="1:12" x14ac:dyDescent="0.25">
      <c r="A94" s="61" t="s">
        <v>161</v>
      </c>
      <c r="B94" s="97" t="s">
        <v>11</v>
      </c>
      <c r="C94" s="97" t="s">
        <v>13</v>
      </c>
      <c r="D94" s="63" t="s">
        <v>162</v>
      </c>
      <c r="E94" s="64"/>
      <c r="F94" s="64"/>
      <c r="G94" s="64"/>
      <c r="H94" s="64"/>
      <c r="I94" s="65"/>
      <c r="J94" s="66">
        <v>1</v>
      </c>
      <c r="K94" s="21"/>
      <c r="L94" s="67">
        <f>+ROUND(+J94*K94,2)</f>
        <v>0</v>
      </c>
    </row>
    <row r="95" spans="1:12" ht="88.5" customHeight="1" x14ac:dyDescent="0.25">
      <c r="A95" s="68"/>
      <c r="B95" s="68"/>
      <c r="C95" s="68"/>
      <c r="D95" s="69" t="s">
        <v>163</v>
      </c>
      <c r="E95" s="70"/>
      <c r="F95" s="70"/>
      <c r="G95" s="70"/>
      <c r="H95" s="70"/>
      <c r="I95" s="71"/>
      <c r="J95" s="72"/>
      <c r="K95" s="73"/>
      <c r="L95" s="72"/>
    </row>
    <row r="96" spans="1:12" x14ac:dyDescent="0.25">
      <c r="A96" s="87"/>
      <c r="B96" s="87"/>
      <c r="C96" s="87"/>
      <c r="D96" s="108" t="s">
        <v>164</v>
      </c>
      <c r="E96" s="103">
        <v>1</v>
      </c>
      <c r="F96" s="104">
        <v>0</v>
      </c>
      <c r="G96" s="104">
        <v>0</v>
      </c>
      <c r="H96" s="104">
        <v>0</v>
      </c>
      <c r="I96" s="109">
        <v>1</v>
      </c>
      <c r="J96" s="90"/>
      <c r="K96" s="91"/>
      <c r="L96" s="90"/>
    </row>
    <row r="97" spans="1:12" x14ac:dyDescent="0.25">
      <c r="A97" s="61" t="s">
        <v>165</v>
      </c>
      <c r="B97" s="97" t="s">
        <v>11</v>
      </c>
      <c r="C97" s="97" t="s">
        <v>13</v>
      </c>
      <c r="D97" s="63" t="s">
        <v>166</v>
      </c>
      <c r="E97" s="64"/>
      <c r="F97" s="64"/>
      <c r="G97" s="64"/>
      <c r="H97" s="64"/>
      <c r="I97" s="65"/>
      <c r="J97" s="66">
        <v>9</v>
      </c>
      <c r="K97" s="21"/>
      <c r="L97" s="67">
        <f>+ROUND(+J97*K97,2)</f>
        <v>0</v>
      </c>
    </row>
    <row r="98" spans="1:12" ht="160.5" customHeight="1" x14ac:dyDescent="0.25">
      <c r="A98" s="68"/>
      <c r="B98" s="68"/>
      <c r="C98" s="68"/>
      <c r="D98" s="69" t="s">
        <v>167</v>
      </c>
      <c r="E98" s="70"/>
      <c r="F98" s="70"/>
      <c r="G98" s="70"/>
      <c r="H98" s="70"/>
      <c r="I98" s="71"/>
      <c r="J98" s="72"/>
      <c r="K98" s="73"/>
      <c r="L98" s="72"/>
    </row>
    <row r="99" spans="1:12" x14ac:dyDescent="0.25">
      <c r="A99" s="87"/>
      <c r="B99" s="87"/>
      <c r="C99" s="87"/>
      <c r="D99" s="111" t="s">
        <v>10</v>
      </c>
      <c r="E99" s="103">
        <v>9</v>
      </c>
      <c r="F99" s="104">
        <v>0</v>
      </c>
      <c r="G99" s="104">
        <v>0</v>
      </c>
      <c r="H99" s="104">
        <v>0</v>
      </c>
      <c r="I99" s="109">
        <v>9</v>
      </c>
      <c r="J99" s="90"/>
      <c r="K99" s="91"/>
      <c r="L99" s="90"/>
    </row>
    <row r="100" spans="1:12" x14ac:dyDescent="0.25">
      <c r="A100" s="61" t="s">
        <v>168</v>
      </c>
      <c r="B100" s="97" t="s">
        <v>11</v>
      </c>
      <c r="C100" s="97" t="s">
        <v>13</v>
      </c>
      <c r="D100" s="63" t="s">
        <v>169</v>
      </c>
      <c r="E100" s="64"/>
      <c r="F100" s="64"/>
      <c r="G100" s="64"/>
      <c r="H100" s="64"/>
      <c r="I100" s="65"/>
      <c r="J100" s="66">
        <v>3</v>
      </c>
      <c r="K100" s="21"/>
      <c r="L100" s="67">
        <f>+ROUND(+J100*K100,2)</f>
        <v>0</v>
      </c>
    </row>
    <row r="101" spans="1:12" ht="47.25" customHeight="1" x14ac:dyDescent="0.25">
      <c r="A101" s="68"/>
      <c r="B101" s="68"/>
      <c r="C101" s="68"/>
      <c r="D101" s="69" t="s">
        <v>170</v>
      </c>
      <c r="E101" s="70"/>
      <c r="F101" s="70"/>
      <c r="G101" s="70"/>
      <c r="H101" s="70"/>
      <c r="I101" s="71"/>
      <c r="J101" s="72"/>
      <c r="K101" s="73"/>
      <c r="L101" s="72"/>
    </row>
    <row r="102" spans="1:12" x14ac:dyDescent="0.25">
      <c r="A102" s="68"/>
      <c r="B102" s="68"/>
      <c r="C102" s="68"/>
      <c r="D102" s="74" t="s">
        <v>171</v>
      </c>
      <c r="E102" s="75">
        <v>1</v>
      </c>
      <c r="F102" s="76">
        <v>0</v>
      </c>
      <c r="G102" s="76">
        <v>0</v>
      </c>
      <c r="H102" s="76">
        <v>0</v>
      </c>
      <c r="I102" s="77">
        <v>1</v>
      </c>
      <c r="J102" s="72"/>
      <c r="K102" s="73"/>
      <c r="L102" s="72"/>
    </row>
    <row r="103" spans="1:12" x14ac:dyDescent="0.25">
      <c r="A103" s="68"/>
      <c r="B103" s="68"/>
      <c r="C103" s="68"/>
      <c r="D103" s="74" t="s">
        <v>172</v>
      </c>
      <c r="E103" s="75">
        <v>1</v>
      </c>
      <c r="F103" s="76">
        <v>0</v>
      </c>
      <c r="G103" s="76">
        <v>0</v>
      </c>
      <c r="H103" s="76">
        <v>0</v>
      </c>
      <c r="I103" s="77">
        <v>1</v>
      </c>
      <c r="J103" s="72"/>
      <c r="K103" s="73"/>
      <c r="L103" s="72"/>
    </row>
    <row r="104" spans="1:12" x14ac:dyDescent="0.25">
      <c r="A104" s="87"/>
      <c r="B104" s="87"/>
      <c r="C104" s="87"/>
      <c r="D104" s="138" t="s">
        <v>173</v>
      </c>
      <c r="E104" s="103">
        <v>1</v>
      </c>
      <c r="F104" s="104">
        <v>0</v>
      </c>
      <c r="G104" s="104">
        <v>0</v>
      </c>
      <c r="H104" s="104">
        <v>0</v>
      </c>
      <c r="I104" s="105">
        <v>1</v>
      </c>
      <c r="J104" s="90"/>
      <c r="K104" s="91"/>
      <c r="L104" s="90"/>
    </row>
    <row r="105" spans="1:12" x14ac:dyDescent="0.25">
      <c r="A105" s="61" t="s">
        <v>174</v>
      </c>
      <c r="B105" s="97" t="s">
        <v>11</v>
      </c>
      <c r="C105" s="97" t="s">
        <v>13</v>
      </c>
      <c r="D105" s="63" t="s">
        <v>175</v>
      </c>
      <c r="E105" s="64"/>
      <c r="F105" s="64"/>
      <c r="G105" s="64"/>
      <c r="H105" s="64"/>
      <c r="I105" s="65"/>
      <c r="J105" s="66">
        <v>1</v>
      </c>
      <c r="K105" s="21"/>
      <c r="L105" s="67">
        <f>+ROUND(+J105*K105,2)</f>
        <v>0</v>
      </c>
    </row>
    <row r="106" spans="1:12" ht="71.25" customHeight="1" x14ac:dyDescent="0.25">
      <c r="A106" s="68"/>
      <c r="B106" s="68"/>
      <c r="C106" s="68"/>
      <c r="D106" s="69" t="s">
        <v>176</v>
      </c>
      <c r="E106" s="70"/>
      <c r="F106" s="70"/>
      <c r="G106" s="70"/>
      <c r="H106" s="70"/>
      <c r="I106" s="71"/>
      <c r="J106" s="72"/>
      <c r="K106" s="73"/>
      <c r="L106" s="72"/>
    </row>
    <row r="107" spans="1:12" x14ac:dyDescent="0.25">
      <c r="A107" s="87"/>
      <c r="B107" s="87"/>
      <c r="C107" s="87"/>
      <c r="D107" s="111" t="s">
        <v>10</v>
      </c>
      <c r="E107" s="103">
        <v>1</v>
      </c>
      <c r="F107" s="104">
        <v>0</v>
      </c>
      <c r="G107" s="104">
        <v>0</v>
      </c>
      <c r="H107" s="104">
        <v>0</v>
      </c>
      <c r="I107" s="109">
        <v>1</v>
      </c>
      <c r="J107" s="90"/>
      <c r="K107" s="91"/>
      <c r="L107" s="90"/>
    </row>
    <row r="108" spans="1:12" x14ac:dyDescent="0.25">
      <c r="A108" s="61" t="s">
        <v>180</v>
      </c>
      <c r="B108" s="97" t="s">
        <v>177</v>
      </c>
      <c r="C108" s="97" t="s">
        <v>12</v>
      </c>
      <c r="D108" s="63" t="s">
        <v>178</v>
      </c>
      <c r="E108" s="64"/>
      <c r="F108" s="64"/>
      <c r="G108" s="64"/>
      <c r="H108" s="64"/>
      <c r="I108" s="65"/>
      <c r="J108" s="66">
        <v>246.2</v>
      </c>
      <c r="K108" s="21"/>
      <c r="L108" s="67">
        <f>+ROUND(+J108*K108,2)</f>
        <v>0</v>
      </c>
    </row>
    <row r="109" spans="1:12" ht="69" customHeight="1" x14ac:dyDescent="0.25">
      <c r="A109" s="68"/>
      <c r="B109" s="68"/>
      <c r="C109" s="68"/>
      <c r="D109" s="69" t="s">
        <v>179</v>
      </c>
      <c r="E109" s="70"/>
      <c r="F109" s="70"/>
      <c r="G109" s="70"/>
      <c r="H109" s="70"/>
      <c r="I109" s="71"/>
      <c r="J109" s="72"/>
      <c r="K109" s="73"/>
      <c r="L109" s="72"/>
    </row>
    <row r="110" spans="1:12" x14ac:dyDescent="0.25">
      <c r="A110" s="87"/>
      <c r="B110" s="87"/>
      <c r="C110" s="87"/>
      <c r="D110" s="110" t="s">
        <v>10</v>
      </c>
      <c r="E110" s="139">
        <v>54.71</v>
      </c>
      <c r="F110" s="77">
        <v>0</v>
      </c>
      <c r="G110" s="77">
        <v>0</v>
      </c>
      <c r="H110" s="77">
        <v>4.5</v>
      </c>
      <c r="I110" s="77">
        <v>246.2</v>
      </c>
      <c r="J110" s="90"/>
      <c r="K110" s="91"/>
      <c r="L110" s="90"/>
    </row>
    <row r="111" spans="1:12" x14ac:dyDescent="0.25">
      <c r="A111" s="61" t="s">
        <v>181</v>
      </c>
      <c r="B111" s="97" t="s">
        <v>11</v>
      </c>
      <c r="C111" s="97" t="s">
        <v>15</v>
      </c>
      <c r="D111" s="140" t="s">
        <v>332</v>
      </c>
      <c r="E111" s="141"/>
      <c r="F111" s="141"/>
      <c r="G111" s="141"/>
      <c r="H111" s="141"/>
      <c r="I111" s="142"/>
      <c r="J111" s="143">
        <v>1</v>
      </c>
      <c r="K111" s="143">
        <v>5000</v>
      </c>
      <c r="L111" s="143">
        <f>+ROUND(+J111*K111,2)</f>
        <v>5000</v>
      </c>
    </row>
    <row r="112" spans="1:12" ht="69" customHeight="1" x14ac:dyDescent="0.25">
      <c r="A112" s="68"/>
      <c r="B112" s="68"/>
      <c r="C112" s="68"/>
      <c r="D112" s="69" t="s">
        <v>182</v>
      </c>
      <c r="E112" s="70"/>
      <c r="F112" s="70"/>
      <c r="G112" s="70"/>
      <c r="H112" s="70"/>
      <c r="I112" s="71"/>
      <c r="J112" s="72"/>
      <c r="K112" s="73"/>
      <c r="L112" s="72"/>
    </row>
    <row r="113" spans="1:12" x14ac:dyDescent="0.25">
      <c r="A113" s="87"/>
      <c r="B113" s="87"/>
      <c r="C113" s="87"/>
      <c r="D113" s="111" t="s">
        <v>10</v>
      </c>
      <c r="E113" s="103">
        <v>1</v>
      </c>
      <c r="F113" s="104">
        <v>0</v>
      </c>
      <c r="G113" s="104">
        <v>0</v>
      </c>
      <c r="H113" s="104">
        <v>0</v>
      </c>
      <c r="I113" s="109">
        <v>1</v>
      </c>
      <c r="J113" s="90"/>
      <c r="K113" s="91"/>
      <c r="L113" s="90"/>
    </row>
    <row r="114" spans="1:12" x14ac:dyDescent="0.25">
      <c r="A114" s="61" t="s">
        <v>183</v>
      </c>
      <c r="B114" s="97" t="s">
        <v>11</v>
      </c>
      <c r="C114" s="97" t="s">
        <v>12</v>
      </c>
      <c r="D114" s="63" t="s">
        <v>184</v>
      </c>
      <c r="E114" s="64"/>
      <c r="F114" s="64"/>
      <c r="G114" s="64"/>
      <c r="H114" s="64"/>
      <c r="I114" s="65"/>
      <c r="J114" s="66">
        <v>13.9</v>
      </c>
      <c r="K114" s="21"/>
      <c r="L114" s="67">
        <f>+ROUND(+J114*K114,2)</f>
        <v>0</v>
      </c>
    </row>
    <row r="115" spans="1:12" ht="49.5" customHeight="1" x14ac:dyDescent="0.25">
      <c r="A115" s="68"/>
      <c r="B115" s="68"/>
      <c r="C115" s="68"/>
      <c r="D115" s="69" t="s">
        <v>185</v>
      </c>
      <c r="E115" s="70"/>
      <c r="F115" s="70"/>
      <c r="G115" s="70"/>
      <c r="H115" s="70"/>
      <c r="I115" s="71"/>
      <c r="J115" s="72"/>
      <c r="K115" s="73"/>
      <c r="L115" s="72"/>
    </row>
    <row r="116" spans="1:12" x14ac:dyDescent="0.25">
      <c r="A116" s="68"/>
      <c r="B116" s="68"/>
      <c r="C116" s="68"/>
      <c r="D116" s="106" t="s">
        <v>119</v>
      </c>
      <c r="E116" s="75">
        <v>0</v>
      </c>
      <c r="F116" s="76">
        <v>7</v>
      </c>
      <c r="G116" s="76">
        <v>0</v>
      </c>
      <c r="H116" s="76">
        <v>2.2000000000000002</v>
      </c>
      <c r="I116" s="107">
        <v>15.4</v>
      </c>
      <c r="J116" s="72"/>
      <c r="K116" s="72"/>
      <c r="L116" s="72"/>
    </row>
    <row r="117" spans="1:12" x14ac:dyDescent="0.25">
      <c r="A117" s="87"/>
      <c r="B117" s="87"/>
      <c r="C117" s="87"/>
      <c r="D117" s="108" t="s">
        <v>120</v>
      </c>
      <c r="E117" s="103">
        <v>-1</v>
      </c>
      <c r="F117" s="104">
        <v>0.75</v>
      </c>
      <c r="G117" s="104">
        <v>0</v>
      </c>
      <c r="H117" s="104">
        <v>2</v>
      </c>
      <c r="I117" s="109">
        <v>-1.5</v>
      </c>
      <c r="J117" s="90"/>
      <c r="K117" s="90"/>
      <c r="L117" s="90"/>
    </row>
    <row r="118" spans="1:12" x14ac:dyDescent="0.25">
      <c r="A118" s="112"/>
      <c r="B118" s="113"/>
      <c r="C118" s="112"/>
      <c r="D118" s="114"/>
      <c r="E118" s="115"/>
      <c r="F118" s="116"/>
      <c r="G118" s="116"/>
      <c r="H118" s="116"/>
      <c r="I118" s="117" t="s">
        <v>18</v>
      </c>
      <c r="J118" s="118"/>
      <c r="K118" s="119"/>
      <c r="L118" s="120">
        <f>SUM(L76+L85+L88+L91+L94+L97+L100+L105+L108+L111+L114)</f>
        <v>5000</v>
      </c>
    </row>
    <row r="119" spans="1:12" x14ac:dyDescent="0.25">
      <c r="A119" s="53" t="s">
        <v>19</v>
      </c>
      <c r="B119" s="54" t="s">
        <v>9</v>
      </c>
      <c r="C119" s="53" t="s">
        <v>10</v>
      </c>
      <c r="D119" s="55" t="s">
        <v>186</v>
      </c>
      <c r="E119" s="56"/>
      <c r="F119" s="56"/>
      <c r="G119" s="56"/>
      <c r="H119" s="56"/>
      <c r="I119" s="57"/>
      <c r="J119" s="123"/>
      <c r="K119" s="124"/>
      <c r="L119" s="125"/>
    </row>
    <row r="120" spans="1:12" x14ac:dyDescent="0.25">
      <c r="A120" s="61" t="s">
        <v>187</v>
      </c>
      <c r="B120" s="97" t="s">
        <v>11</v>
      </c>
      <c r="C120" s="97" t="s">
        <v>12</v>
      </c>
      <c r="D120" s="63" t="s">
        <v>188</v>
      </c>
      <c r="E120" s="64"/>
      <c r="F120" s="64"/>
      <c r="G120" s="64"/>
      <c r="H120" s="64"/>
      <c r="I120" s="65"/>
      <c r="J120" s="66">
        <v>145</v>
      </c>
      <c r="K120" s="21"/>
      <c r="L120" s="67">
        <f>+ROUND(+J120*K120,2)</f>
        <v>0</v>
      </c>
    </row>
    <row r="121" spans="1:12" ht="43.5" customHeight="1" x14ac:dyDescent="0.25">
      <c r="A121" s="68"/>
      <c r="B121" s="68"/>
      <c r="C121" s="68"/>
      <c r="D121" s="69" t="s">
        <v>189</v>
      </c>
      <c r="E121" s="70"/>
      <c r="F121" s="70"/>
      <c r="G121" s="70"/>
      <c r="H121" s="70"/>
      <c r="I121" s="71"/>
      <c r="J121" s="72"/>
      <c r="K121" s="73"/>
      <c r="L121" s="72"/>
    </row>
    <row r="122" spans="1:12" x14ac:dyDescent="0.25">
      <c r="A122" s="87"/>
      <c r="B122" s="87"/>
      <c r="C122" s="87"/>
      <c r="D122" s="78" t="s">
        <v>89</v>
      </c>
      <c r="E122" s="79">
        <v>145</v>
      </c>
      <c r="F122" s="80">
        <v>0</v>
      </c>
      <c r="G122" s="80">
        <v>0</v>
      </c>
      <c r="H122" s="80">
        <v>0</v>
      </c>
      <c r="I122" s="81">
        <v>145</v>
      </c>
      <c r="J122" s="144"/>
      <c r="K122" s="91"/>
      <c r="L122" s="90"/>
    </row>
    <row r="123" spans="1:12" x14ac:dyDescent="0.25">
      <c r="A123" s="61" t="s">
        <v>190</v>
      </c>
      <c r="B123" s="97" t="s">
        <v>11</v>
      </c>
      <c r="C123" s="97" t="s">
        <v>12</v>
      </c>
      <c r="D123" s="63" t="s">
        <v>191</v>
      </c>
      <c r="E123" s="64"/>
      <c r="F123" s="64"/>
      <c r="G123" s="64"/>
      <c r="H123" s="64"/>
      <c r="I123" s="65"/>
      <c r="J123" s="66">
        <v>145</v>
      </c>
      <c r="K123" s="21"/>
      <c r="L123" s="67">
        <f>+ROUND(+J123*K123,2)</f>
        <v>0</v>
      </c>
    </row>
    <row r="124" spans="1:12" ht="40.5" customHeight="1" x14ac:dyDescent="0.25">
      <c r="A124" s="68"/>
      <c r="B124" s="68"/>
      <c r="C124" s="68"/>
      <c r="D124" s="69" t="s">
        <v>192</v>
      </c>
      <c r="E124" s="70"/>
      <c r="F124" s="70"/>
      <c r="G124" s="70"/>
      <c r="H124" s="70"/>
      <c r="I124" s="71"/>
      <c r="J124" s="72"/>
      <c r="K124" s="73"/>
      <c r="L124" s="72"/>
    </row>
    <row r="125" spans="1:12" x14ac:dyDescent="0.25">
      <c r="A125" s="87"/>
      <c r="B125" s="87"/>
      <c r="C125" s="87"/>
      <c r="D125" s="110" t="s">
        <v>10</v>
      </c>
      <c r="E125" s="75">
        <v>145</v>
      </c>
      <c r="F125" s="76">
        <v>0</v>
      </c>
      <c r="G125" s="76">
        <v>0</v>
      </c>
      <c r="H125" s="76">
        <v>0</v>
      </c>
      <c r="I125" s="109">
        <v>145</v>
      </c>
      <c r="J125" s="144"/>
      <c r="K125" s="91"/>
      <c r="L125" s="90"/>
    </row>
    <row r="126" spans="1:12" x14ac:dyDescent="0.25">
      <c r="A126" s="61" t="s">
        <v>193</v>
      </c>
      <c r="B126" s="97" t="s">
        <v>11</v>
      </c>
      <c r="C126" s="97" t="s">
        <v>12</v>
      </c>
      <c r="D126" s="63" t="s">
        <v>194</v>
      </c>
      <c r="E126" s="64"/>
      <c r="F126" s="64"/>
      <c r="G126" s="64"/>
      <c r="H126" s="64"/>
      <c r="I126" s="65"/>
      <c r="J126" s="66">
        <v>14.2</v>
      </c>
      <c r="K126" s="21"/>
      <c r="L126" s="67">
        <f>+ROUND(+J126*K126,2)</f>
        <v>0</v>
      </c>
    </row>
    <row r="127" spans="1:12" ht="38.25" customHeight="1" x14ac:dyDescent="0.25">
      <c r="A127" s="68"/>
      <c r="B127" s="68"/>
      <c r="C127" s="68"/>
      <c r="D127" s="69" t="s">
        <v>195</v>
      </c>
      <c r="E127" s="70"/>
      <c r="F127" s="70"/>
      <c r="G127" s="70"/>
      <c r="H127" s="70"/>
      <c r="I127" s="71"/>
      <c r="J127" s="72"/>
      <c r="K127" s="73"/>
      <c r="L127" s="72"/>
    </row>
    <row r="128" spans="1:12" x14ac:dyDescent="0.25">
      <c r="A128" s="87"/>
      <c r="B128" s="87"/>
      <c r="C128" s="87"/>
      <c r="D128" s="108" t="s">
        <v>89</v>
      </c>
      <c r="E128" s="103">
        <v>14.2</v>
      </c>
      <c r="F128" s="104">
        <v>0</v>
      </c>
      <c r="G128" s="104">
        <v>0</v>
      </c>
      <c r="H128" s="104">
        <v>0</v>
      </c>
      <c r="I128" s="109">
        <v>14.2</v>
      </c>
      <c r="J128" s="144"/>
      <c r="K128" s="91"/>
      <c r="L128" s="90"/>
    </row>
    <row r="129" spans="1:12" x14ac:dyDescent="0.25">
      <c r="A129" s="61" t="s">
        <v>196</v>
      </c>
      <c r="B129" s="97" t="s">
        <v>11</v>
      </c>
      <c r="C129" s="97" t="s">
        <v>14</v>
      </c>
      <c r="D129" s="63" t="s">
        <v>197</v>
      </c>
      <c r="E129" s="64"/>
      <c r="F129" s="64"/>
      <c r="G129" s="64"/>
      <c r="H129" s="64"/>
      <c r="I129" s="65"/>
      <c r="J129" s="66">
        <v>28.4</v>
      </c>
      <c r="K129" s="21"/>
      <c r="L129" s="67">
        <f>+ROUND(+J129*K129,2)</f>
        <v>0</v>
      </c>
    </row>
    <row r="130" spans="1:12" ht="34.5" customHeight="1" x14ac:dyDescent="0.25">
      <c r="A130" s="68"/>
      <c r="B130" s="68"/>
      <c r="C130" s="68"/>
      <c r="D130" s="69" t="s">
        <v>198</v>
      </c>
      <c r="E130" s="70"/>
      <c r="F130" s="70"/>
      <c r="G130" s="70"/>
      <c r="H130" s="70"/>
      <c r="I130" s="71"/>
      <c r="J130" s="72"/>
      <c r="K130" s="73"/>
      <c r="L130" s="72"/>
    </row>
    <row r="131" spans="1:12" x14ac:dyDescent="0.25">
      <c r="A131" s="87"/>
      <c r="B131" s="87"/>
      <c r="C131" s="87"/>
      <c r="D131" s="111" t="s">
        <v>10</v>
      </c>
      <c r="E131" s="103">
        <v>28.4</v>
      </c>
      <c r="F131" s="104">
        <v>0</v>
      </c>
      <c r="G131" s="104">
        <v>0</v>
      </c>
      <c r="H131" s="104">
        <v>0</v>
      </c>
      <c r="I131" s="109">
        <v>28.4</v>
      </c>
      <c r="J131" s="144"/>
      <c r="K131" s="91"/>
      <c r="L131" s="90"/>
    </row>
    <row r="132" spans="1:12" x14ac:dyDescent="0.25">
      <c r="A132" s="61" t="s">
        <v>199</v>
      </c>
      <c r="B132" s="97" t="s">
        <v>11</v>
      </c>
      <c r="C132" s="97" t="s">
        <v>14</v>
      </c>
      <c r="D132" s="63" t="s">
        <v>200</v>
      </c>
      <c r="E132" s="64"/>
      <c r="F132" s="64"/>
      <c r="G132" s="64"/>
      <c r="H132" s="64"/>
      <c r="I132" s="65"/>
      <c r="J132" s="66">
        <v>16</v>
      </c>
      <c r="K132" s="21"/>
      <c r="L132" s="67">
        <f>+ROUND(+J132*K132,2)</f>
        <v>0</v>
      </c>
    </row>
    <row r="133" spans="1:12" ht="39" customHeight="1" x14ac:dyDescent="0.25">
      <c r="A133" s="68"/>
      <c r="B133" s="68"/>
      <c r="C133" s="68"/>
      <c r="D133" s="69" t="s">
        <v>201</v>
      </c>
      <c r="E133" s="70"/>
      <c r="F133" s="70"/>
      <c r="G133" s="70"/>
      <c r="H133" s="70"/>
      <c r="I133" s="71"/>
      <c r="J133" s="72"/>
      <c r="K133" s="73"/>
      <c r="L133" s="72"/>
    </row>
    <row r="134" spans="1:12" x14ac:dyDescent="0.25">
      <c r="A134" s="87"/>
      <c r="B134" s="87"/>
      <c r="C134" s="87"/>
      <c r="D134" s="111" t="s">
        <v>10</v>
      </c>
      <c r="E134" s="103">
        <v>16</v>
      </c>
      <c r="F134" s="104">
        <v>0</v>
      </c>
      <c r="G134" s="104">
        <v>0</v>
      </c>
      <c r="H134" s="104">
        <v>0</v>
      </c>
      <c r="I134" s="109">
        <v>16</v>
      </c>
      <c r="J134" s="144"/>
      <c r="K134" s="91"/>
      <c r="L134" s="90"/>
    </row>
    <row r="135" spans="1:12" x14ac:dyDescent="0.25">
      <c r="A135" s="61" t="s">
        <v>202</v>
      </c>
      <c r="B135" s="97" t="s">
        <v>11</v>
      </c>
      <c r="C135" s="97" t="s">
        <v>12</v>
      </c>
      <c r="D135" s="63" t="s">
        <v>203</v>
      </c>
      <c r="E135" s="64"/>
      <c r="F135" s="64"/>
      <c r="G135" s="64"/>
      <c r="H135" s="64"/>
      <c r="I135" s="65"/>
      <c r="J135" s="66">
        <v>145</v>
      </c>
      <c r="K135" s="21"/>
      <c r="L135" s="67">
        <f>+ROUND(+J135*K135,2)</f>
        <v>0</v>
      </c>
    </row>
    <row r="136" spans="1:12" ht="63" customHeight="1" x14ac:dyDescent="0.25">
      <c r="A136" s="68"/>
      <c r="B136" s="68"/>
      <c r="C136" s="68"/>
      <c r="D136" s="69" t="s">
        <v>204</v>
      </c>
      <c r="E136" s="70"/>
      <c r="F136" s="70"/>
      <c r="G136" s="70"/>
      <c r="H136" s="70"/>
      <c r="I136" s="71"/>
      <c r="J136" s="72"/>
      <c r="K136" s="73"/>
      <c r="L136" s="72"/>
    </row>
    <row r="137" spans="1:12" x14ac:dyDescent="0.25">
      <c r="A137" s="87"/>
      <c r="B137" s="87"/>
      <c r="C137" s="87"/>
      <c r="D137" s="108" t="s">
        <v>89</v>
      </c>
      <c r="E137" s="103">
        <v>145</v>
      </c>
      <c r="F137" s="104">
        <v>0</v>
      </c>
      <c r="G137" s="104">
        <v>0</v>
      </c>
      <c r="H137" s="104">
        <v>0</v>
      </c>
      <c r="I137" s="105">
        <v>145</v>
      </c>
      <c r="J137" s="145"/>
      <c r="K137" s="91"/>
      <c r="L137" s="90"/>
    </row>
    <row r="138" spans="1:12" x14ac:dyDescent="0.25">
      <c r="A138" s="61" t="s">
        <v>205</v>
      </c>
      <c r="B138" s="97" t="s">
        <v>11</v>
      </c>
      <c r="C138" s="97" t="s">
        <v>12</v>
      </c>
      <c r="D138" s="63" t="s">
        <v>206</v>
      </c>
      <c r="E138" s="64"/>
      <c r="F138" s="64"/>
      <c r="G138" s="64"/>
      <c r="H138" s="64"/>
      <c r="I138" s="65"/>
      <c r="J138" s="66">
        <v>145</v>
      </c>
      <c r="K138" s="21"/>
      <c r="L138" s="67">
        <f>+ROUND(+J138*K138,2)</f>
        <v>0</v>
      </c>
    </row>
    <row r="139" spans="1:12" ht="58.5" customHeight="1" x14ac:dyDescent="0.25">
      <c r="A139" s="68"/>
      <c r="B139" s="68"/>
      <c r="C139" s="68"/>
      <c r="D139" s="69" t="s">
        <v>207</v>
      </c>
      <c r="E139" s="70"/>
      <c r="F139" s="70"/>
      <c r="G139" s="70"/>
      <c r="H139" s="70"/>
      <c r="I139" s="71"/>
      <c r="J139" s="72"/>
      <c r="K139" s="73"/>
      <c r="L139" s="72"/>
    </row>
    <row r="140" spans="1:12" x14ac:dyDescent="0.25">
      <c r="A140" s="87"/>
      <c r="B140" s="87"/>
      <c r="C140" s="87"/>
      <c r="D140" s="111" t="s">
        <v>10</v>
      </c>
      <c r="E140" s="103">
        <v>145</v>
      </c>
      <c r="F140" s="104">
        <v>0</v>
      </c>
      <c r="G140" s="104">
        <v>0</v>
      </c>
      <c r="H140" s="104">
        <v>0</v>
      </c>
      <c r="I140" s="109">
        <v>145</v>
      </c>
      <c r="J140" s="145"/>
      <c r="K140" s="91"/>
      <c r="L140" s="90"/>
    </row>
    <row r="141" spans="1:12" x14ac:dyDescent="0.25">
      <c r="A141" s="61" t="s">
        <v>208</v>
      </c>
      <c r="B141" s="97" t="s">
        <v>11</v>
      </c>
      <c r="C141" s="97" t="s">
        <v>12</v>
      </c>
      <c r="D141" s="63" t="s">
        <v>209</v>
      </c>
      <c r="E141" s="64"/>
      <c r="F141" s="64"/>
      <c r="G141" s="64"/>
      <c r="H141" s="64"/>
      <c r="I141" s="65"/>
      <c r="J141" s="66">
        <v>145</v>
      </c>
      <c r="K141" s="21"/>
      <c r="L141" s="67">
        <f>+ROUND(+J141*K141,2)</f>
        <v>0</v>
      </c>
    </row>
    <row r="142" spans="1:12" ht="50.25" customHeight="1" x14ac:dyDescent="0.25">
      <c r="A142" s="68"/>
      <c r="B142" s="68"/>
      <c r="C142" s="68"/>
      <c r="D142" s="69" t="s">
        <v>210</v>
      </c>
      <c r="E142" s="70"/>
      <c r="F142" s="70"/>
      <c r="G142" s="70"/>
      <c r="H142" s="70"/>
      <c r="I142" s="71"/>
      <c r="J142" s="72"/>
      <c r="K142" s="73"/>
      <c r="L142" s="72"/>
    </row>
    <row r="143" spans="1:12" x14ac:dyDescent="0.25">
      <c r="A143" s="87"/>
      <c r="B143" s="87"/>
      <c r="C143" s="87"/>
      <c r="D143" s="108" t="s">
        <v>89</v>
      </c>
      <c r="E143" s="103">
        <v>145</v>
      </c>
      <c r="F143" s="104">
        <v>0</v>
      </c>
      <c r="G143" s="104">
        <v>0</v>
      </c>
      <c r="H143" s="104">
        <v>0</v>
      </c>
      <c r="I143" s="109">
        <v>145</v>
      </c>
      <c r="J143" s="145"/>
      <c r="K143" s="91"/>
      <c r="L143" s="90"/>
    </row>
    <row r="144" spans="1:12" x14ac:dyDescent="0.25">
      <c r="A144" s="61" t="s">
        <v>211</v>
      </c>
      <c r="B144" s="97" t="s">
        <v>11</v>
      </c>
      <c r="C144" s="97" t="s">
        <v>13</v>
      </c>
      <c r="D144" s="63" t="s">
        <v>212</v>
      </c>
      <c r="E144" s="64"/>
      <c r="F144" s="64"/>
      <c r="G144" s="64"/>
      <c r="H144" s="64"/>
      <c r="I144" s="65"/>
      <c r="J144" s="66">
        <v>1</v>
      </c>
      <c r="K144" s="21"/>
      <c r="L144" s="67">
        <f>+ROUND(+J144*K144,2)</f>
        <v>0</v>
      </c>
    </row>
    <row r="145" spans="1:12" ht="50.25" customHeight="1" x14ac:dyDescent="0.25">
      <c r="A145" s="68"/>
      <c r="B145" s="68"/>
      <c r="C145" s="68"/>
      <c r="D145" s="69" t="s">
        <v>213</v>
      </c>
      <c r="E145" s="70"/>
      <c r="F145" s="70"/>
      <c r="G145" s="70"/>
      <c r="H145" s="70"/>
      <c r="I145" s="71"/>
      <c r="J145" s="72"/>
      <c r="K145" s="73"/>
      <c r="L145" s="72"/>
    </row>
    <row r="146" spans="1:12" x14ac:dyDescent="0.25">
      <c r="A146" s="87"/>
      <c r="B146" s="87"/>
      <c r="C146" s="87"/>
      <c r="D146" s="102" t="s">
        <v>10</v>
      </c>
      <c r="E146" s="103">
        <v>1</v>
      </c>
      <c r="F146" s="104">
        <v>0</v>
      </c>
      <c r="G146" s="104">
        <v>0</v>
      </c>
      <c r="H146" s="104">
        <v>0</v>
      </c>
      <c r="I146" s="109">
        <v>1</v>
      </c>
      <c r="J146" s="145"/>
      <c r="K146" s="91"/>
      <c r="L146" s="90"/>
    </row>
    <row r="147" spans="1:12" x14ac:dyDescent="0.25">
      <c r="A147" s="112"/>
      <c r="B147" s="113"/>
      <c r="C147" s="112"/>
      <c r="D147" s="114"/>
      <c r="E147" s="115"/>
      <c r="F147" s="116"/>
      <c r="G147" s="116"/>
      <c r="H147" s="116"/>
      <c r="I147" s="117" t="s">
        <v>22</v>
      </c>
      <c r="J147" s="118"/>
      <c r="K147" s="119"/>
      <c r="L147" s="120">
        <f>SUM(L120+L123+L126+L129+L132+L135+L138+L141+L144)</f>
        <v>0</v>
      </c>
    </row>
    <row r="148" spans="1:12" x14ac:dyDescent="0.25">
      <c r="A148" s="53" t="s">
        <v>23</v>
      </c>
      <c r="B148" s="54" t="s">
        <v>9</v>
      </c>
      <c r="C148" s="53" t="s">
        <v>10</v>
      </c>
      <c r="D148" s="55" t="s">
        <v>214</v>
      </c>
      <c r="E148" s="56"/>
      <c r="F148" s="56"/>
      <c r="G148" s="56"/>
      <c r="H148" s="56"/>
      <c r="I148" s="57"/>
      <c r="J148" s="123"/>
      <c r="K148" s="124"/>
      <c r="L148" s="125"/>
    </row>
    <row r="149" spans="1:12" x14ac:dyDescent="0.25">
      <c r="A149" s="61" t="s">
        <v>215</v>
      </c>
      <c r="B149" s="97" t="s">
        <v>11</v>
      </c>
      <c r="C149" s="97" t="s">
        <v>12</v>
      </c>
      <c r="D149" s="63" t="s">
        <v>216</v>
      </c>
      <c r="E149" s="64"/>
      <c r="F149" s="64"/>
      <c r="G149" s="64"/>
      <c r="H149" s="64"/>
      <c r="I149" s="65"/>
      <c r="J149" s="66">
        <v>53</v>
      </c>
      <c r="K149" s="21"/>
      <c r="L149" s="67">
        <f>+ROUND(+J149*K149,2)</f>
        <v>0</v>
      </c>
    </row>
    <row r="150" spans="1:12" ht="87" customHeight="1" x14ac:dyDescent="0.25">
      <c r="A150" s="68"/>
      <c r="B150" s="68"/>
      <c r="C150" s="68"/>
      <c r="D150" s="69" t="s">
        <v>217</v>
      </c>
      <c r="E150" s="70"/>
      <c r="F150" s="70"/>
      <c r="G150" s="70"/>
      <c r="H150" s="70"/>
      <c r="I150" s="71"/>
      <c r="J150" s="72"/>
      <c r="K150" s="73"/>
      <c r="L150" s="72"/>
    </row>
    <row r="151" spans="1:12" x14ac:dyDescent="0.25">
      <c r="A151" s="87"/>
      <c r="B151" s="87"/>
      <c r="C151" s="87"/>
      <c r="D151" s="111" t="s">
        <v>10</v>
      </c>
      <c r="E151" s="103">
        <v>53</v>
      </c>
      <c r="F151" s="104">
        <v>0</v>
      </c>
      <c r="G151" s="104">
        <v>0</v>
      </c>
      <c r="H151" s="104">
        <v>0</v>
      </c>
      <c r="I151" s="105">
        <v>53</v>
      </c>
      <c r="J151" s="145"/>
      <c r="K151" s="91"/>
      <c r="L151" s="90"/>
    </row>
    <row r="152" spans="1:12" x14ac:dyDescent="0.25">
      <c r="A152" s="61" t="s">
        <v>218</v>
      </c>
      <c r="B152" s="97" t="s">
        <v>11</v>
      </c>
      <c r="C152" s="97" t="s">
        <v>12</v>
      </c>
      <c r="D152" s="63" t="s">
        <v>219</v>
      </c>
      <c r="E152" s="64"/>
      <c r="F152" s="64"/>
      <c r="G152" s="64"/>
      <c r="H152" s="64"/>
      <c r="I152" s="65"/>
      <c r="J152" s="66">
        <v>145</v>
      </c>
      <c r="K152" s="21"/>
      <c r="L152" s="67">
        <f>+ROUND(+J152*K152,2)</f>
        <v>0</v>
      </c>
    </row>
    <row r="153" spans="1:12" ht="69" customHeight="1" x14ac:dyDescent="0.25">
      <c r="A153" s="68"/>
      <c r="B153" s="68"/>
      <c r="C153" s="68"/>
      <c r="D153" s="69" t="s">
        <v>220</v>
      </c>
      <c r="E153" s="70"/>
      <c r="F153" s="70"/>
      <c r="G153" s="70"/>
      <c r="H153" s="70"/>
      <c r="I153" s="71"/>
      <c r="J153" s="72"/>
      <c r="K153" s="73"/>
      <c r="L153" s="72"/>
    </row>
    <row r="154" spans="1:12" x14ac:dyDescent="0.25">
      <c r="A154" s="87"/>
      <c r="B154" s="87"/>
      <c r="C154" s="87"/>
      <c r="D154" s="111" t="s">
        <v>10</v>
      </c>
      <c r="E154" s="103">
        <v>145</v>
      </c>
      <c r="F154" s="104">
        <v>0</v>
      </c>
      <c r="G154" s="104">
        <v>0</v>
      </c>
      <c r="H154" s="104">
        <v>0</v>
      </c>
      <c r="I154" s="109">
        <v>145</v>
      </c>
      <c r="J154" s="145"/>
      <c r="K154" s="91"/>
      <c r="L154" s="90"/>
    </row>
    <row r="155" spans="1:12" x14ac:dyDescent="0.25">
      <c r="A155" s="61" t="s">
        <v>221</v>
      </c>
      <c r="B155" s="97" t="s">
        <v>11</v>
      </c>
      <c r="C155" s="97" t="s">
        <v>12</v>
      </c>
      <c r="D155" s="63" t="s">
        <v>222</v>
      </c>
      <c r="E155" s="64"/>
      <c r="F155" s="64"/>
      <c r="G155" s="64"/>
      <c r="H155" s="64"/>
      <c r="I155" s="65"/>
      <c r="J155" s="66">
        <v>53</v>
      </c>
      <c r="K155" s="21"/>
      <c r="L155" s="67">
        <f>+ROUND(+J155*K155,2)</f>
        <v>0</v>
      </c>
    </row>
    <row r="156" spans="1:12" ht="36.75" customHeight="1" x14ac:dyDescent="0.25">
      <c r="A156" s="68"/>
      <c r="B156" s="68"/>
      <c r="C156" s="68"/>
      <c r="D156" s="69" t="s">
        <v>223</v>
      </c>
      <c r="E156" s="70"/>
      <c r="F156" s="70"/>
      <c r="G156" s="70"/>
      <c r="H156" s="70"/>
      <c r="I156" s="71"/>
      <c r="J156" s="72"/>
      <c r="K156" s="73"/>
      <c r="L156" s="72"/>
    </row>
    <row r="157" spans="1:12" x14ac:dyDescent="0.25">
      <c r="A157" s="87"/>
      <c r="B157" s="87"/>
      <c r="C157" s="87"/>
      <c r="D157" s="111" t="s">
        <v>10</v>
      </c>
      <c r="E157" s="103">
        <v>53</v>
      </c>
      <c r="F157" s="104">
        <v>0</v>
      </c>
      <c r="G157" s="104">
        <v>0</v>
      </c>
      <c r="H157" s="104">
        <v>0</v>
      </c>
      <c r="I157" s="109">
        <v>53</v>
      </c>
      <c r="J157" s="145"/>
      <c r="K157" s="91"/>
      <c r="L157" s="90"/>
    </row>
    <row r="158" spans="1:12" x14ac:dyDescent="0.25">
      <c r="A158" s="61" t="s">
        <v>224</v>
      </c>
      <c r="B158" s="97" t="s">
        <v>11</v>
      </c>
      <c r="C158" s="97" t="s">
        <v>12</v>
      </c>
      <c r="D158" s="63" t="s">
        <v>225</v>
      </c>
      <c r="E158" s="64"/>
      <c r="F158" s="64"/>
      <c r="G158" s="64"/>
      <c r="H158" s="64"/>
      <c r="I158" s="65"/>
      <c r="J158" s="66">
        <v>3</v>
      </c>
      <c r="K158" s="21"/>
      <c r="L158" s="67">
        <f>+ROUND(+J158*K158,2)</f>
        <v>0</v>
      </c>
    </row>
    <row r="159" spans="1:12" ht="45.75" customHeight="1" x14ac:dyDescent="0.25">
      <c r="A159" s="68"/>
      <c r="B159" s="68"/>
      <c r="C159" s="68"/>
      <c r="D159" s="69" t="s">
        <v>226</v>
      </c>
      <c r="E159" s="70"/>
      <c r="F159" s="70"/>
      <c r="G159" s="70"/>
      <c r="H159" s="70"/>
      <c r="I159" s="71"/>
      <c r="J159" s="72"/>
      <c r="K159" s="73"/>
      <c r="L159" s="72"/>
    </row>
    <row r="160" spans="1:12" x14ac:dyDescent="0.25">
      <c r="A160" s="87"/>
      <c r="B160" s="87"/>
      <c r="C160" s="87"/>
      <c r="D160" s="146" t="s">
        <v>10</v>
      </c>
      <c r="E160" s="79">
        <v>3</v>
      </c>
      <c r="F160" s="80">
        <v>0</v>
      </c>
      <c r="G160" s="80">
        <v>0</v>
      </c>
      <c r="H160" s="80">
        <v>0</v>
      </c>
      <c r="I160" s="81">
        <v>3</v>
      </c>
      <c r="J160" s="145"/>
      <c r="K160" s="91"/>
      <c r="L160" s="90"/>
    </row>
    <row r="161" spans="1:12" x14ac:dyDescent="0.25">
      <c r="A161" s="61" t="s">
        <v>227</v>
      </c>
      <c r="B161" s="97" t="s">
        <v>11</v>
      </c>
      <c r="C161" s="97" t="s">
        <v>13</v>
      </c>
      <c r="D161" s="63" t="s">
        <v>228</v>
      </c>
      <c r="E161" s="64"/>
      <c r="F161" s="64"/>
      <c r="G161" s="64"/>
      <c r="H161" s="64"/>
      <c r="I161" s="65"/>
      <c r="J161" s="66">
        <v>1</v>
      </c>
      <c r="K161" s="21"/>
      <c r="L161" s="67">
        <f>+ROUND(+J161*K161,2)</f>
        <v>0</v>
      </c>
    </row>
    <row r="162" spans="1:12" ht="39" customHeight="1" x14ac:dyDescent="0.25">
      <c r="A162" s="68"/>
      <c r="B162" s="68"/>
      <c r="C162" s="68"/>
      <c r="D162" s="69" t="s">
        <v>229</v>
      </c>
      <c r="E162" s="70"/>
      <c r="F162" s="70"/>
      <c r="G162" s="70"/>
      <c r="H162" s="70"/>
      <c r="I162" s="71"/>
      <c r="J162" s="72"/>
      <c r="K162" s="73"/>
      <c r="L162" s="72"/>
    </row>
    <row r="163" spans="1:12" x14ac:dyDescent="0.25">
      <c r="A163" s="87"/>
      <c r="B163" s="87"/>
      <c r="C163" s="87"/>
      <c r="D163" s="111" t="s">
        <v>10</v>
      </c>
      <c r="E163" s="103">
        <v>1</v>
      </c>
      <c r="F163" s="104">
        <v>0</v>
      </c>
      <c r="G163" s="104">
        <v>0</v>
      </c>
      <c r="H163" s="104">
        <v>0</v>
      </c>
      <c r="I163" s="109">
        <v>1</v>
      </c>
      <c r="J163" s="145"/>
      <c r="K163" s="91"/>
      <c r="L163" s="90"/>
    </row>
    <row r="164" spans="1:12" x14ac:dyDescent="0.25">
      <c r="A164" s="112"/>
      <c r="B164" s="113"/>
      <c r="C164" s="112"/>
      <c r="D164" s="114"/>
      <c r="E164" s="115"/>
      <c r="F164" s="116"/>
      <c r="G164" s="116"/>
      <c r="H164" s="116"/>
      <c r="I164" s="117" t="s">
        <v>26</v>
      </c>
      <c r="J164" s="118"/>
      <c r="K164" s="119"/>
      <c r="L164" s="120">
        <f>SUM(L149+L152+L155+L158+L161)</f>
        <v>0</v>
      </c>
    </row>
    <row r="165" spans="1:12" x14ac:dyDescent="0.25">
      <c r="A165" s="53" t="s">
        <v>27</v>
      </c>
      <c r="B165" s="54" t="s">
        <v>9</v>
      </c>
      <c r="C165" s="53" t="s">
        <v>10</v>
      </c>
      <c r="D165" s="55" t="s">
        <v>230</v>
      </c>
      <c r="E165" s="56"/>
      <c r="F165" s="56"/>
      <c r="G165" s="56"/>
      <c r="H165" s="56"/>
      <c r="I165" s="57"/>
      <c r="J165" s="123"/>
      <c r="K165" s="124"/>
      <c r="L165" s="125"/>
    </row>
    <row r="166" spans="1:12" x14ac:dyDescent="0.25">
      <c r="A166" s="61" t="s">
        <v>231</v>
      </c>
      <c r="B166" s="97" t="s">
        <v>11</v>
      </c>
      <c r="C166" s="97" t="s">
        <v>13</v>
      </c>
      <c r="D166" s="63" t="s">
        <v>232</v>
      </c>
      <c r="E166" s="64"/>
      <c r="F166" s="64"/>
      <c r="G166" s="64"/>
      <c r="H166" s="64"/>
      <c r="I166" s="65"/>
      <c r="J166" s="66">
        <v>1</v>
      </c>
      <c r="K166" s="21"/>
      <c r="L166" s="67">
        <f>+ROUND(+J166*K166,2)</f>
        <v>0</v>
      </c>
    </row>
    <row r="167" spans="1:12" ht="266.25" customHeight="1" x14ac:dyDescent="0.25">
      <c r="A167" s="68"/>
      <c r="B167" s="68"/>
      <c r="C167" s="68"/>
      <c r="D167" s="69" t="s">
        <v>233</v>
      </c>
      <c r="E167" s="70"/>
      <c r="F167" s="70"/>
      <c r="G167" s="70"/>
      <c r="H167" s="70"/>
      <c r="I167" s="71"/>
      <c r="J167" s="72"/>
      <c r="K167" s="73"/>
      <c r="L167" s="72"/>
    </row>
    <row r="168" spans="1:12" x14ac:dyDescent="0.25">
      <c r="A168" s="87"/>
      <c r="B168" s="87"/>
      <c r="C168" s="87"/>
      <c r="D168" s="108" t="s">
        <v>148</v>
      </c>
      <c r="E168" s="103">
        <v>1</v>
      </c>
      <c r="F168" s="104">
        <v>0</v>
      </c>
      <c r="G168" s="104">
        <v>0</v>
      </c>
      <c r="H168" s="104">
        <v>0</v>
      </c>
      <c r="I168" s="109">
        <v>1</v>
      </c>
      <c r="J168" s="145"/>
      <c r="K168" s="91"/>
      <c r="L168" s="90"/>
    </row>
    <row r="169" spans="1:12" x14ac:dyDescent="0.25">
      <c r="A169" s="61" t="s">
        <v>234</v>
      </c>
      <c r="B169" s="97" t="s">
        <v>11</v>
      </c>
      <c r="C169" s="97" t="s">
        <v>13</v>
      </c>
      <c r="D169" s="63" t="s">
        <v>235</v>
      </c>
      <c r="E169" s="64"/>
      <c r="F169" s="64"/>
      <c r="G169" s="64"/>
      <c r="H169" s="64"/>
      <c r="I169" s="65"/>
      <c r="J169" s="66">
        <v>8</v>
      </c>
      <c r="K169" s="21"/>
      <c r="L169" s="67">
        <f>+ROUND(+J169*K169,2)</f>
        <v>0</v>
      </c>
    </row>
    <row r="170" spans="1:12" ht="120.75" customHeight="1" x14ac:dyDescent="0.25">
      <c r="A170" s="68"/>
      <c r="B170" s="68"/>
      <c r="C170" s="68"/>
      <c r="D170" s="69" t="s">
        <v>236</v>
      </c>
      <c r="E170" s="70"/>
      <c r="F170" s="70"/>
      <c r="G170" s="70"/>
      <c r="H170" s="70"/>
      <c r="I170" s="71"/>
      <c r="J170" s="72"/>
      <c r="K170" s="73"/>
      <c r="L170" s="72"/>
    </row>
    <row r="171" spans="1:12" x14ac:dyDescent="0.25">
      <c r="A171" s="87"/>
      <c r="B171" s="87"/>
      <c r="C171" s="87"/>
      <c r="D171" s="108" t="s">
        <v>79</v>
      </c>
      <c r="E171" s="103">
        <v>8</v>
      </c>
      <c r="F171" s="104">
        <v>0</v>
      </c>
      <c r="G171" s="104">
        <v>0</v>
      </c>
      <c r="H171" s="104">
        <v>0</v>
      </c>
      <c r="I171" s="109">
        <v>8</v>
      </c>
      <c r="J171" s="145"/>
      <c r="K171" s="91"/>
      <c r="L171" s="90"/>
    </row>
    <row r="172" spans="1:12" x14ac:dyDescent="0.25">
      <c r="A172" s="61" t="s">
        <v>237</v>
      </c>
      <c r="B172" s="97" t="s">
        <v>11</v>
      </c>
      <c r="C172" s="97" t="s">
        <v>13</v>
      </c>
      <c r="D172" s="63" t="s">
        <v>238</v>
      </c>
      <c r="E172" s="64"/>
      <c r="F172" s="64"/>
      <c r="G172" s="64"/>
      <c r="H172" s="64"/>
      <c r="I172" s="65"/>
      <c r="J172" s="66">
        <v>9</v>
      </c>
      <c r="K172" s="21"/>
      <c r="L172" s="67">
        <f>+ROUND(+J172*K172,2)</f>
        <v>0</v>
      </c>
    </row>
    <row r="173" spans="1:12" ht="271.5" customHeight="1" x14ac:dyDescent="0.25">
      <c r="A173" s="68"/>
      <c r="B173" s="68"/>
      <c r="C173" s="68"/>
      <c r="D173" s="69" t="s">
        <v>239</v>
      </c>
      <c r="E173" s="70"/>
      <c r="F173" s="70"/>
      <c r="G173" s="70"/>
      <c r="H173" s="70"/>
      <c r="I173" s="71"/>
      <c r="J173" s="72"/>
      <c r="K173" s="73"/>
      <c r="L173" s="72"/>
    </row>
    <row r="174" spans="1:12" x14ac:dyDescent="0.25">
      <c r="A174" s="87"/>
      <c r="B174" s="87"/>
      <c r="C174" s="87"/>
      <c r="D174" s="74" t="s">
        <v>240</v>
      </c>
      <c r="E174" s="75">
        <v>9</v>
      </c>
      <c r="F174" s="76">
        <v>0</v>
      </c>
      <c r="G174" s="76">
        <v>0</v>
      </c>
      <c r="H174" s="76">
        <v>0</v>
      </c>
      <c r="I174" s="77">
        <v>9</v>
      </c>
      <c r="J174" s="145"/>
      <c r="K174" s="91"/>
      <c r="L174" s="90"/>
    </row>
    <row r="175" spans="1:12" x14ac:dyDescent="0.25">
      <c r="A175" s="61" t="s">
        <v>243</v>
      </c>
      <c r="B175" s="97" t="s">
        <v>11</v>
      </c>
      <c r="C175" s="97" t="s">
        <v>13</v>
      </c>
      <c r="D175" s="63" t="s">
        <v>241</v>
      </c>
      <c r="E175" s="64"/>
      <c r="F175" s="64"/>
      <c r="G175" s="64"/>
      <c r="H175" s="64"/>
      <c r="I175" s="65"/>
      <c r="J175" s="66">
        <v>8</v>
      </c>
      <c r="K175" s="21"/>
      <c r="L175" s="67">
        <f>+ROUND(+J175*K175,2)</f>
        <v>0</v>
      </c>
    </row>
    <row r="176" spans="1:12" ht="309.75" customHeight="1" x14ac:dyDescent="0.25">
      <c r="A176" s="68"/>
      <c r="B176" s="68"/>
      <c r="C176" s="68"/>
      <c r="D176" s="69" t="s">
        <v>242</v>
      </c>
      <c r="E176" s="70"/>
      <c r="F176" s="70"/>
      <c r="G176" s="70"/>
      <c r="H176" s="70"/>
      <c r="I176" s="71"/>
      <c r="J176" s="72"/>
      <c r="K176" s="73"/>
      <c r="L176" s="72"/>
    </row>
    <row r="177" spans="1:12" x14ac:dyDescent="0.25">
      <c r="A177" s="87"/>
      <c r="B177" s="87"/>
      <c r="C177" s="87"/>
      <c r="D177" s="108" t="s">
        <v>240</v>
      </c>
      <c r="E177" s="103">
        <v>8</v>
      </c>
      <c r="F177" s="104">
        <v>0</v>
      </c>
      <c r="G177" s="104">
        <v>0</v>
      </c>
      <c r="H177" s="104">
        <v>0</v>
      </c>
      <c r="I177" s="109">
        <v>8</v>
      </c>
      <c r="J177" s="145"/>
      <c r="K177" s="91"/>
      <c r="L177" s="90"/>
    </row>
    <row r="178" spans="1:12" x14ac:dyDescent="0.25">
      <c r="A178" s="61" t="s">
        <v>244</v>
      </c>
      <c r="B178" s="97" t="s">
        <v>11</v>
      </c>
      <c r="C178" s="97" t="s">
        <v>13</v>
      </c>
      <c r="D178" s="63" t="s">
        <v>245</v>
      </c>
      <c r="E178" s="64"/>
      <c r="F178" s="64"/>
      <c r="G178" s="64"/>
      <c r="H178" s="64"/>
      <c r="I178" s="65"/>
      <c r="J178" s="66">
        <v>1</v>
      </c>
      <c r="K178" s="21"/>
      <c r="L178" s="67">
        <f>+ROUND(+J178*K178,2)</f>
        <v>0</v>
      </c>
    </row>
    <row r="179" spans="1:12" ht="36" customHeight="1" x14ac:dyDescent="0.25">
      <c r="A179" s="68"/>
      <c r="B179" s="68"/>
      <c r="C179" s="68"/>
      <c r="D179" s="69" t="s">
        <v>246</v>
      </c>
      <c r="E179" s="70"/>
      <c r="F179" s="70"/>
      <c r="G179" s="70"/>
      <c r="H179" s="70"/>
      <c r="I179" s="71"/>
      <c r="J179" s="72"/>
      <c r="K179" s="73"/>
      <c r="L179" s="72"/>
    </row>
    <row r="180" spans="1:12" x14ac:dyDescent="0.25">
      <c r="A180" s="87"/>
      <c r="B180" s="87"/>
      <c r="C180" s="87"/>
      <c r="D180" s="111" t="s">
        <v>10</v>
      </c>
      <c r="E180" s="103">
        <v>1</v>
      </c>
      <c r="F180" s="104">
        <v>0</v>
      </c>
      <c r="G180" s="104">
        <v>0</v>
      </c>
      <c r="H180" s="104">
        <v>0</v>
      </c>
      <c r="I180" s="109">
        <v>1</v>
      </c>
      <c r="J180" s="145"/>
      <c r="K180" s="91"/>
      <c r="L180" s="90"/>
    </row>
    <row r="181" spans="1:12" x14ac:dyDescent="0.25">
      <c r="A181" s="61" t="s">
        <v>247</v>
      </c>
      <c r="B181" s="97" t="s">
        <v>11</v>
      </c>
      <c r="C181" s="97" t="s">
        <v>13</v>
      </c>
      <c r="D181" s="63" t="s">
        <v>248</v>
      </c>
      <c r="E181" s="64"/>
      <c r="F181" s="64"/>
      <c r="G181" s="64"/>
      <c r="H181" s="64"/>
      <c r="I181" s="65"/>
      <c r="J181" s="66">
        <v>8</v>
      </c>
      <c r="K181" s="21"/>
      <c r="L181" s="67">
        <f>+ROUND(+J181*K181,2)</f>
        <v>0</v>
      </c>
    </row>
    <row r="182" spans="1:12" ht="165.75" customHeight="1" x14ac:dyDescent="0.25">
      <c r="A182" s="68"/>
      <c r="B182" s="68"/>
      <c r="C182" s="68"/>
      <c r="D182" s="69" t="s">
        <v>249</v>
      </c>
      <c r="E182" s="70"/>
      <c r="F182" s="70"/>
      <c r="G182" s="70"/>
      <c r="H182" s="70"/>
      <c r="I182" s="71"/>
      <c r="J182" s="72"/>
      <c r="K182" s="73"/>
      <c r="L182" s="72"/>
    </row>
    <row r="183" spans="1:12" x14ac:dyDescent="0.25">
      <c r="A183" s="87"/>
      <c r="B183" s="87"/>
      <c r="C183" s="87"/>
      <c r="D183" s="111" t="s">
        <v>10</v>
      </c>
      <c r="E183" s="103">
        <v>8</v>
      </c>
      <c r="F183" s="104">
        <v>0</v>
      </c>
      <c r="G183" s="104">
        <v>0</v>
      </c>
      <c r="H183" s="104">
        <v>0</v>
      </c>
      <c r="I183" s="109">
        <v>8</v>
      </c>
      <c r="J183" s="145"/>
      <c r="K183" s="91"/>
      <c r="L183" s="90"/>
    </row>
    <row r="184" spans="1:12" x14ac:dyDescent="0.25">
      <c r="A184" s="61" t="s">
        <v>250</v>
      </c>
      <c r="B184" s="97" t="s">
        <v>11</v>
      </c>
      <c r="C184" s="97" t="s">
        <v>13</v>
      </c>
      <c r="D184" s="63" t="s">
        <v>251</v>
      </c>
      <c r="E184" s="64"/>
      <c r="F184" s="64"/>
      <c r="G184" s="64"/>
      <c r="H184" s="64"/>
      <c r="I184" s="65"/>
      <c r="J184" s="66">
        <v>12</v>
      </c>
      <c r="K184" s="21"/>
      <c r="L184" s="67">
        <f>+ROUND(+J184*K184,2)</f>
        <v>0</v>
      </c>
    </row>
    <row r="185" spans="1:12" ht="159.75" customHeight="1" x14ac:dyDescent="0.25">
      <c r="A185" s="68"/>
      <c r="B185" s="68"/>
      <c r="C185" s="68"/>
      <c r="D185" s="69" t="s">
        <v>252</v>
      </c>
      <c r="E185" s="70"/>
      <c r="F185" s="70"/>
      <c r="G185" s="70"/>
      <c r="H185" s="70"/>
      <c r="I185" s="71"/>
      <c r="J185" s="72"/>
      <c r="K185" s="73"/>
      <c r="L185" s="72"/>
    </row>
    <row r="186" spans="1:12" x14ac:dyDescent="0.25">
      <c r="A186" s="87"/>
      <c r="B186" s="87"/>
      <c r="C186" s="87"/>
      <c r="D186" s="111" t="s">
        <v>10</v>
      </c>
      <c r="E186" s="103">
        <v>12</v>
      </c>
      <c r="F186" s="104">
        <v>0</v>
      </c>
      <c r="G186" s="104">
        <v>0</v>
      </c>
      <c r="H186" s="104">
        <v>0</v>
      </c>
      <c r="I186" s="109">
        <v>12</v>
      </c>
      <c r="J186" s="145"/>
      <c r="K186" s="91"/>
      <c r="L186" s="90"/>
    </row>
    <row r="187" spans="1:12" x14ac:dyDescent="0.25">
      <c r="A187" s="61" t="s">
        <v>253</v>
      </c>
      <c r="B187" s="97" t="s">
        <v>11</v>
      </c>
      <c r="C187" s="97" t="s">
        <v>14</v>
      </c>
      <c r="D187" s="63" t="s">
        <v>254</v>
      </c>
      <c r="E187" s="64"/>
      <c r="F187" s="64"/>
      <c r="G187" s="64"/>
      <c r="H187" s="64"/>
      <c r="I187" s="65"/>
      <c r="J187" s="66">
        <v>75</v>
      </c>
      <c r="K187" s="21"/>
      <c r="L187" s="67">
        <f>+ROUND(+J187*K187,2)</f>
        <v>0</v>
      </c>
    </row>
    <row r="188" spans="1:12" ht="29.25" customHeight="1" x14ac:dyDescent="0.25">
      <c r="A188" s="68"/>
      <c r="B188" s="68"/>
      <c r="C188" s="68"/>
      <c r="D188" s="69" t="s">
        <v>255</v>
      </c>
      <c r="E188" s="70"/>
      <c r="F188" s="70"/>
      <c r="G188" s="70"/>
      <c r="H188" s="70"/>
      <c r="I188" s="71"/>
      <c r="J188" s="72"/>
      <c r="K188" s="73"/>
      <c r="L188" s="72"/>
    </row>
    <row r="189" spans="1:12" x14ac:dyDescent="0.25">
      <c r="A189" s="87"/>
      <c r="B189" s="87"/>
      <c r="C189" s="87"/>
      <c r="D189" s="111" t="s">
        <v>10</v>
      </c>
      <c r="E189" s="103">
        <v>75</v>
      </c>
      <c r="F189" s="104">
        <v>0</v>
      </c>
      <c r="G189" s="104">
        <v>0</v>
      </c>
      <c r="H189" s="104">
        <v>0</v>
      </c>
      <c r="I189" s="109">
        <v>75</v>
      </c>
      <c r="J189" s="145"/>
      <c r="K189" s="91"/>
      <c r="L189" s="90"/>
    </row>
    <row r="190" spans="1:12" x14ac:dyDescent="0.25">
      <c r="A190" s="61" t="s">
        <v>256</v>
      </c>
      <c r="B190" s="97" t="s">
        <v>11</v>
      </c>
      <c r="C190" s="97" t="s">
        <v>14</v>
      </c>
      <c r="D190" s="63" t="s">
        <v>257</v>
      </c>
      <c r="E190" s="64"/>
      <c r="F190" s="64"/>
      <c r="G190" s="64"/>
      <c r="H190" s="64"/>
      <c r="I190" s="65"/>
      <c r="J190" s="66">
        <v>125</v>
      </c>
      <c r="K190" s="21"/>
      <c r="L190" s="67">
        <f>+ROUND(+J190*K190,2)</f>
        <v>0</v>
      </c>
    </row>
    <row r="191" spans="1:12" ht="51" customHeight="1" x14ac:dyDescent="0.25">
      <c r="A191" s="68"/>
      <c r="B191" s="68"/>
      <c r="C191" s="68"/>
      <c r="D191" s="69" t="s">
        <v>258</v>
      </c>
      <c r="E191" s="70"/>
      <c r="F191" s="70"/>
      <c r="G191" s="70"/>
      <c r="H191" s="70"/>
      <c r="I191" s="71"/>
      <c r="J191" s="72"/>
      <c r="K191" s="73"/>
      <c r="L191" s="72"/>
    </row>
    <row r="192" spans="1:12" x14ac:dyDescent="0.25">
      <c r="A192" s="87"/>
      <c r="B192" s="87"/>
      <c r="C192" s="87"/>
      <c r="D192" s="111" t="s">
        <v>10</v>
      </c>
      <c r="E192" s="103">
        <v>125</v>
      </c>
      <c r="F192" s="104">
        <v>0</v>
      </c>
      <c r="G192" s="104">
        <v>0</v>
      </c>
      <c r="H192" s="104">
        <v>0</v>
      </c>
      <c r="I192" s="109">
        <v>125</v>
      </c>
      <c r="J192" s="145"/>
      <c r="K192" s="91"/>
      <c r="L192" s="90"/>
    </row>
    <row r="193" spans="1:12" x14ac:dyDescent="0.25">
      <c r="A193" s="61" t="s">
        <v>259</v>
      </c>
      <c r="B193" s="97" t="s">
        <v>11</v>
      </c>
      <c r="C193" s="97" t="s">
        <v>14</v>
      </c>
      <c r="D193" s="63" t="s">
        <v>260</v>
      </c>
      <c r="E193" s="64"/>
      <c r="F193" s="64"/>
      <c r="G193" s="64"/>
      <c r="H193" s="64"/>
      <c r="I193" s="65"/>
      <c r="J193" s="66">
        <v>200</v>
      </c>
      <c r="K193" s="21"/>
      <c r="L193" s="67">
        <f>+ROUND(+J193*K193,2)</f>
        <v>0</v>
      </c>
    </row>
    <row r="194" spans="1:12" ht="117" customHeight="1" x14ac:dyDescent="0.25">
      <c r="A194" s="68"/>
      <c r="B194" s="68"/>
      <c r="C194" s="68"/>
      <c r="D194" s="69" t="s">
        <v>261</v>
      </c>
      <c r="E194" s="70"/>
      <c r="F194" s="70"/>
      <c r="G194" s="70"/>
      <c r="H194" s="70"/>
      <c r="I194" s="71"/>
      <c r="J194" s="72"/>
      <c r="K194" s="73"/>
      <c r="L194" s="72"/>
    </row>
    <row r="195" spans="1:12" x14ac:dyDescent="0.25">
      <c r="A195" s="87"/>
      <c r="B195" s="87"/>
      <c r="C195" s="87"/>
      <c r="D195" s="111" t="s">
        <v>10</v>
      </c>
      <c r="E195" s="103">
        <v>200</v>
      </c>
      <c r="F195" s="104">
        <v>0</v>
      </c>
      <c r="G195" s="104">
        <v>0</v>
      </c>
      <c r="H195" s="104">
        <v>0</v>
      </c>
      <c r="I195" s="109">
        <v>200</v>
      </c>
      <c r="J195" s="145"/>
      <c r="K195" s="91"/>
      <c r="L195" s="90"/>
    </row>
    <row r="196" spans="1:12" x14ac:dyDescent="0.25">
      <c r="A196" s="61" t="s">
        <v>262</v>
      </c>
      <c r="B196" s="97" t="s">
        <v>11</v>
      </c>
      <c r="C196" s="97" t="s">
        <v>13</v>
      </c>
      <c r="D196" s="63" t="s">
        <v>263</v>
      </c>
      <c r="E196" s="64"/>
      <c r="F196" s="64"/>
      <c r="G196" s="64"/>
      <c r="H196" s="64"/>
      <c r="I196" s="65"/>
      <c r="J196" s="66">
        <v>4</v>
      </c>
      <c r="K196" s="21"/>
      <c r="L196" s="67">
        <f>+ROUND(+J196*K196,2)</f>
        <v>0</v>
      </c>
    </row>
    <row r="197" spans="1:12" ht="33.75" customHeight="1" x14ac:dyDescent="0.25">
      <c r="A197" s="68"/>
      <c r="B197" s="68"/>
      <c r="C197" s="68"/>
      <c r="D197" s="69" t="s">
        <v>264</v>
      </c>
      <c r="E197" s="70"/>
      <c r="F197" s="70"/>
      <c r="G197" s="70"/>
      <c r="H197" s="70"/>
      <c r="I197" s="71"/>
      <c r="J197" s="72"/>
      <c r="K197" s="73"/>
      <c r="L197" s="72"/>
    </row>
    <row r="198" spans="1:12" x14ac:dyDescent="0.25">
      <c r="A198" s="68"/>
      <c r="B198" s="68"/>
      <c r="C198" s="68"/>
      <c r="D198" s="147" t="s">
        <v>265</v>
      </c>
      <c r="E198" s="148">
        <v>2</v>
      </c>
      <c r="F198" s="76">
        <v>0</v>
      </c>
      <c r="G198" s="76">
        <v>0</v>
      </c>
      <c r="H198" s="76">
        <v>0</v>
      </c>
      <c r="I198" s="107">
        <v>2</v>
      </c>
      <c r="J198" s="149"/>
      <c r="K198" s="72"/>
      <c r="L198" s="72"/>
    </row>
    <row r="199" spans="1:12" x14ac:dyDescent="0.25">
      <c r="A199" s="87"/>
      <c r="B199" s="87"/>
      <c r="C199" s="87"/>
      <c r="D199" s="150" t="s">
        <v>266</v>
      </c>
      <c r="E199" s="151">
        <v>2</v>
      </c>
      <c r="F199" s="104">
        <v>0</v>
      </c>
      <c r="G199" s="104">
        <v>0</v>
      </c>
      <c r="H199" s="104">
        <v>0</v>
      </c>
      <c r="I199" s="109">
        <v>2</v>
      </c>
      <c r="J199" s="90"/>
      <c r="K199" s="90"/>
      <c r="L199" s="90"/>
    </row>
    <row r="200" spans="1:12" x14ac:dyDescent="0.25">
      <c r="A200" s="61" t="s">
        <v>267</v>
      </c>
      <c r="B200" s="97" t="s">
        <v>11</v>
      </c>
      <c r="C200" s="97" t="s">
        <v>13</v>
      </c>
      <c r="D200" s="63" t="s">
        <v>268</v>
      </c>
      <c r="E200" s="64"/>
      <c r="F200" s="64"/>
      <c r="G200" s="64"/>
      <c r="H200" s="64"/>
      <c r="I200" s="65"/>
      <c r="J200" s="66">
        <v>1</v>
      </c>
      <c r="K200" s="21"/>
      <c r="L200" s="67">
        <f>+ROUND(+J200*K200,2)</f>
        <v>0</v>
      </c>
    </row>
    <row r="201" spans="1:12" ht="54" customHeight="1" x14ac:dyDescent="0.25">
      <c r="A201" s="68"/>
      <c r="B201" s="68"/>
      <c r="C201" s="68"/>
      <c r="D201" s="69" t="s">
        <v>269</v>
      </c>
      <c r="E201" s="70"/>
      <c r="F201" s="70"/>
      <c r="G201" s="70"/>
      <c r="H201" s="70"/>
      <c r="I201" s="71"/>
      <c r="J201" s="72"/>
      <c r="K201" s="73"/>
      <c r="L201" s="72"/>
    </row>
    <row r="202" spans="1:12" x14ac:dyDescent="0.25">
      <c r="A202" s="152"/>
      <c r="B202" s="87"/>
      <c r="C202" s="87"/>
      <c r="D202" s="108" t="s">
        <v>270</v>
      </c>
      <c r="E202" s="153">
        <v>1</v>
      </c>
      <c r="F202" s="154">
        <v>0</v>
      </c>
      <c r="G202" s="154">
        <v>0</v>
      </c>
      <c r="H202" s="154">
        <v>0</v>
      </c>
      <c r="I202" s="155">
        <v>1</v>
      </c>
      <c r="J202" s="145"/>
      <c r="K202" s="91"/>
      <c r="L202" s="90"/>
    </row>
    <row r="203" spans="1:12" x14ac:dyDescent="0.25">
      <c r="A203" s="61" t="s">
        <v>271</v>
      </c>
      <c r="B203" s="97" t="s">
        <v>11</v>
      </c>
      <c r="C203" s="97" t="s">
        <v>13</v>
      </c>
      <c r="D203" s="63" t="s">
        <v>272</v>
      </c>
      <c r="E203" s="64"/>
      <c r="F203" s="64"/>
      <c r="G203" s="64"/>
      <c r="H203" s="64"/>
      <c r="I203" s="65"/>
      <c r="J203" s="66">
        <v>1</v>
      </c>
      <c r="K203" s="21"/>
      <c r="L203" s="67">
        <f>+ROUND(+J203*K203,2)</f>
        <v>0</v>
      </c>
    </row>
    <row r="204" spans="1:12" ht="43.5" customHeight="1" x14ac:dyDescent="0.25">
      <c r="A204" s="68"/>
      <c r="B204" s="68"/>
      <c r="C204" s="68"/>
      <c r="D204" s="69" t="s">
        <v>273</v>
      </c>
      <c r="E204" s="70"/>
      <c r="F204" s="70"/>
      <c r="G204" s="70"/>
      <c r="H204" s="70"/>
      <c r="I204" s="71"/>
      <c r="J204" s="72"/>
      <c r="K204" s="73"/>
      <c r="L204" s="72"/>
    </row>
    <row r="205" spans="1:12" x14ac:dyDescent="0.25">
      <c r="A205" s="152"/>
      <c r="B205" s="87"/>
      <c r="C205" s="87"/>
      <c r="D205" s="74" t="s">
        <v>274</v>
      </c>
      <c r="E205" s="156">
        <v>1</v>
      </c>
      <c r="F205" s="157">
        <v>0</v>
      </c>
      <c r="G205" s="157">
        <v>0</v>
      </c>
      <c r="H205" s="157">
        <v>0</v>
      </c>
      <c r="I205" s="158">
        <v>1</v>
      </c>
      <c r="J205" s="145"/>
      <c r="K205" s="91"/>
      <c r="L205" s="90"/>
    </row>
    <row r="206" spans="1:12" x14ac:dyDescent="0.25">
      <c r="A206" s="112"/>
      <c r="B206" s="113"/>
      <c r="C206" s="112"/>
      <c r="D206" s="114"/>
      <c r="E206" s="115"/>
      <c r="F206" s="116"/>
      <c r="G206" s="116"/>
      <c r="H206" s="116"/>
      <c r="I206" s="117" t="s">
        <v>29</v>
      </c>
      <c r="J206" s="118"/>
      <c r="K206" s="119"/>
      <c r="L206" s="120">
        <f>SUM(L166+L169+L172+L175+L178+L181+L184+L187+L190+L193+L196+L200+L203)</f>
        <v>0</v>
      </c>
    </row>
    <row r="207" spans="1:12" x14ac:dyDescent="0.25">
      <c r="A207" s="53" t="s">
        <v>275</v>
      </c>
      <c r="B207" s="54" t="s">
        <v>9</v>
      </c>
      <c r="C207" s="53" t="s">
        <v>10</v>
      </c>
      <c r="D207" s="55" t="s">
        <v>230</v>
      </c>
      <c r="E207" s="56"/>
      <c r="F207" s="56"/>
      <c r="G207" s="56"/>
      <c r="H207" s="56"/>
      <c r="I207" s="57"/>
      <c r="J207" s="123"/>
      <c r="K207" s="124"/>
      <c r="L207" s="125"/>
    </row>
    <row r="208" spans="1:12" x14ac:dyDescent="0.25">
      <c r="A208" s="61" t="s">
        <v>276</v>
      </c>
      <c r="B208" s="97" t="s">
        <v>11</v>
      </c>
      <c r="C208" s="97" t="s">
        <v>13</v>
      </c>
      <c r="D208" s="63" t="s">
        <v>277</v>
      </c>
      <c r="E208" s="64"/>
      <c r="F208" s="64"/>
      <c r="G208" s="64"/>
      <c r="H208" s="64"/>
      <c r="I208" s="65"/>
      <c r="J208" s="66">
        <v>1</v>
      </c>
      <c r="K208" s="21"/>
      <c r="L208" s="67">
        <f>+ROUND(+J208*K208,2)</f>
        <v>0</v>
      </c>
    </row>
    <row r="209" spans="1:12" ht="38.25" customHeight="1" x14ac:dyDescent="0.25">
      <c r="A209" s="68"/>
      <c r="B209" s="68"/>
      <c r="C209" s="68"/>
      <c r="D209" s="69" t="s">
        <v>278</v>
      </c>
      <c r="E209" s="70"/>
      <c r="F209" s="70"/>
      <c r="G209" s="70"/>
      <c r="H209" s="70"/>
      <c r="I209" s="71"/>
      <c r="J209" s="72"/>
      <c r="K209" s="73"/>
      <c r="L209" s="72"/>
    </row>
    <row r="210" spans="1:12" x14ac:dyDescent="0.25">
      <c r="A210" s="152"/>
      <c r="B210" s="87"/>
      <c r="C210" s="87"/>
      <c r="D210" s="108"/>
      <c r="E210" s="103">
        <v>1</v>
      </c>
      <c r="F210" s="104">
        <v>0</v>
      </c>
      <c r="G210" s="104">
        <v>0</v>
      </c>
      <c r="H210" s="104">
        <v>0</v>
      </c>
      <c r="I210" s="109">
        <v>1</v>
      </c>
      <c r="J210" s="145"/>
      <c r="K210" s="91"/>
      <c r="L210" s="90"/>
    </row>
    <row r="211" spans="1:12" x14ac:dyDescent="0.25">
      <c r="A211" s="61" t="s">
        <v>279</v>
      </c>
      <c r="B211" s="97" t="s">
        <v>11</v>
      </c>
      <c r="C211" s="97" t="s">
        <v>14</v>
      </c>
      <c r="D211" s="63" t="s">
        <v>280</v>
      </c>
      <c r="E211" s="64"/>
      <c r="F211" s="64"/>
      <c r="G211" s="64"/>
      <c r="H211" s="64"/>
      <c r="I211" s="65"/>
      <c r="J211" s="66">
        <v>20</v>
      </c>
      <c r="K211" s="21"/>
      <c r="L211" s="67">
        <f>+ROUND(+J211*K211,2)</f>
        <v>0</v>
      </c>
    </row>
    <row r="212" spans="1:12" ht="42" customHeight="1" x14ac:dyDescent="0.25">
      <c r="A212" s="68"/>
      <c r="B212" s="68"/>
      <c r="C212" s="68"/>
      <c r="D212" s="69" t="s">
        <v>281</v>
      </c>
      <c r="E212" s="70"/>
      <c r="F212" s="70"/>
      <c r="G212" s="70"/>
      <c r="H212" s="70"/>
      <c r="I212" s="71"/>
      <c r="J212" s="72"/>
      <c r="K212" s="73"/>
      <c r="L212" s="72"/>
    </row>
    <row r="213" spans="1:12" x14ac:dyDescent="0.25">
      <c r="A213" s="152"/>
      <c r="B213" s="87"/>
      <c r="C213" s="87"/>
      <c r="D213" s="108"/>
      <c r="E213" s="103">
        <v>20</v>
      </c>
      <c r="F213" s="104">
        <v>0</v>
      </c>
      <c r="G213" s="104">
        <v>0</v>
      </c>
      <c r="H213" s="104">
        <v>0</v>
      </c>
      <c r="I213" s="109">
        <v>20</v>
      </c>
      <c r="J213" s="145"/>
      <c r="K213" s="91"/>
      <c r="L213" s="90"/>
    </row>
    <row r="214" spans="1:12" x14ac:dyDescent="0.25">
      <c r="A214" s="61" t="s">
        <v>282</v>
      </c>
      <c r="B214" s="97" t="s">
        <v>11</v>
      </c>
      <c r="C214" s="97" t="s">
        <v>283</v>
      </c>
      <c r="D214" s="63" t="s">
        <v>284</v>
      </c>
      <c r="E214" s="64"/>
      <c r="F214" s="64"/>
      <c r="G214" s="64"/>
      <c r="H214" s="64"/>
      <c r="I214" s="65"/>
      <c r="J214" s="66">
        <v>10</v>
      </c>
      <c r="K214" s="21"/>
      <c r="L214" s="67">
        <f>+ROUND(+J214*K214,2)</f>
        <v>0</v>
      </c>
    </row>
    <row r="215" spans="1:12" ht="28.5" customHeight="1" x14ac:dyDescent="0.25">
      <c r="A215" s="68"/>
      <c r="B215" s="68"/>
      <c r="C215" s="68"/>
      <c r="D215" s="69" t="s">
        <v>285</v>
      </c>
      <c r="E215" s="70"/>
      <c r="F215" s="70"/>
      <c r="G215" s="70"/>
      <c r="H215" s="70"/>
      <c r="I215" s="71"/>
      <c r="J215" s="72"/>
      <c r="K215" s="73"/>
      <c r="L215" s="72"/>
    </row>
    <row r="216" spans="1:12" x14ac:dyDescent="0.25">
      <c r="A216" s="152"/>
      <c r="B216" s="87"/>
      <c r="C216" s="87"/>
      <c r="D216" s="108"/>
      <c r="E216" s="103">
        <v>0</v>
      </c>
      <c r="F216" s="104">
        <v>20</v>
      </c>
      <c r="G216" s="104">
        <v>0.5</v>
      </c>
      <c r="H216" s="104">
        <v>1</v>
      </c>
      <c r="I216" s="109">
        <v>10</v>
      </c>
      <c r="J216" s="145"/>
      <c r="K216" s="91"/>
      <c r="L216" s="90"/>
    </row>
    <row r="217" spans="1:12" x14ac:dyDescent="0.25">
      <c r="A217" s="61" t="s">
        <v>286</v>
      </c>
      <c r="B217" s="97" t="s">
        <v>11</v>
      </c>
      <c r="C217" s="97" t="s">
        <v>12</v>
      </c>
      <c r="D217" s="63" t="s">
        <v>287</v>
      </c>
      <c r="E217" s="64"/>
      <c r="F217" s="64"/>
      <c r="G217" s="64"/>
      <c r="H217" s="64"/>
      <c r="I217" s="65"/>
      <c r="J217" s="66">
        <v>10</v>
      </c>
      <c r="K217" s="21"/>
      <c r="L217" s="67">
        <f>+ROUND(+J217*K217,2)</f>
        <v>0</v>
      </c>
    </row>
    <row r="218" spans="1:12" ht="63" customHeight="1" x14ac:dyDescent="0.25">
      <c r="A218" s="68"/>
      <c r="B218" s="68"/>
      <c r="C218" s="68"/>
      <c r="D218" s="69" t="s">
        <v>288</v>
      </c>
      <c r="E218" s="70"/>
      <c r="F218" s="70"/>
      <c r="G218" s="70"/>
      <c r="H218" s="70"/>
      <c r="I218" s="71"/>
      <c r="J218" s="72"/>
      <c r="K218" s="73"/>
      <c r="L218" s="72"/>
    </row>
    <row r="219" spans="1:12" x14ac:dyDescent="0.25">
      <c r="A219" s="152"/>
      <c r="B219" s="87"/>
      <c r="C219" s="87"/>
      <c r="D219" s="108"/>
      <c r="E219" s="103">
        <v>0</v>
      </c>
      <c r="F219" s="104">
        <v>20</v>
      </c>
      <c r="G219" s="104">
        <v>0.5</v>
      </c>
      <c r="H219" s="104">
        <v>1</v>
      </c>
      <c r="I219" s="109">
        <v>10</v>
      </c>
      <c r="J219" s="145"/>
      <c r="K219" s="91"/>
      <c r="L219" s="90"/>
    </row>
    <row r="220" spans="1:12" x14ac:dyDescent="0.25">
      <c r="A220" s="61" t="s">
        <v>289</v>
      </c>
      <c r="B220" s="97" t="s">
        <v>11</v>
      </c>
      <c r="C220" s="97" t="s">
        <v>13</v>
      </c>
      <c r="D220" s="63" t="s">
        <v>290</v>
      </c>
      <c r="E220" s="64"/>
      <c r="F220" s="64"/>
      <c r="G220" s="64"/>
      <c r="H220" s="64"/>
      <c r="I220" s="65"/>
      <c r="J220" s="66">
        <v>1</v>
      </c>
      <c r="K220" s="21"/>
      <c r="L220" s="67">
        <f>+ROUND(+J220*K220,2)</f>
        <v>0</v>
      </c>
    </row>
    <row r="221" spans="1:12" ht="84" customHeight="1" x14ac:dyDescent="0.25">
      <c r="A221" s="68"/>
      <c r="B221" s="68"/>
      <c r="C221" s="68"/>
      <c r="D221" s="69" t="s">
        <v>291</v>
      </c>
      <c r="E221" s="70"/>
      <c r="F221" s="70"/>
      <c r="G221" s="70"/>
      <c r="H221" s="70"/>
      <c r="I221" s="71"/>
      <c r="J221" s="72"/>
      <c r="K221" s="73"/>
      <c r="L221" s="72"/>
    </row>
    <row r="222" spans="1:12" x14ac:dyDescent="0.25">
      <c r="A222" s="152"/>
      <c r="B222" s="87"/>
      <c r="C222" s="87"/>
      <c r="D222" s="108"/>
      <c r="E222" s="103">
        <v>1</v>
      </c>
      <c r="F222" s="104">
        <v>0</v>
      </c>
      <c r="G222" s="104">
        <v>0</v>
      </c>
      <c r="H222" s="104">
        <v>0</v>
      </c>
      <c r="I222" s="109">
        <v>1</v>
      </c>
      <c r="J222" s="145"/>
      <c r="K222" s="91"/>
      <c r="L222" s="90"/>
    </row>
    <row r="223" spans="1:12" x14ac:dyDescent="0.25">
      <c r="A223" s="61" t="s">
        <v>292</v>
      </c>
      <c r="B223" s="97" t="s">
        <v>11</v>
      </c>
      <c r="C223" s="97" t="s">
        <v>13</v>
      </c>
      <c r="D223" s="63" t="s">
        <v>293</v>
      </c>
      <c r="E223" s="64"/>
      <c r="F223" s="64"/>
      <c r="G223" s="64"/>
      <c r="H223" s="64"/>
      <c r="I223" s="65"/>
      <c r="J223" s="66">
        <v>1</v>
      </c>
      <c r="K223" s="21"/>
      <c r="L223" s="67">
        <f>+ROUND(+J223*K223,2)</f>
        <v>0</v>
      </c>
    </row>
    <row r="224" spans="1:12" ht="34.5" customHeight="1" x14ac:dyDescent="0.25">
      <c r="A224" s="68"/>
      <c r="B224" s="68"/>
      <c r="C224" s="68"/>
      <c r="D224" s="69" t="s">
        <v>294</v>
      </c>
      <c r="E224" s="70"/>
      <c r="F224" s="70"/>
      <c r="G224" s="70"/>
      <c r="H224" s="70"/>
      <c r="I224" s="71"/>
      <c r="J224" s="72"/>
      <c r="K224" s="73"/>
      <c r="L224" s="72"/>
    </row>
    <row r="225" spans="1:12" x14ac:dyDescent="0.25">
      <c r="A225" s="152"/>
      <c r="B225" s="87"/>
      <c r="C225" s="87"/>
      <c r="D225" s="108"/>
      <c r="E225" s="103">
        <v>1</v>
      </c>
      <c r="F225" s="104">
        <v>0</v>
      </c>
      <c r="G225" s="104">
        <v>0</v>
      </c>
      <c r="H225" s="104">
        <v>0</v>
      </c>
      <c r="I225" s="109">
        <v>1</v>
      </c>
      <c r="J225" s="145"/>
      <c r="K225" s="91"/>
      <c r="L225" s="90"/>
    </row>
    <row r="226" spans="1:12" x14ac:dyDescent="0.25">
      <c r="A226" s="61" t="s">
        <v>295</v>
      </c>
      <c r="B226" s="97" t="s">
        <v>11</v>
      </c>
      <c r="C226" s="97" t="s">
        <v>13</v>
      </c>
      <c r="D226" s="63" t="s">
        <v>296</v>
      </c>
      <c r="E226" s="64"/>
      <c r="F226" s="64"/>
      <c r="G226" s="64"/>
      <c r="H226" s="64"/>
      <c r="I226" s="65"/>
      <c r="J226" s="66">
        <v>1</v>
      </c>
      <c r="K226" s="21"/>
      <c r="L226" s="67">
        <f>+ROUND(+J226*K226,2)</f>
        <v>0</v>
      </c>
    </row>
    <row r="227" spans="1:12" x14ac:dyDescent="0.25">
      <c r="A227" s="68"/>
      <c r="B227" s="68"/>
      <c r="C227" s="68"/>
      <c r="D227" s="69" t="s">
        <v>297</v>
      </c>
      <c r="E227" s="70"/>
      <c r="F227" s="70"/>
      <c r="G227" s="70"/>
      <c r="H227" s="70"/>
      <c r="I227" s="71"/>
      <c r="J227" s="72"/>
      <c r="K227" s="73"/>
      <c r="L227" s="72"/>
    </row>
    <row r="228" spans="1:12" x14ac:dyDescent="0.25">
      <c r="A228" s="152"/>
      <c r="B228" s="87"/>
      <c r="C228" s="87"/>
      <c r="D228" s="108"/>
      <c r="E228" s="103">
        <v>1</v>
      </c>
      <c r="F228" s="104">
        <v>0</v>
      </c>
      <c r="G228" s="104">
        <v>0</v>
      </c>
      <c r="H228" s="104">
        <v>0</v>
      </c>
      <c r="I228" s="109">
        <v>1</v>
      </c>
      <c r="J228" s="145"/>
      <c r="K228" s="91"/>
      <c r="L228" s="90"/>
    </row>
    <row r="229" spans="1:12" x14ac:dyDescent="0.25">
      <c r="A229" s="61" t="s">
        <v>298</v>
      </c>
      <c r="B229" s="97" t="s">
        <v>11</v>
      </c>
      <c r="C229" s="97" t="s">
        <v>13</v>
      </c>
      <c r="D229" s="63" t="s">
        <v>299</v>
      </c>
      <c r="E229" s="64"/>
      <c r="F229" s="64"/>
      <c r="G229" s="64"/>
      <c r="H229" s="64"/>
      <c r="I229" s="65"/>
      <c r="J229" s="66">
        <v>1</v>
      </c>
      <c r="K229" s="21"/>
      <c r="L229" s="67">
        <f>+ROUND(+J229*K229,2)</f>
        <v>0</v>
      </c>
    </row>
    <row r="230" spans="1:12" ht="27" customHeight="1" x14ac:dyDescent="0.25">
      <c r="A230" s="68"/>
      <c r="B230" s="68"/>
      <c r="C230" s="68"/>
      <c r="D230" s="69" t="s">
        <v>300</v>
      </c>
      <c r="E230" s="70"/>
      <c r="F230" s="70"/>
      <c r="G230" s="70"/>
      <c r="H230" s="70"/>
      <c r="I230" s="71"/>
      <c r="J230" s="72"/>
      <c r="K230" s="73"/>
      <c r="L230" s="72"/>
    </row>
    <row r="231" spans="1:12" x14ac:dyDescent="0.25">
      <c r="A231" s="152"/>
      <c r="B231" s="87"/>
      <c r="C231" s="87"/>
      <c r="D231" s="108"/>
      <c r="E231" s="103">
        <v>1</v>
      </c>
      <c r="F231" s="104">
        <v>0</v>
      </c>
      <c r="G231" s="104">
        <v>0</v>
      </c>
      <c r="H231" s="104">
        <v>0</v>
      </c>
      <c r="I231" s="109">
        <v>1</v>
      </c>
      <c r="J231" s="145"/>
      <c r="K231" s="91"/>
      <c r="L231" s="90"/>
    </row>
    <row r="232" spans="1:12" x14ac:dyDescent="0.25">
      <c r="A232" s="61" t="s">
        <v>301</v>
      </c>
      <c r="B232" s="97" t="s">
        <v>11</v>
      </c>
      <c r="C232" s="97" t="s">
        <v>13</v>
      </c>
      <c r="D232" s="63" t="s">
        <v>302</v>
      </c>
      <c r="E232" s="64"/>
      <c r="F232" s="64"/>
      <c r="G232" s="64"/>
      <c r="H232" s="64"/>
      <c r="I232" s="65"/>
      <c r="J232" s="66">
        <v>1</v>
      </c>
      <c r="K232" s="21"/>
      <c r="L232" s="67">
        <f>+ROUND(+J232*K232,2)</f>
        <v>0</v>
      </c>
    </row>
    <row r="233" spans="1:12" ht="44.25" customHeight="1" x14ac:dyDescent="0.25">
      <c r="A233" s="68"/>
      <c r="B233" s="68"/>
      <c r="C233" s="68"/>
      <c r="D233" s="69" t="s">
        <v>303</v>
      </c>
      <c r="E233" s="70"/>
      <c r="F233" s="70"/>
      <c r="G233" s="70"/>
      <c r="H233" s="70"/>
      <c r="I233" s="71"/>
      <c r="J233" s="72"/>
      <c r="K233" s="73"/>
      <c r="L233" s="72"/>
    </row>
    <row r="234" spans="1:12" x14ac:dyDescent="0.25">
      <c r="A234" s="152"/>
      <c r="B234" s="87"/>
      <c r="C234" s="87"/>
      <c r="D234" s="108"/>
      <c r="E234" s="103">
        <v>1</v>
      </c>
      <c r="F234" s="104">
        <v>0</v>
      </c>
      <c r="G234" s="104">
        <v>0</v>
      </c>
      <c r="H234" s="104">
        <v>0</v>
      </c>
      <c r="I234" s="109">
        <v>1</v>
      </c>
      <c r="J234" s="145"/>
      <c r="K234" s="91"/>
      <c r="L234" s="90"/>
    </row>
    <row r="235" spans="1:12" x14ac:dyDescent="0.25">
      <c r="A235" s="112"/>
      <c r="B235" s="113"/>
      <c r="C235" s="112"/>
      <c r="D235" s="114"/>
      <c r="E235" s="115"/>
      <c r="F235" s="116"/>
      <c r="G235" s="116"/>
      <c r="H235" s="116"/>
      <c r="I235" s="117" t="s">
        <v>304</v>
      </c>
      <c r="J235" s="118"/>
      <c r="K235" s="119"/>
      <c r="L235" s="120">
        <f>SUM(L208+L211+L214+L217+L220+L223+L226+L229+L232)</f>
        <v>0</v>
      </c>
    </row>
    <row r="236" spans="1:12" x14ac:dyDescent="0.25">
      <c r="A236" s="53" t="s">
        <v>305</v>
      </c>
      <c r="B236" s="54" t="s">
        <v>9</v>
      </c>
      <c r="C236" s="53" t="s">
        <v>10</v>
      </c>
      <c r="D236" s="55" t="s">
        <v>306</v>
      </c>
      <c r="E236" s="56"/>
      <c r="F236" s="56"/>
      <c r="G236" s="56"/>
      <c r="H236" s="56"/>
      <c r="I236" s="57"/>
      <c r="J236" s="123"/>
      <c r="K236" s="124"/>
      <c r="L236" s="125"/>
    </row>
    <row r="237" spans="1:12" x14ac:dyDescent="0.25">
      <c r="A237" s="61" t="s">
        <v>307</v>
      </c>
      <c r="B237" s="97" t="s">
        <v>11</v>
      </c>
      <c r="C237" s="97" t="s">
        <v>13</v>
      </c>
      <c r="D237" s="63" t="s">
        <v>308</v>
      </c>
      <c r="E237" s="64"/>
      <c r="F237" s="64"/>
      <c r="G237" s="64"/>
      <c r="H237" s="64"/>
      <c r="I237" s="65"/>
      <c r="J237" s="66">
        <v>1</v>
      </c>
      <c r="K237" s="21"/>
      <c r="L237" s="67">
        <f>+ROUND(+J237*K237,2)</f>
        <v>0</v>
      </c>
    </row>
    <row r="238" spans="1:12" ht="60" customHeight="1" x14ac:dyDescent="0.25">
      <c r="A238" s="68"/>
      <c r="B238" s="68"/>
      <c r="C238" s="68"/>
      <c r="D238" s="69" t="s">
        <v>309</v>
      </c>
      <c r="E238" s="70"/>
      <c r="F238" s="70"/>
      <c r="G238" s="70"/>
      <c r="H238" s="70"/>
      <c r="I238" s="71"/>
      <c r="J238" s="72"/>
      <c r="K238" s="73"/>
      <c r="L238" s="72"/>
    </row>
    <row r="239" spans="1:12" x14ac:dyDescent="0.25">
      <c r="A239" s="152"/>
      <c r="B239" s="87"/>
      <c r="C239" s="87"/>
      <c r="D239" s="111" t="s">
        <v>10</v>
      </c>
      <c r="E239" s="103">
        <v>1</v>
      </c>
      <c r="F239" s="104">
        <v>0</v>
      </c>
      <c r="G239" s="104">
        <v>0</v>
      </c>
      <c r="H239" s="104">
        <v>0</v>
      </c>
      <c r="I239" s="109">
        <v>1</v>
      </c>
      <c r="J239" s="145"/>
      <c r="K239" s="91"/>
      <c r="L239" s="90"/>
    </row>
    <row r="240" spans="1:12" x14ac:dyDescent="0.25">
      <c r="A240" s="61" t="s">
        <v>310</v>
      </c>
      <c r="B240" s="97" t="s">
        <v>11</v>
      </c>
      <c r="C240" s="97" t="s">
        <v>13</v>
      </c>
      <c r="D240" s="63" t="s">
        <v>311</v>
      </c>
      <c r="E240" s="64"/>
      <c r="F240" s="64"/>
      <c r="G240" s="64"/>
      <c r="H240" s="64"/>
      <c r="I240" s="65"/>
      <c r="J240" s="66">
        <v>1</v>
      </c>
      <c r="K240" s="21"/>
      <c r="L240" s="67">
        <f>+ROUND(+J240*K240,2)</f>
        <v>0</v>
      </c>
    </row>
    <row r="241" spans="1:12" ht="33" customHeight="1" x14ac:dyDescent="0.25">
      <c r="A241" s="68"/>
      <c r="B241" s="68"/>
      <c r="C241" s="68"/>
      <c r="D241" s="69" t="s">
        <v>312</v>
      </c>
      <c r="E241" s="70"/>
      <c r="F241" s="70"/>
      <c r="G241" s="70"/>
      <c r="H241" s="70"/>
      <c r="I241" s="71"/>
      <c r="J241" s="72"/>
      <c r="K241" s="73"/>
      <c r="L241" s="72"/>
    </row>
    <row r="242" spans="1:12" x14ac:dyDescent="0.25">
      <c r="A242" s="152"/>
      <c r="B242" s="87"/>
      <c r="C242" s="87"/>
      <c r="D242" s="111"/>
      <c r="E242" s="159">
        <v>1</v>
      </c>
      <c r="F242" s="105">
        <v>0</v>
      </c>
      <c r="G242" s="105">
        <v>0</v>
      </c>
      <c r="H242" s="105">
        <v>0</v>
      </c>
      <c r="I242" s="109">
        <v>1</v>
      </c>
      <c r="J242" s="145"/>
      <c r="K242" s="91"/>
      <c r="L242" s="90"/>
    </row>
    <row r="243" spans="1:12" x14ac:dyDescent="0.25">
      <c r="A243" s="61" t="s">
        <v>313</v>
      </c>
      <c r="B243" s="97" t="s">
        <v>11</v>
      </c>
      <c r="C243" s="97" t="s">
        <v>13</v>
      </c>
      <c r="D243" s="63" t="s">
        <v>314</v>
      </c>
      <c r="E243" s="64"/>
      <c r="F243" s="64"/>
      <c r="G243" s="64"/>
      <c r="H243" s="64"/>
      <c r="I243" s="65"/>
      <c r="J243" s="66">
        <v>1</v>
      </c>
      <c r="K243" s="21"/>
      <c r="L243" s="67">
        <f>+ROUND(+J243*K243,2)</f>
        <v>0</v>
      </c>
    </row>
    <row r="244" spans="1:12" ht="39" customHeight="1" x14ac:dyDescent="0.25">
      <c r="A244" s="68"/>
      <c r="B244" s="68"/>
      <c r="C244" s="68"/>
      <c r="D244" s="69" t="s">
        <v>315</v>
      </c>
      <c r="E244" s="70"/>
      <c r="F244" s="70"/>
      <c r="G244" s="70"/>
      <c r="H244" s="70"/>
      <c r="I244" s="71"/>
      <c r="J244" s="72"/>
      <c r="K244" s="73"/>
      <c r="L244" s="72"/>
    </row>
    <row r="245" spans="1:12" x14ac:dyDescent="0.25">
      <c r="A245" s="152"/>
      <c r="B245" s="87"/>
      <c r="C245" s="87"/>
      <c r="D245" s="111"/>
      <c r="E245" s="103">
        <v>1</v>
      </c>
      <c r="F245" s="104">
        <v>0</v>
      </c>
      <c r="G245" s="104">
        <v>0</v>
      </c>
      <c r="H245" s="104">
        <v>0</v>
      </c>
      <c r="I245" s="109">
        <v>1</v>
      </c>
      <c r="J245" s="145"/>
      <c r="K245" s="91"/>
      <c r="L245" s="90"/>
    </row>
    <row r="246" spans="1:12" x14ac:dyDescent="0.25">
      <c r="A246" s="61" t="s">
        <v>316</v>
      </c>
      <c r="B246" s="97" t="s">
        <v>11</v>
      </c>
      <c r="C246" s="97" t="s">
        <v>13</v>
      </c>
      <c r="D246" s="63" t="s">
        <v>317</v>
      </c>
      <c r="E246" s="64"/>
      <c r="F246" s="64"/>
      <c r="G246" s="64"/>
      <c r="H246" s="64"/>
      <c r="I246" s="65"/>
      <c r="J246" s="66">
        <v>1</v>
      </c>
      <c r="K246" s="21"/>
      <c r="L246" s="67">
        <f>+ROUND(+J246*K246,2)</f>
        <v>0</v>
      </c>
    </row>
    <row r="247" spans="1:12" ht="49.5" customHeight="1" x14ac:dyDescent="0.25">
      <c r="A247" s="68"/>
      <c r="B247" s="68"/>
      <c r="C247" s="68"/>
      <c r="D247" s="69" t="s">
        <v>318</v>
      </c>
      <c r="E247" s="70"/>
      <c r="F247" s="70"/>
      <c r="G247" s="70"/>
      <c r="H247" s="70"/>
      <c r="I247" s="71"/>
      <c r="J247" s="72"/>
      <c r="K247" s="73"/>
      <c r="L247" s="72"/>
    </row>
    <row r="248" spans="1:12" x14ac:dyDescent="0.25">
      <c r="A248" s="152"/>
      <c r="B248" s="87"/>
      <c r="C248" s="87"/>
      <c r="D248" s="111"/>
      <c r="E248" s="159">
        <v>1</v>
      </c>
      <c r="F248" s="105">
        <v>0</v>
      </c>
      <c r="G248" s="105">
        <v>0</v>
      </c>
      <c r="H248" s="105">
        <v>0</v>
      </c>
      <c r="I248" s="109">
        <v>1</v>
      </c>
      <c r="J248" s="145"/>
      <c r="K248" s="91"/>
      <c r="L248" s="90"/>
    </row>
    <row r="249" spans="1:12" x14ac:dyDescent="0.25">
      <c r="A249" s="112"/>
      <c r="B249" s="113"/>
      <c r="C249" s="112"/>
      <c r="D249" s="114"/>
      <c r="E249" s="115"/>
      <c r="F249" s="116"/>
      <c r="G249" s="116"/>
      <c r="H249" s="116"/>
      <c r="I249" s="117" t="s">
        <v>319</v>
      </c>
      <c r="J249" s="118"/>
      <c r="K249" s="119"/>
      <c r="L249" s="120">
        <f>SUM(L237+L240+L243+L246)</f>
        <v>0</v>
      </c>
    </row>
    <row r="250" spans="1:12" x14ac:dyDescent="0.25">
      <c r="A250" s="53" t="s">
        <v>320</v>
      </c>
      <c r="B250" s="54" t="s">
        <v>9</v>
      </c>
      <c r="C250" s="53" t="s">
        <v>10</v>
      </c>
      <c r="D250" s="55" t="s">
        <v>20</v>
      </c>
      <c r="E250" s="56"/>
      <c r="F250" s="56"/>
      <c r="G250" s="56"/>
      <c r="H250" s="56"/>
      <c r="I250" s="57"/>
      <c r="J250" s="123"/>
      <c r="K250" s="124"/>
      <c r="L250" s="125"/>
    </row>
    <row r="251" spans="1:12" x14ac:dyDescent="0.25">
      <c r="A251" s="61" t="s">
        <v>321</v>
      </c>
      <c r="B251" s="97" t="s">
        <v>11</v>
      </c>
      <c r="C251" s="97" t="s">
        <v>13</v>
      </c>
      <c r="D251" s="63" t="s">
        <v>20</v>
      </c>
      <c r="E251" s="64"/>
      <c r="F251" s="64"/>
      <c r="G251" s="64"/>
      <c r="H251" s="64"/>
      <c r="I251" s="65"/>
      <c r="J251" s="66">
        <v>1</v>
      </c>
      <c r="K251" s="21"/>
      <c r="L251" s="67">
        <f>+ROUND(+J251*K251,2)</f>
        <v>0</v>
      </c>
    </row>
    <row r="252" spans="1:12" ht="133.5" customHeight="1" x14ac:dyDescent="0.25">
      <c r="A252" s="68"/>
      <c r="B252" s="68"/>
      <c r="C252" s="68"/>
      <c r="D252" s="69" t="s">
        <v>21</v>
      </c>
      <c r="E252" s="70"/>
      <c r="F252" s="70"/>
      <c r="G252" s="70"/>
      <c r="H252" s="70"/>
      <c r="I252" s="71"/>
      <c r="J252" s="72"/>
      <c r="K252" s="73"/>
      <c r="L252" s="72"/>
    </row>
    <row r="253" spans="1:12" x14ac:dyDescent="0.25">
      <c r="A253" s="152"/>
      <c r="B253" s="87"/>
      <c r="C253" s="87"/>
      <c r="D253" s="111"/>
      <c r="E253" s="103">
        <v>1</v>
      </c>
      <c r="F253" s="104">
        <v>0</v>
      </c>
      <c r="G253" s="104">
        <v>0</v>
      </c>
      <c r="H253" s="104">
        <v>0</v>
      </c>
      <c r="I253" s="109">
        <v>1</v>
      </c>
      <c r="J253" s="145"/>
      <c r="K253" s="91"/>
      <c r="L253" s="90"/>
    </row>
    <row r="254" spans="1:12" x14ac:dyDescent="0.25">
      <c r="A254" s="112"/>
      <c r="B254" s="113"/>
      <c r="C254" s="112"/>
      <c r="D254" s="114"/>
      <c r="E254" s="115"/>
      <c r="F254" s="116"/>
      <c r="G254" s="116"/>
      <c r="H254" s="116"/>
      <c r="I254" s="117" t="s">
        <v>322</v>
      </c>
      <c r="J254" s="118"/>
      <c r="K254" s="119"/>
      <c r="L254" s="120">
        <f>L251</f>
        <v>0</v>
      </c>
    </row>
    <row r="255" spans="1:12" x14ac:dyDescent="0.25">
      <c r="A255" s="53" t="s">
        <v>323</v>
      </c>
      <c r="B255" s="54" t="s">
        <v>9</v>
      </c>
      <c r="C255" s="53" t="s">
        <v>10</v>
      </c>
      <c r="D255" s="55" t="s">
        <v>28</v>
      </c>
      <c r="E255" s="56"/>
      <c r="F255" s="56"/>
      <c r="G255" s="56"/>
      <c r="H255" s="56"/>
      <c r="I255" s="57"/>
      <c r="J255" s="123"/>
      <c r="K255" s="124"/>
      <c r="L255" s="125"/>
    </row>
    <row r="256" spans="1:12" x14ac:dyDescent="0.25">
      <c r="A256" s="61" t="s">
        <v>324</v>
      </c>
      <c r="B256" s="97" t="s">
        <v>11</v>
      </c>
      <c r="C256" s="97" t="s">
        <v>13</v>
      </c>
      <c r="D256" s="63" t="s">
        <v>28</v>
      </c>
      <c r="E256" s="64"/>
      <c r="F256" s="64"/>
      <c r="G256" s="64"/>
      <c r="H256" s="64"/>
      <c r="I256" s="65"/>
      <c r="J256" s="66">
        <v>1</v>
      </c>
      <c r="K256" s="21"/>
      <c r="L256" s="67">
        <f>+ROUND(+J256*K256,2)</f>
        <v>0</v>
      </c>
    </row>
    <row r="257" spans="1:12" ht="51" customHeight="1" x14ac:dyDescent="0.25">
      <c r="A257" s="68"/>
      <c r="B257" s="68"/>
      <c r="C257" s="68"/>
      <c r="D257" s="69" t="s">
        <v>325</v>
      </c>
      <c r="E257" s="70"/>
      <c r="F257" s="70"/>
      <c r="G257" s="70"/>
      <c r="H257" s="70"/>
      <c r="I257" s="71"/>
      <c r="J257" s="72"/>
      <c r="K257" s="73"/>
      <c r="L257" s="72"/>
    </row>
    <row r="258" spans="1:12" x14ac:dyDescent="0.25">
      <c r="A258" s="152"/>
      <c r="B258" s="87"/>
      <c r="C258" s="87"/>
      <c r="D258" s="111"/>
      <c r="E258" s="75">
        <v>1</v>
      </c>
      <c r="F258" s="76">
        <v>0</v>
      </c>
      <c r="G258" s="76">
        <v>0</v>
      </c>
      <c r="H258" s="76">
        <v>0</v>
      </c>
      <c r="I258" s="77">
        <v>1</v>
      </c>
      <c r="J258" s="145"/>
      <c r="K258" s="91"/>
      <c r="L258" s="90"/>
    </row>
    <row r="259" spans="1:12" x14ac:dyDescent="0.25">
      <c r="A259" s="112"/>
      <c r="B259" s="113"/>
      <c r="C259" s="112"/>
      <c r="D259" s="114"/>
      <c r="E259" s="115"/>
      <c r="F259" s="116"/>
      <c r="G259" s="116"/>
      <c r="H259" s="116"/>
      <c r="I259" s="117" t="s">
        <v>326</v>
      </c>
      <c r="J259" s="118"/>
      <c r="K259" s="119"/>
      <c r="L259" s="120">
        <f>L256</f>
        <v>0</v>
      </c>
    </row>
    <row r="260" spans="1:12" x14ac:dyDescent="0.25">
      <c r="A260" s="53" t="s">
        <v>327</v>
      </c>
      <c r="B260" s="54" t="s">
        <v>9</v>
      </c>
      <c r="C260" s="53"/>
      <c r="D260" s="55" t="s">
        <v>24</v>
      </c>
      <c r="E260" s="56"/>
      <c r="F260" s="56"/>
      <c r="G260" s="56"/>
      <c r="H260" s="56"/>
      <c r="I260" s="57"/>
      <c r="J260" s="123"/>
      <c r="K260" s="124"/>
      <c r="L260" s="125"/>
    </row>
    <row r="261" spans="1:12" x14ac:dyDescent="0.25">
      <c r="A261" s="61" t="s">
        <v>328</v>
      </c>
      <c r="B261" s="97" t="s">
        <v>11</v>
      </c>
      <c r="C261" s="97" t="s">
        <v>13</v>
      </c>
      <c r="D261" s="63" t="s">
        <v>24</v>
      </c>
      <c r="E261" s="64"/>
      <c r="F261" s="64"/>
      <c r="G261" s="64"/>
      <c r="H261" s="64"/>
      <c r="I261" s="65"/>
      <c r="J261" s="66">
        <v>1</v>
      </c>
      <c r="K261" s="21"/>
      <c r="L261" s="67">
        <f>+ROUND(+J261*K261,2)</f>
        <v>0</v>
      </c>
    </row>
    <row r="262" spans="1:12" ht="120" customHeight="1" x14ac:dyDescent="0.25">
      <c r="A262" s="68"/>
      <c r="B262" s="68"/>
      <c r="C262" s="68"/>
      <c r="D262" s="160" t="s">
        <v>25</v>
      </c>
      <c r="E262" s="161"/>
      <c r="F262" s="161"/>
      <c r="G262" s="161"/>
      <c r="H262" s="161"/>
      <c r="I262" s="162"/>
      <c r="J262" s="72"/>
      <c r="K262" s="73"/>
      <c r="L262" s="72"/>
    </row>
    <row r="263" spans="1:12" x14ac:dyDescent="0.25">
      <c r="A263" s="152"/>
      <c r="B263" s="87"/>
      <c r="C263" s="87"/>
      <c r="D263" s="163"/>
      <c r="E263" s="139">
        <v>1</v>
      </c>
      <c r="F263" s="77">
        <v>0</v>
      </c>
      <c r="G263" s="77">
        <v>0</v>
      </c>
      <c r="H263" s="77">
        <v>0</v>
      </c>
      <c r="I263" s="77">
        <v>1</v>
      </c>
      <c r="J263" s="145"/>
      <c r="K263" s="91"/>
      <c r="L263" s="90"/>
    </row>
    <row r="264" spans="1:12" x14ac:dyDescent="0.25">
      <c r="A264" s="112"/>
      <c r="B264" s="113"/>
      <c r="C264" s="112"/>
      <c r="D264" s="114"/>
      <c r="E264" s="115"/>
      <c r="F264" s="116"/>
      <c r="G264" s="116"/>
      <c r="H264" s="116"/>
      <c r="I264" s="164" t="s">
        <v>329</v>
      </c>
      <c r="J264" s="118"/>
      <c r="K264" s="119"/>
      <c r="L264" s="120">
        <f>L261</f>
        <v>0</v>
      </c>
    </row>
    <row r="265" spans="1:12" ht="15" customHeight="1" x14ac:dyDescent="0.25">
      <c r="A265" s="112"/>
      <c r="B265" s="113" t="s">
        <v>31</v>
      </c>
      <c r="C265" s="112"/>
      <c r="D265" s="114"/>
      <c r="E265" s="165"/>
      <c r="F265" s="165"/>
      <c r="G265" s="165"/>
      <c r="H265" s="165"/>
      <c r="I265" s="166" t="s">
        <v>32</v>
      </c>
      <c r="J265" s="118"/>
      <c r="K265" s="119"/>
      <c r="L265" s="120">
        <f>SUM(L74+L118+L147+L164+L206+L235+L249+L254+L259+L264)</f>
        <v>5000</v>
      </c>
    </row>
    <row r="266" spans="1:12" ht="15" customHeight="1" x14ac:dyDescent="0.25">
      <c r="A266" s="112"/>
      <c r="B266" s="113" t="s">
        <v>31</v>
      </c>
      <c r="C266" s="112"/>
      <c r="D266" s="114"/>
      <c r="E266" s="165"/>
      <c r="F266" s="165"/>
      <c r="G266" s="165"/>
      <c r="H266" s="165"/>
      <c r="I266" s="166" t="s">
        <v>60</v>
      </c>
      <c r="J266" s="176" t="s">
        <v>334</v>
      </c>
      <c r="K266" s="167"/>
      <c r="L266" s="22"/>
    </row>
    <row r="267" spans="1:12" ht="15" customHeight="1" x14ac:dyDescent="0.25">
      <c r="A267" s="112"/>
      <c r="B267" s="113" t="s">
        <v>31</v>
      </c>
      <c r="C267" s="112"/>
      <c r="D267" s="114"/>
      <c r="E267" s="165"/>
      <c r="F267" s="165"/>
      <c r="G267" s="165"/>
      <c r="H267" s="165"/>
      <c r="I267" s="166" t="s">
        <v>61</v>
      </c>
      <c r="J267" s="176" t="s">
        <v>335</v>
      </c>
      <c r="K267" s="167"/>
      <c r="L267" s="22"/>
    </row>
    <row r="268" spans="1:12" ht="15" customHeight="1" x14ac:dyDescent="0.25">
      <c r="A268" s="87"/>
      <c r="B268" s="168" t="s">
        <v>31</v>
      </c>
      <c r="C268" s="87"/>
      <c r="D268" s="169"/>
      <c r="E268" s="170"/>
      <c r="F268" s="170"/>
      <c r="G268" s="170"/>
      <c r="H268" s="170"/>
      <c r="I268" s="171" t="s">
        <v>33</v>
      </c>
      <c r="J268" s="172"/>
      <c r="K268" s="173"/>
      <c r="L268" s="174">
        <f>SUM(L265:L267)</f>
        <v>5000</v>
      </c>
    </row>
    <row r="269" spans="1:12" x14ac:dyDescent="0.25">
      <c r="E269" s="1"/>
    </row>
    <row r="270" spans="1:12" x14ac:dyDescent="0.25">
      <c r="A270" s="24" t="s">
        <v>333</v>
      </c>
      <c r="E270" s="1"/>
    </row>
    <row r="271" spans="1:12" x14ac:dyDescent="0.25">
      <c r="A271" s="24" t="s">
        <v>58</v>
      </c>
      <c r="E271" s="1"/>
    </row>
    <row r="272" spans="1:12" x14ac:dyDescent="0.25">
      <c r="A272" s="24" t="s">
        <v>331</v>
      </c>
      <c r="E272" s="1"/>
    </row>
    <row r="273" spans="1:12" x14ac:dyDescent="0.25">
      <c r="E273" s="1"/>
    </row>
    <row r="274" spans="1:12" x14ac:dyDescent="0.25">
      <c r="E274" s="1"/>
    </row>
    <row r="275" spans="1:12" x14ac:dyDescent="0.25">
      <c r="B275" s="2" t="s">
        <v>57</v>
      </c>
      <c r="C275" s="2"/>
      <c r="D275" s="40"/>
      <c r="E275" s="40"/>
      <c r="F275" s="40"/>
      <c r="G275" s="40"/>
      <c r="H275" s="40"/>
      <c r="I275" s="40"/>
      <c r="J275" s="40"/>
      <c r="K275" s="1"/>
      <c r="L275" s="1"/>
    </row>
    <row r="276" spans="1:12" x14ac:dyDescent="0.25">
      <c r="E276" s="1"/>
      <c r="I276" s="1"/>
      <c r="J276" s="1"/>
      <c r="K276" s="1"/>
      <c r="L276" s="1"/>
    </row>
    <row r="277" spans="1:12" x14ac:dyDescent="0.25">
      <c r="E277" s="1"/>
      <c r="I277" s="1"/>
      <c r="J277" s="1"/>
      <c r="K277" s="1"/>
      <c r="L277" s="1"/>
    </row>
    <row r="278" spans="1:12" ht="45" customHeight="1" x14ac:dyDescent="0.25">
      <c r="A278" s="41" t="s">
        <v>59</v>
      </c>
      <c r="B278" s="41"/>
      <c r="C278" s="41"/>
      <c r="D278" s="41"/>
      <c r="E278" s="41"/>
      <c r="F278" s="41"/>
      <c r="G278" s="41"/>
      <c r="H278" s="41"/>
      <c r="I278" s="41"/>
      <c r="J278" s="41"/>
      <c r="K278" s="41"/>
      <c r="L278" s="41"/>
    </row>
  </sheetData>
  <sheetProtection algorithmName="SHA-512" hashValue="rgVpksUAYMvtEbJecBusUT5RkTo7jzDPZjnlTUVTKIyp7u/wDQEQEcVg0xXGD9O0v5PSdf9ahwCqOy8CKWA7ew==" saltValue="43+tD/ayddm3aP/AcnO9sQ==" spinCount="100000" sheet="1" objects="1" scenarios="1" selectLockedCells="1" autoFilter="0"/>
  <autoFilter ref="A6:L268" xr:uid="{08503ABE-AF8F-4E22-87D5-87027CB1C99E}"/>
  <mergeCells count="148">
    <mergeCell ref="D27:I27"/>
    <mergeCell ref="D30:I30"/>
    <mergeCell ref="D33:I33"/>
    <mergeCell ref="D36:I36"/>
    <mergeCell ref="D40:I40"/>
    <mergeCell ref="D43:I43"/>
    <mergeCell ref="D46:I46"/>
    <mergeCell ref="D50:I50"/>
    <mergeCell ref="A1:L1"/>
    <mergeCell ref="D275:J275"/>
    <mergeCell ref="A278:L278"/>
    <mergeCell ref="D76:I76"/>
    <mergeCell ref="D77:I77"/>
    <mergeCell ref="D7:I7"/>
    <mergeCell ref="D24:I24"/>
    <mergeCell ref="D8:I8"/>
    <mergeCell ref="D9:I9"/>
    <mergeCell ref="D11:I11"/>
    <mergeCell ref="D12:I12"/>
    <mergeCell ref="D14:I14"/>
    <mergeCell ref="D15:I15"/>
    <mergeCell ref="D17:I17"/>
    <mergeCell ref="D18:I18"/>
    <mergeCell ref="D20:I20"/>
    <mergeCell ref="D21:I21"/>
    <mergeCell ref="D75:I75"/>
    <mergeCell ref="D69:I69"/>
    <mergeCell ref="D72:I72"/>
    <mergeCell ref="D86:I86"/>
    <mergeCell ref="D85:I85"/>
    <mergeCell ref="D88:I88"/>
    <mergeCell ref="D54:I54"/>
    <mergeCell ref="D57:I57"/>
    <mergeCell ref="D60:I60"/>
    <mergeCell ref="D63:I63"/>
    <mergeCell ref="D66:I66"/>
    <mergeCell ref="D97:I97"/>
    <mergeCell ref="D98:I98"/>
    <mergeCell ref="D100:I100"/>
    <mergeCell ref="D101:I101"/>
    <mergeCell ref="D105:I105"/>
    <mergeCell ref="D89:I89"/>
    <mergeCell ref="D91:I91"/>
    <mergeCell ref="D92:I92"/>
    <mergeCell ref="D94:I94"/>
    <mergeCell ref="D95:I95"/>
    <mergeCell ref="D114:I114"/>
    <mergeCell ref="D115:I115"/>
    <mergeCell ref="D119:I119"/>
    <mergeCell ref="D120:I120"/>
    <mergeCell ref="D121:I121"/>
    <mergeCell ref="D106:I106"/>
    <mergeCell ref="D108:I108"/>
    <mergeCell ref="D109:I109"/>
    <mergeCell ref="D112:I112"/>
    <mergeCell ref="D111:G111"/>
    <mergeCell ref="H111:I111"/>
    <mergeCell ref="D130:I130"/>
    <mergeCell ref="D132:I132"/>
    <mergeCell ref="D133:I133"/>
    <mergeCell ref="D135:I135"/>
    <mergeCell ref="D136:I136"/>
    <mergeCell ref="D123:I123"/>
    <mergeCell ref="D124:I124"/>
    <mergeCell ref="D126:I126"/>
    <mergeCell ref="D127:I127"/>
    <mergeCell ref="D129:I129"/>
    <mergeCell ref="D145:I145"/>
    <mergeCell ref="D148:I148"/>
    <mergeCell ref="D149:I149"/>
    <mergeCell ref="D150:I150"/>
    <mergeCell ref="D152:I152"/>
    <mergeCell ref="D138:I138"/>
    <mergeCell ref="D139:I139"/>
    <mergeCell ref="D141:I141"/>
    <mergeCell ref="D142:I142"/>
    <mergeCell ref="D144:I144"/>
    <mergeCell ref="D161:I161"/>
    <mergeCell ref="D162:I162"/>
    <mergeCell ref="D165:I165"/>
    <mergeCell ref="D166:I166"/>
    <mergeCell ref="D167:I167"/>
    <mergeCell ref="D153:I153"/>
    <mergeCell ref="D155:I155"/>
    <mergeCell ref="D156:I156"/>
    <mergeCell ref="D158:I158"/>
    <mergeCell ref="D159:I159"/>
    <mergeCell ref="D178:I178"/>
    <mergeCell ref="D179:I179"/>
    <mergeCell ref="D181:I181"/>
    <mergeCell ref="D182:I182"/>
    <mergeCell ref="D175:I175"/>
    <mergeCell ref="D176:I176"/>
    <mergeCell ref="D169:I169"/>
    <mergeCell ref="D170:I170"/>
    <mergeCell ref="D172:I172"/>
    <mergeCell ref="D173:I173"/>
    <mergeCell ref="D191:I191"/>
    <mergeCell ref="D193:I193"/>
    <mergeCell ref="D194:I194"/>
    <mergeCell ref="D196:I196"/>
    <mergeCell ref="D197:I197"/>
    <mergeCell ref="D184:I184"/>
    <mergeCell ref="D185:I185"/>
    <mergeCell ref="D187:I187"/>
    <mergeCell ref="D188:I188"/>
    <mergeCell ref="D190:I190"/>
    <mergeCell ref="D208:I208"/>
    <mergeCell ref="D209:I209"/>
    <mergeCell ref="D211:I211"/>
    <mergeCell ref="D212:I212"/>
    <mergeCell ref="D214:I214"/>
    <mergeCell ref="D200:I200"/>
    <mergeCell ref="D201:I201"/>
    <mergeCell ref="D203:I203"/>
    <mergeCell ref="D204:I204"/>
    <mergeCell ref="D207:I207"/>
    <mergeCell ref="D223:I223"/>
    <mergeCell ref="D224:I224"/>
    <mergeCell ref="D226:I226"/>
    <mergeCell ref="D227:I227"/>
    <mergeCell ref="D229:I229"/>
    <mergeCell ref="D215:I215"/>
    <mergeCell ref="D217:I217"/>
    <mergeCell ref="D218:I218"/>
    <mergeCell ref="D220:I220"/>
    <mergeCell ref="D221:I221"/>
    <mergeCell ref="D238:I238"/>
    <mergeCell ref="D240:I240"/>
    <mergeCell ref="D241:I241"/>
    <mergeCell ref="D243:I243"/>
    <mergeCell ref="D244:I244"/>
    <mergeCell ref="D230:I230"/>
    <mergeCell ref="D232:I232"/>
    <mergeCell ref="D233:I233"/>
    <mergeCell ref="D236:I236"/>
    <mergeCell ref="D237:I237"/>
    <mergeCell ref="D261:I261"/>
    <mergeCell ref="D262:I262"/>
    <mergeCell ref="D255:I255"/>
    <mergeCell ref="D257:I257"/>
    <mergeCell ref="D256:I256"/>
    <mergeCell ref="D260:I260"/>
    <mergeCell ref="D246:I246"/>
    <mergeCell ref="D247:I247"/>
    <mergeCell ref="D250:I250"/>
    <mergeCell ref="D251:I251"/>
    <mergeCell ref="D252:I252"/>
  </mergeCells>
  <dataValidations disablePrompts="1" count="1">
    <dataValidation type="list" allowBlank="1" showInputMessage="1" showErrorMessage="1" sqref="B7:B268" xr:uid="{C8708D7E-555A-4384-8C59-44E0A1B76806}">
      <formula1>"Capítulo,Partida,Mano de obra,Maquinaria,Material,Otros,Tarea,"</formula1>
    </dataValidation>
  </dataValidations>
  <printOptions horizontalCentered="1"/>
  <pageMargins left="0.70866141732283472" right="0.70866141732283472" top="0.55118110236220474" bottom="0.55118110236220474" header="0.31496062992125984" footer="0.31496062992125984"/>
  <pageSetup paperSize="9" scale="63" fitToHeight="10" orientation="portrait" r:id="rId1"/>
  <headerFooter>
    <oddFooter>&amp;R&amp;P  /  &amp;N</oddFooter>
  </headerFooter>
  <ignoredErrors>
    <ignoredError sqref="A15:A16 A13 A7 A9:A10 A12 A18:A19 A74:A75 A21:A22 A119 A148 A165 A207 A236 A250 A255 A26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2024-04-12T12:01:55Z</cp:lastPrinted>
  <dcterms:created xsi:type="dcterms:W3CDTF">2024-03-26T11:44:17Z</dcterms:created>
  <dcterms:modified xsi:type="dcterms:W3CDTF">2024-04-12T12:02:04Z</dcterms:modified>
</cp:coreProperties>
</file>