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D:\COMPRAS\GECO\___24exp\683_AT-DF-CSS-UITarragona_JLArroyo-RRJ\"/>
    </mc:Choice>
  </mc:AlternateContent>
  <xr:revisionPtr revIDLastSave="0" documentId="8_{D30B6502-34EC-4C36-A97F-C66D23ACA9CD}"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C'!$A$1:$J$54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9" i="7" l="1"/>
  <c r="L27" i="7" l="1"/>
  <c r="J47" i="7"/>
  <c r="J45" i="7"/>
  <c r="J37" i="7"/>
  <c r="J38" i="7"/>
  <c r="J34" i="7"/>
  <c r="J31" i="7"/>
  <c r="J30" i="7"/>
  <c r="J26" i="7"/>
  <c r="J22" i="7"/>
  <c r="J19" i="7" s="1"/>
  <c r="L19" i="7" s="1"/>
  <c r="J23" i="7"/>
  <c r="J43" i="7" l="1"/>
  <c r="J27" i="7"/>
  <c r="J18" i="7" l="1"/>
  <c r="F21" i="7" l="1"/>
  <c r="F19" i="7" s="1"/>
  <c r="F43" i="7"/>
  <c r="F36" i="7"/>
  <c r="F33" i="7"/>
  <c r="F29" i="7"/>
  <c r="F27" i="7" s="1"/>
  <c r="F25" i="7"/>
  <c r="G18" i="7" l="1"/>
</calcChain>
</file>

<file path=xl/sharedStrings.xml><?xml version="1.0" encoding="utf-8"?>
<sst xmlns="http://schemas.openxmlformats.org/spreadsheetml/2006/main" count="141" uniqueCount="113">
  <si>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</si>
  <si>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</si>
  <si>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</si>
  <si>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</si>
  <si>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</si>
  <si>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</si>
  <si>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</si>
  <si>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</si>
  <si>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</si>
  <si>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</si>
  <si>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</si>
  <si>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</si>
  <si>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</si>
  <si>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</si>
  <si>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</si>
  <si>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</si>
  <si>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</si>
  <si>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</si>
  <si>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</si>
  <si>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</si>
  <si>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</si>
  <si>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</si>
  <si>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</si>
  <si>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</si>
  <si>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</si>
  <si>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</si>
  <si>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</si>
  <si>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</si>
  <si>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</si>
  <si>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</si>
  <si>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</si>
  <si>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</si>
  <si>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</si>
  <si>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</si>
  <si>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</si>
  <si>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</si>
  <si>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</si>
  <si>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</si>
  <si>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</si>
  <si>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</si>
  <si>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</si>
  <si>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</si>
  <si>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</si>
  <si>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</si>
  <si>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</si>
  <si>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</si>
  <si>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</si>
  <si>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</si>
  <si>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</si>
  <si>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</si>
  <si>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</si>
  <si>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</si>
  <si>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</si>
  <si>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</si>
  <si>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</si>
  <si>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</si>
  <si>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Expediente n.º S/00683/2024</t>
  </si>
  <si>
    <t>trabajos realizados</t>
  </si>
  <si>
    <t>CRITERIOS DE ADJUDICACIÓN</t>
  </si>
  <si>
    <t>parcial</t>
  </si>
  <si>
    <t>TOTAL</t>
  </si>
  <si>
    <t>años experiencia</t>
  </si>
  <si>
    <t>3.2.1 Proyectista arquitectura y coordinador en fase de proyecto (perfil b.1.a-obligatorio)</t>
  </si>
  <si>
    <t>3.2.3 Director de obra y coordinador en fase de obra (perfil b.2.a-obligatorio)</t>
  </si>
  <si>
    <r>
      <t xml:space="preserve">Cualificación (trabajos finalizados), </t>
    </r>
    <r>
      <rPr>
        <sz val="8"/>
        <color rgb="FF000000"/>
        <rFont val="Calibri"/>
        <family val="2"/>
        <scheme val="minor"/>
      </rPr>
      <t>4 o más trabajos, 1 punto, 6 o más trabajos 2 puntos.</t>
    </r>
  </si>
  <si>
    <t>3.2.5 Director de ejecución de obra (perfil b.3-obligatorio)</t>
  </si>
  <si>
    <r>
      <t xml:space="preserve">Experiencia (años), </t>
    </r>
    <r>
      <rPr>
        <sz val="8"/>
        <color rgb="FF000000"/>
        <rFont val="Calibri"/>
        <family val="2"/>
        <scheme val="minor"/>
      </rPr>
      <t>6 o más años, 1 punto, 11 o más  años, 2 puntos.</t>
    </r>
  </si>
  <si>
    <t>3.2.6 Delineante proyectista (perfil d.1-optativo)</t>
  </si>
  <si>
    <r>
      <t xml:space="preserve">Experiencia (años), </t>
    </r>
    <r>
      <rPr>
        <sz val="8"/>
        <color rgb="FF000000"/>
        <rFont val="Calibri"/>
        <family val="2"/>
        <scheme val="minor"/>
      </rPr>
      <t xml:space="preserve">4 </t>
    </r>
    <r>
      <rPr>
        <sz val="8"/>
        <color theme="1"/>
        <rFont val="Calibri"/>
        <family val="2"/>
        <scheme val="minor"/>
      </rPr>
      <t> </t>
    </r>
    <r>
      <rPr>
        <sz val="8"/>
        <color rgb="FF000000"/>
        <rFont val="Calibri"/>
        <family val="2"/>
        <scheme val="minor"/>
      </rPr>
      <t>o más años, 1 punto, 11 o más  años, 2 puntos.</t>
    </r>
  </si>
  <si>
    <t>3.2.7 Delineante (perfil d.2-optativo)</t>
  </si>
  <si>
    <r>
      <t xml:space="preserve">Experiencia (años), </t>
    </r>
    <r>
      <rPr>
        <sz val="8"/>
        <color rgb="FF000000"/>
        <rFont val="Calibri"/>
        <family val="2"/>
        <scheme val="minor"/>
      </rPr>
      <t>4 o más años, 1 punto, 11 o más  años, 2 puntos.</t>
    </r>
  </si>
  <si>
    <t>3.2.8 Administrativo (perfil d.3-optativo)</t>
  </si>
  <si>
    <t>3.2 Criterios técnicos de valoración automática (sobre C)</t>
  </si>
  <si>
    <t>3.2.2 Proyectista instalaciones (perfil b.1.b-obligatorio)</t>
  </si>
  <si>
    <t>3.2.4 Director de obra de instalaciones (perfil b.2.b-obligatorio)</t>
  </si>
  <si>
    <t>a) Equipo desarrollo proyectos y ESS</t>
  </si>
  <si>
    <t>c) Equipo optativo</t>
  </si>
  <si>
    <t>proyectos realizados</t>
  </si>
  <si>
    <t>Valores ofertados</t>
  </si>
  <si>
    <t xml:space="preserve">Puntuación  por cumplimiento de valores </t>
  </si>
  <si>
    <t>Cumplimentar espacios en azul</t>
  </si>
  <si>
    <t>(*)</t>
  </si>
  <si>
    <t>(**)</t>
  </si>
  <si>
    <r>
      <t xml:space="preserve">arquitecto/a superior, experiencia 5 años y 3 </t>
    </r>
    <r>
      <rPr>
        <b/>
        <i/>
        <sz val="8"/>
        <color rgb="FF000000"/>
        <rFont val="Calibri"/>
        <family val="2"/>
        <scheme val="minor"/>
      </rPr>
      <t xml:space="preserve">trabajos como proyectista </t>
    </r>
    <r>
      <rPr>
        <i/>
        <sz val="8"/>
        <color rgb="FF000000"/>
        <rFont val="Calibri"/>
        <family val="2"/>
        <scheme val="minor"/>
      </rPr>
      <t>de  150.000 € PEC (cada referencia)</t>
    </r>
  </si>
  <si>
    <r>
      <t>Experiencia (años)</t>
    </r>
    <r>
      <rPr>
        <sz val="8"/>
        <color rgb="FF000000"/>
        <rFont val="Calibri"/>
        <family val="2"/>
        <scheme val="minor"/>
      </rPr>
      <t xml:space="preserve">, </t>
    </r>
    <r>
      <rPr>
        <sz val="8"/>
        <color theme="1"/>
        <rFont val="Calibri"/>
        <family val="2"/>
        <scheme val="minor"/>
      </rPr>
      <t> </t>
    </r>
    <r>
      <rPr>
        <sz val="8"/>
        <color rgb="FF000000"/>
        <rFont val="Calibri"/>
        <family val="2"/>
        <scheme val="minor"/>
      </rPr>
      <t>6 o más años,1 punto</t>
    </r>
  </si>
  <si>
    <r>
      <t xml:space="preserve">Cualificación (proyectos finalizados), </t>
    </r>
    <r>
      <rPr>
        <sz val="8"/>
        <color theme="1"/>
        <rFont val="Calibri"/>
        <family val="2"/>
        <scheme val="minor"/>
      </rPr>
      <t> </t>
    </r>
    <r>
      <rPr>
        <sz val="8"/>
        <color rgb="FF000000"/>
        <rFont val="Calibri"/>
        <family val="2"/>
        <scheme val="minor"/>
      </rPr>
      <t xml:space="preserve"> 4 o más proyectos, 1 punto, 6 o más proyectos 2 puntos.</t>
    </r>
  </si>
  <si>
    <r>
      <t xml:space="preserve">ingeniero/a técnico o superior experiencia 8 años en </t>
    </r>
    <r>
      <rPr>
        <b/>
        <i/>
        <sz val="8"/>
        <color rgb="FF000000"/>
        <rFont val="Calibri"/>
        <family val="2"/>
        <scheme val="minor"/>
      </rPr>
      <t>proyectos de instalaciones edificatorias</t>
    </r>
    <r>
      <rPr>
        <i/>
        <sz val="8"/>
        <color rgb="FF000000"/>
        <rFont val="Calibri"/>
        <family val="2"/>
        <scheme val="minor"/>
      </rPr>
      <t xml:space="preserve"> de 20.000 € PEC (cada referencia)</t>
    </r>
  </si>
  <si>
    <r>
      <t>Experiencia (años</t>
    </r>
    <r>
      <rPr>
        <sz val="8"/>
        <color rgb="FF000000"/>
        <rFont val="Calibri"/>
        <family val="2"/>
        <scheme val="minor"/>
      </rPr>
      <t>), 9 o más años, 1 punto.</t>
    </r>
  </si>
  <si>
    <t>b) Equipo asignado a la dirección de obra</t>
  </si>
  <si>
    <r>
      <t xml:space="preserve">arquitecto/a superior, experiencia 5 años y 3 trabajos como </t>
    </r>
    <r>
      <rPr>
        <b/>
        <i/>
        <sz val="8"/>
        <color rgb="FF000000"/>
        <rFont val="Calibri"/>
        <family val="2"/>
        <scheme val="minor"/>
      </rPr>
      <t>director de obra</t>
    </r>
    <r>
      <rPr>
        <i/>
        <sz val="8"/>
        <color rgb="FF000000"/>
        <rFont val="Calibri"/>
        <family val="2"/>
        <scheme val="minor"/>
      </rPr>
      <t xml:space="preserve"> de 280.000 € PEC (cada referencia)</t>
    </r>
  </si>
  <si>
    <r>
      <t xml:space="preserve">Experiencia (años), 6 o más años, </t>
    </r>
    <r>
      <rPr>
        <sz val="8"/>
        <color rgb="FF000000"/>
        <rFont val="Calibri"/>
        <family val="2"/>
        <scheme val="minor"/>
      </rPr>
      <t xml:space="preserve">2 puntos, 11 o más  años, 3 </t>
    </r>
    <r>
      <rPr>
        <sz val="8"/>
        <color theme="1"/>
        <rFont val="Calibri"/>
        <family val="2"/>
        <scheme val="minor"/>
      </rPr>
      <t> </t>
    </r>
    <r>
      <rPr>
        <sz val="8"/>
        <color rgb="FF000000"/>
        <rFont val="Calibri"/>
        <family val="2"/>
        <scheme val="minor"/>
      </rPr>
      <t>puntos.</t>
    </r>
  </si>
  <si>
    <r>
      <t xml:space="preserve">Cualificación (trabajos finalizados), </t>
    </r>
    <r>
      <rPr>
        <sz val="8"/>
        <color rgb="FF000000"/>
        <rFont val="Calibri"/>
        <family val="2"/>
        <scheme val="minor"/>
      </rPr>
      <t>4 o más trabajos, 2  puntos, 6 o más trabajos 3 puntos.</t>
    </r>
  </si>
  <si>
    <t>ingeniero/a técnico o superior experiencia 8 años y 3 trabajos como director de obra de instalaciones de 60.000 € PEC (cada referencia)</t>
  </si>
  <si>
    <r>
      <t>Experiencia (años)</t>
    </r>
    <r>
      <rPr>
        <sz val="8"/>
        <color rgb="FF000000"/>
        <rFont val="Calibri"/>
        <family val="2"/>
        <scheme val="minor"/>
      </rPr>
      <t>, 9 o más años, 1 punto.</t>
    </r>
  </si>
  <si>
    <r>
      <t xml:space="preserve">arquitecto/a técnico, experiencia 5 años y 3 trabajos como </t>
    </r>
    <r>
      <rPr>
        <b/>
        <i/>
        <sz val="8"/>
        <color rgb="FF000000"/>
        <rFont val="Calibri"/>
        <family val="2"/>
        <scheme val="minor"/>
      </rPr>
      <t>director de ejecución obras</t>
    </r>
    <r>
      <rPr>
        <i/>
        <sz val="8"/>
        <color rgb="FF000000"/>
        <rFont val="Calibri"/>
        <family val="2"/>
        <scheme val="minor"/>
      </rPr>
      <t xml:space="preserve"> de 280.000 € PEC (cada referencia)</t>
    </r>
  </si>
  <si>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</si>
  <si>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</si>
  <si>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</si>
  <si>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</si>
  <si>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</si>
  <si>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</si>
  <si>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</si>
  <si>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</si>
  <si>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</si>
  <si>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</si>
  <si>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</si>
  <si>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</si>
  <si>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</si>
  <si>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“AT redacción proyecto, Dirección Facultativa y CSS Unidad Informativa RTVE TARRAGONA (EDIF.TABACALERA)”</t>
  </si>
  <si>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</si>
  <si>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</si>
  <si>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</si>
  <si>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r>
      <t xml:space="preserve">Experiencia (años), </t>
    </r>
    <r>
      <rPr>
        <sz val="8"/>
        <color rgb="FF000000"/>
        <rFont val="Calibri"/>
        <family val="2"/>
        <scheme val="minor"/>
      </rPr>
      <t>2 o más años, 1 punto.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</si>
</sst>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sz val="11"/>
      <color rgb="FFFF0000"/>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9"/>
      <color rgb="FFFF0000"/>
      <name val="Calibri"/>
      <family val="2"/>
      <scheme val="minor"/>
    </font>
    <font>
      <i/>
      <sz val="8"/>
      <color rgb="FF000000"/>
      <name val="Calibri"/>
      <family val="2"/>
      <scheme val="minor"/>
    </font>
    <font>
      <b/>
      <sz val="11"/>
      <name val="Calibri"/>
      <family val="2"/>
      <scheme val="minor"/>
    </font>
    <font>
      <b/>
      <sz val="12"/>
      <name val="Calibri"/>
      <family val="2"/>
      <scheme val="minor"/>
    </font>
    <font>
      <b/>
      <i/>
      <sz val="8"/>
      <color rgb="FF000000"/>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rgb="FF000000"/>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dotted">
        <color auto="1"/>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dashed">
        <color auto="1"/>
      </bottom>
      <diagonal/>
    </border>
    <border>
      <left/>
      <right/>
      <top/>
      <bottom style="thin">
        <color indexed="64"/>
      </bottom>
      <diagonal/>
    </border>
    <border>
      <left/>
      <right/>
      <top style="thin">
        <color indexed="64"/>
      </top>
      <bottom style="medium">
        <color indexed="64"/>
      </bottom>
      <diagonal/>
    </border>
    <border>
      <left/>
      <right/>
      <top style="dashed">
        <color auto="1"/>
      </top>
      <bottom style="dashed">
        <color auto="1"/>
      </bottom>
      <diagonal/>
    </border>
  </borders>
  <cellStyleXfs count="1">
    <xf numFmtId="0" fontId="0" fillId="0" borderId="0"/>
  </cellStyleXfs>
  <cellXfs count="193">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6" fillId="0" borderId="6" xfId="0" applyFont="1" applyBorder="1" applyAlignment="1" applyProtection="1">
      <alignment horizontal="center" vertical="center" wrapText="1"/>
    </xf>
    <xf numFmtId="0" fontId="16"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7" fillId="0" borderId="0" xfId="0" applyFont="1" applyAlignment="1" applyProtection="1">
      <alignment horizontal="right" vertical="center"/>
    </xf>
    <xf numFmtId="0" fontId="28" fillId="0" borderId="0" xfId="0" applyFont="1" applyAlignment="1" applyProtection="1">
      <alignment horizontal="center" wrapText="1"/>
    </xf>
    <xf numFmtId="0" fontId="24" fillId="0" borderId="0" xfId="0" applyFont="1" applyProtection="1"/>
    <xf numFmtId="0" fontId="0" fillId="0" borderId="0" xfId="0" applyAlignment="1" applyProtection="1">
      <alignment vertical="center" shrinkToFit="1"/>
    </xf>
    <xf numFmtId="0" fontId="0" fillId="0" borderId="25"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7" fillId="0" borderId="7" xfId="0" applyFont="1" applyBorder="1" applyAlignment="1" applyProtection="1">
      <alignment horizontal="center" vertical="center" wrapText="1"/>
    </xf>
    <xf numFmtId="0" fontId="14" fillId="5" borderId="0" xfId="0" applyFont="1" applyFill="1" applyBorder="1" applyAlignment="1" applyProtection="1">
      <alignment horizontal="center" vertical="center" wrapText="1"/>
    </xf>
    <xf numFmtId="0" fontId="14" fillId="5" borderId="0" xfId="0" applyFont="1" applyFill="1" applyBorder="1" applyAlignment="1" applyProtection="1">
      <alignment vertical="center" wrapText="1"/>
    </xf>
    <xf numFmtId="0" fontId="26" fillId="5" borderId="6"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21" fillId="0" borderId="16" xfId="0" applyFont="1" applyFill="1" applyBorder="1" applyAlignment="1" applyProtection="1">
      <alignment horizontal="right" vertical="center" indent="1"/>
    </xf>
    <xf numFmtId="0" fontId="15" fillId="0" borderId="13" xfId="0" applyFont="1" applyFill="1" applyBorder="1" applyAlignment="1" applyProtection="1">
      <alignment horizontal="left" vertical="center"/>
    </xf>
    <xf numFmtId="0" fontId="17" fillId="6" borderId="16" xfId="0" applyFont="1" applyFill="1" applyBorder="1" applyAlignment="1" applyProtection="1">
      <alignment horizontal="center" vertical="center" wrapText="1"/>
    </xf>
    <xf numFmtId="0" fontId="17" fillId="6" borderId="11" xfId="0" applyFont="1" applyFill="1" applyBorder="1" applyAlignment="1" applyProtection="1">
      <alignment horizontal="center" vertical="center" wrapText="1"/>
    </xf>
    <xf numFmtId="0" fontId="19" fillId="0" borderId="5" xfId="0" applyFont="1" applyFill="1" applyBorder="1" applyAlignment="1" applyProtection="1">
      <alignment horizontal="center" vertical="center"/>
    </xf>
    <xf numFmtId="0" fontId="15" fillId="3" borderId="0" xfId="0" applyFont="1" applyFill="1" applyBorder="1" applyAlignment="1" applyProtection="1">
      <alignment horizontal="left" vertical="center"/>
    </xf>
    <xf numFmtId="0" fontId="14" fillId="0" borderId="9" xfId="0" applyFont="1" applyFill="1" applyBorder="1" applyAlignment="1" applyProtection="1">
      <alignment vertical="center"/>
    </xf>
    <xf numFmtId="0" fontId="14" fillId="0" borderId="0" xfId="0" applyFont="1" applyFill="1" applyBorder="1" applyAlignment="1" applyProtection="1">
      <alignment vertical="center"/>
    </xf>
    <xf numFmtId="0" fontId="21" fillId="7" borderId="16" xfId="0" applyFont="1" applyFill="1" applyBorder="1" applyAlignment="1" applyProtection="1">
      <alignment horizontal="center" vertical="center"/>
    </xf>
    <xf numFmtId="0" fontId="15" fillId="3" borderId="0" xfId="0" applyFont="1" applyFill="1" applyAlignment="1" applyProtection="1">
      <alignment horizontal="left" vertical="center"/>
    </xf>
    <xf numFmtId="0" fontId="25" fillId="7" borderId="15" xfId="0" applyFont="1" applyFill="1" applyBorder="1" applyAlignment="1" applyProtection="1">
      <alignment horizontal="center" vertical="center"/>
    </xf>
    <xf numFmtId="0" fontId="12" fillId="3" borderId="0" xfId="0" applyFont="1" applyFill="1" applyBorder="1" applyAlignment="1" applyProtection="1">
      <alignment horizontal="left" vertical="center"/>
    </xf>
    <xf numFmtId="0" fontId="14" fillId="0" borderId="19" xfId="0" applyFont="1" applyFill="1" applyBorder="1" applyAlignment="1" applyProtection="1">
      <alignment vertical="center"/>
    </xf>
    <xf numFmtId="0" fontId="14" fillId="7" borderId="18" xfId="0" applyFont="1" applyFill="1" applyBorder="1" applyAlignment="1" applyProtection="1">
      <alignment horizontal="center" vertical="center"/>
    </xf>
    <xf numFmtId="0" fontId="14" fillId="7" borderId="16" xfId="0" applyFont="1" applyFill="1" applyBorder="1" applyAlignment="1" applyProtection="1">
      <alignment horizontal="center" vertical="center"/>
    </xf>
    <xf numFmtId="0" fontId="14" fillId="3" borderId="0" xfId="0" applyFont="1" applyFill="1" applyBorder="1" applyAlignment="1" applyProtection="1">
      <alignment horizontal="center" vertical="center"/>
    </xf>
    <xf numFmtId="0" fontId="15" fillId="0" borderId="5" xfId="0" applyFont="1" applyFill="1" applyBorder="1" applyAlignment="1" applyProtection="1">
      <alignment horizontal="center" vertical="center" wrapText="1"/>
    </xf>
    <xf numFmtId="0" fontId="0" fillId="0" borderId="13" xfId="0" applyBorder="1" applyProtection="1"/>
    <xf numFmtId="0" fontId="14" fillId="7" borderId="15" xfId="0" applyFont="1" applyFill="1" applyBorder="1" applyAlignment="1" applyProtection="1">
      <alignment horizontal="center" vertical="center"/>
    </xf>
    <xf numFmtId="0" fontId="18" fillId="3" borderId="0" xfId="0" applyFont="1" applyFill="1" applyAlignment="1" applyProtection="1">
      <alignment horizontal="left" vertical="center"/>
    </xf>
    <xf numFmtId="0" fontId="14" fillId="3" borderId="0" xfId="0" applyFont="1" applyFill="1" applyAlignment="1" applyProtection="1">
      <alignment horizontal="center" vertical="center"/>
    </xf>
    <xf numFmtId="0" fontId="12" fillId="3" borderId="0" xfId="0" applyFont="1" applyFill="1" applyAlignment="1" applyProtection="1">
      <alignment horizontal="left" vertical="center"/>
    </xf>
    <xf numFmtId="0" fontId="16" fillId="0" borderId="0" xfId="0" applyFont="1" applyFill="1" applyBorder="1" applyAlignment="1" applyProtection="1">
      <alignment horizontal="justify" vertical="center" wrapText="1"/>
    </xf>
    <xf numFmtId="0" fontId="14" fillId="0" borderId="13" xfId="0" applyFont="1" applyFill="1" applyBorder="1" applyAlignment="1" applyProtection="1">
      <alignment horizontal="center" vertical="center"/>
    </xf>
    <xf numFmtId="0" fontId="12" fillId="0" borderId="0" xfId="0" applyFont="1" applyFill="1" applyBorder="1" applyAlignment="1" applyProtection="1">
      <alignment horizontal="left" vertical="center"/>
    </xf>
    <xf numFmtId="0" fontId="15"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4" fillId="0" borderId="0" xfId="0" applyFont="1" applyFill="1" applyBorder="1" applyAlignment="1" applyProtection="1">
      <alignment horizontal="center" vertical="center"/>
    </xf>
    <xf numFmtId="0" fontId="22" fillId="0" borderId="16" xfId="0" applyFont="1" applyFill="1" applyBorder="1" applyAlignment="1" applyProtection="1">
      <alignment horizontal="right" vertical="center" indent="1"/>
    </xf>
    <xf numFmtId="0" fontId="4" fillId="0" borderId="24" xfId="0" applyFont="1" applyBorder="1" applyAlignment="1" applyProtection="1">
      <alignment vertical="center" textRotation="90"/>
    </xf>
    <xf numFmtId="0" fontId="21" fillId="0" borderId="0" xfId="0" applyFont="1" applyFill="1" applyBorder="1" applyAlignment="1" applyProtection="1">
      <alignment horizontal="center" vertical="center"/>
    </xf>
    <xf numFmtId="0" fontId="14" fillId="7" borderId="17" xfId="0" applyFont="1" applyFill="1" applyBorder="1" applyAlignment="1" applyProtection="1">
      <alignment horizontal="center" vertical="center"/>
    </xf>
    <xf numFmtId="0" fontId="18" fillId="0" borderId="0" xfId="0" applyFont="1" applyFill="1" applyBorder="1" applyAlignment="1" applyProtection="1">
      <alignment horizontal="left" vertical="center"/>
    </xf>
    <xf numFmtId="0" fontId="14" fillId="3" borderId="9" xfId="0" applyFont="1" applyFill="1" applyBorder="1" applyAlignment="1" applyProtection="1">
      <alignment horizontal="center" vertical="center"/>
    </xf>
    <xf numFmtId="0" fontId="0" fillId="0" borderId="0" xfId="0" applyFill="1" applyProtection="1"/>
    <xf numFmtId="0" fontId="30" fillId="0" borderId="0" xfId="0" applyFont="1" applyProtection="1"/>
    <xf numFmtId="4" fontId="30" fillId="0" borderId="0" xfId="0" applyNumberFormat="1" applyFont="1" applyProtection="1"/>
    <xf numFmtId="4" fontId="0" fillId="0" borderId="0" xfId="0" applyNumberFormat="1" applyProtection="1"/>
    <xf numFmtId="0" fontId="0" fillId="0" borderId="29" xfId="0" applyFont="1" applyBorder="1" applyAlignment="1" applyProtection="1">
      <alignment vertical="center" shrinkToFit="1"/>
      <protection locked="0"/>
    </xf>
    <xf numFmtId="164" fontId="0" fillId="8" borderId="20" xfId="0" applyNumberFormat="1" applyFill="1" applyBorder="1" applyAlignment="1" applyProtection="1">
      <alignment horizontal="center" vertical="center"/>
      <protection locked="0"/>
    </xf>
    <xf numFmtId="164" fontId="0" fillId="0" borderId="0" xfId="0" applyNumberFormat="1" applyProtection="1"/>
    <xf numFmtId="164" fontId="0" fillId="0" borderId="0" xfId="0" applyNumberFormat="1" applyAlignment="1" applyProtection="1">
      <alignment vertical="center"/>
    </xf>
    <xf numFmtId="1" fontId="0" fillId="0" borderId="0" xfId="0" applyNumberFormat="1" applyAlignment="1" applyProtection="1">
      <alignment horizontal="center" vertical="center"/>
    </xf>
    <xf numFmtId="1" fontId="0" fillId="8" borderId="20" xfId="0" applyNumberFormat="1" applyFill="1" applyBorder="1" applyAlignment="1" applyProtection="1">
      <alignment horizontal="center" vertical="center"/>
    </xf>
    <xf numFmtId="1" fontId="0" fillId="0" borderId="16" xfId="0" applyNumberFormat="1" applyBorder="1" applyAlignment="1" applyProtection="1">
      <alignment horizontal="center" vertical="center"/>
    </xf>
    <xf numFmtId="1" fontId="0" fillId="0" borderId="21" xfId="0" applyNumberFormat="1" applyBorder="1" applyAlignment="1" applyProtection="1">
      <alignment horizontal="center" vertical="center"/>
    </xf>
    <xf numFmtId="1" fontId="0" fillId="0" borderId="0" xfId="0" applyNumberFormat="1" applyBorder="1" applyAlignment="1" applyProtection="1">
      <alignment horizontal="center" vertical="center"/>
    </xf>
    <xf numFmtId="0" fontId="20" fillId="3" borderId="0" xfId="0" applyFont="1" applyFill="1" applyBorder="1" applyAlignment="1" applyProtection="1">
      <alignment horizontal="center" vertical="center"/>
    </xf>
    <xf numFmtId="0" fontId="11" fillId="0" borderId="0" xfId="0" applyFont="1" applyProtection="1"/>
    <xf numFmtId="164" fontId="0" fillId="0" borderId="0" xfId="0" applyNumberFormat="1" applyBorder="1" applyProtection="1"/>
    <xf numFmtId="1" fontId="0" fillId="0" borderId="20" xfId="0" applyNumberFormat="1" applyBorder="1" applyAlignment="1" applyProtection="1">
      <alignment horizontal="center" vertical="center"/>
    </xf>
    <xf numFmtId="0" fontId="16" fillId="0" borderId="8" xfId="0" applyFont="1" applyBorder="1" applyAlignment="1" applyProtection="1">
      <alignment horizontal="center" vertical="center" wrapText="1"/>
    </xf>
    <xf numFmtId="1" fontId="0" fillId="0" borderId="20" xfId="0" applyNumberFormat="1" applyBorder="1" applyAlignment="1" applyProtection="1">
      <alignment horizontal="center"/>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28" fillId="0" borderId="0" xfId="0" applyFont="1" applyAlignment="1" applyProtection="1">
      <alignment horizontal="center" wrapText="1"/>
    </xf>
    <xf numFmtId="0" fontId="0" fillId="0" borderId="0" xfId="0" applyAlignment="1" applyProtection="1">
      <alignment horizontal="center" vertical="center" shrinkToFit="1"/>
    </xf>
    <xf numFmtId="0" fontId="12" fillId="0" borderId="12" xfId="0" applyFont="1" applyBorder="1" applyAlignment="1" applyProtection="1">
      <alignment horizontal="center" vertical="center"/>
    </xf>
    <xf numFmtId="0" fontId="12" fillId="0" borderId="13" xfId="0" applyFont="1" applyBorder="1" applyAlignment="1" applyProtection="1">
      <alignment horizontal="center" vertical="center"/>
    </xf>
    <xf numFmtId="0" fontId="12" fillId="0" borderId="14" xfId="0" applyFont="1" applyBorder="1" applyAlignment="1" applyProtection="1">
      <alignment horizontal="center" vertical="center"/>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18" fillId="0" borderId="1" xfId="0" applyFont="1" applyBorder="1" applyAlignment="1" applyProtection="1">
      <alignment horizontal="center" vertical="center"/>
    </xf>
    <xf numFmtId="0" fontId="18" fillId="0" borderId="11" xfId="0" applyFont="1" applyBorder="1" applyAlignment="1" applyProtection="1">
      <alignment horizontal="center" vertical="center"/>
    </xf>
    <xf numFmtId="0" fontId="18" fillId="2" borderId="1"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0" fontId="4" fillId="0" borderId="22" xfId="0" applyFont="1" applyBorder="1" applyAlignment="1" applyProtection="1">
      <alignment horizontal="center" vertical="center" textRotation="90"/>
    </xf>
    <xf numFmtId="0" fontId="4" fillId="0" borderId="23" xfId="0" applyFont="1" applyBorder="1" applyAlignment="1" applyProtection="1">
      <alignment horizontal="center" vertical="center" textRotation="90"/>
    </xf>
    <xf numFmtId="0" fontId="4" fillId="0" borderId="21" xfId="0" applyFont="1" applyBorder="1" applyAlignment="1" applyProtection="1">
      <alignment horizontal="center" vertical="center" textRotation="90"/>
    </xf>
    <xf numFmtId="0" fontId="0" fillId="0" borderId="0" xfId="0" applyAlignment="1" applyProtection="1">
      <alignment horizontal="left" wrapText="1"/>
    </xf>
    <xf numFmtId="0" fontId="13" fillId="5" borderId="1" xfId="0" applyFont="1" applyFill="1" applyBorder="1" applyAlignment="1" applyProtection="1">
      <alignment horizontal="left" vertical="center" wrapText="1"/>
    </xf>
    <xf numFmtId="0" fontId="13" fillId="5" borderId="2" xfId="0" applyFont="1" applyFill="1" applyBorder="1" applyAlignment="1" applyProtection="1">
      <alignment horizontal="left" vertical="center" wrapText="1"/>
    </xf>
    <xf numFmtId="0" fontId="12" fillId="0" borderId="1" xfId="0" applyFont="1" applyBorder="1" applyAlignment="1" applyProtection="1">
      <alignment horizontal="left" vertical="center"/>
    </xf>
    <xf numFmtId="0" fontId="12" fillId="0" borderId="2" xfId="0" applyFont="1" applyBorder="1" applyAlignment="1" applyProtection="1">
      <alignment horizontal="left" vertical="center"/>
    </xf>
    <xf numFmtId="0" fontId="12" fillId="0" borderId="11" xfId="0" applyFont="1" applyBorder="1" applyAlignment="1" applyProtection="1">
      <alignment horizontal="left" vertical="center"/>
    </xf>
    <xf numFmtId="0" fontId="13" fillId="7" borderId="12" xfId="0" applyFont="1" applyFill="1" applyBorder="1" applyAlignment="1" applyProtection="1">
      <alignment horizontal="left" vertical="center" wrapText="1"/>
    </xf>
    <xf numFmtId="0" fontId="13" fillId="7" borderId="13" xfId="0" applyFont="1" applyFill="1" applyBorder="1" applyAlignment="1" applyProtection="1">
      <alignment horizontal="left" vertical="center" wrapText="1"/>
    </xf>
    <xf numFmtId="0" fontId="13" fillId="7" borderId="14" xfId="0" applyFont="1" applyFill="1" applyBorder="1" applyAlignment="1" applyProtection="1">
      <alignment horizontal="left" vertical="center" wrapText="1"/>
    </xf>
    <xf numFmtId="0" fontId="20" fillId="0" borderId="9" xfId="0" applyFont="1" applyFill="1" applyBorder="1" applyAlignment="1" applyProtection="1">
      <alignment horizontal="left" vertical="center" wrapText="1"/>
    </xf>
    <xf numFmtId="0" fontId="20" fillId="0" borderId="0" xfId="0" applyFont="1" applyFill="1" applyBorder="1" applyAlignment="1" applyProtection="1">
      <alignment horizontal="left" vertical="center" wrapText="1"/>
    </xf>
    <xf numFmtId="0" fontId="20" fillId="0" borderId="8" xfId="0" applyFont="1" applyFill="1" applyBorder="1" applyAlignment="1" applyProtection="1">
      <alignment horizontal="left" vertical="center" wrapText="1"/>
    </xf>
    <xf numFmtId="0" fontId="16" fillId="0" borderId="27" xfId="0" applyFont="1" applyFill="1" applyBorder="1" applyAlignment="1" applyProtection="1">
      <alignment horizontal="left" vertical="center" wrapText="1"/>
    </xf>
    <xf numFmtId="0" fontId="16" fillId="0" borderId="30" xfId="0" applyFont="1" applyFill="1" applyBorder="1" applyAlignment="1" applyProtection="1">
      <alignment horizontal="left" vertical="center" wrapText="1"/>
    </xf>
    <xf numFmtId="0" fontId="16" fillId="0" borderId="28" xfId="0" applyFont="1" applyFill="1" applyBorder="1" applyAlignment="1" applyProtection="1">
      <alignment horizontal="left" vertical="center" wrapText="1"/>
    </xf>
    <xf numFmtId="0" fontId="16" fillId="0" borderId="19" xfId="0" applyFont="1" applyFill="1" applyBorder="1" applyAlignment="1" applyProtection="1">
      <alignment horizontal="left" vertical="center" wrapText="1"/>
    </xf>
    <xf numFmtId="0" fontId="16" fillId="0" borderId="31" xfId="0" applyFont="1" applyFill="1" applyBorder="1" applyAlignment="1" applyProtection="1">
      <alignment horizontal="left" vertical="center" wrapText="1"/>
    </xf>
    <xf numFmtId="0" fontId="16" fillId="0" borderId="26" xfId="0" applyFont="1" applyFill="1" applyBorder="1" applyAlignment="1" applyProtection="1">
      <alignment horizontal="left" vertical="center" wrapText="1"/>
    </xf>
    <xf numFmtId="0" fontId="0" fillId="0" borderId="29" xfId="0" applyBorder="1" applyAlignment="1" applyProtection="1">
      <alignment horizontal="center" vertical="center" shrinkToFit="1"/>
      <protection locked="0"/>
    </xf>
    <xf numFmtId="0" fontId="0" fillId="0" borderId="29" xfId="0" applyBorder="1" applyAlignment="1" applyProtection="1">
      <alignment horizontal="center" vertical="center"/>
      <protection locked="0"/>
    </xf>
    <xf numFmtId="0" fontId="16" fillId="0" borderId="4" xfId="0" applyFont="1" applyFill="1" applyBorder="1" applyAlignment="1" applyProtection="1">
      <alignment horizontal="left" vertical="center" wrapText="1"/>
    </xf>
    <xf numFmtId="0" fontId="16" fillId="0" borderId="5" xfId="0" applyFont="1" applyFill="1" applyBorder="1" applyAlignment="1" applyProtection="1">
      <alignment horizontal="left" vertical="center" wrapText="1"/>
    </xf>
    <xf numFmtId="0" fontId="16" fillId="0" borderId="6" xfId="0" applyFont="1" applyFill="1" applyBorder="1" applyAlignment="1" applyProtection="1">
      <alignment horizontal="left" vertical="center" wrapText="1"/>
    </xf>
    <xf numFmtId="0" fontId="13" fillId="7" borderId="1" xfId="0" applyFont="1" applyFill="1" applyBorder="1" applyAlignment="1" applyProtection="1">
      <alignment horizontal="left" vertical="center" wrapText="1"/>
    </xf>
    <xf numFmtId="0" fontId="13" fillId="7" borderId="2" xfId="0" applyFont="1" applyFill="1" applyBorder="1" applyAlignment="1" applyProtection="1">
      <alignment horizontal="left" vertical="center" wrapText="1"/>
    </xf>
    <xf numFmtId="0" fontId="13" fillId="7" borderId="11" xfId="0" applyFont="1" applyFill="1" applyBorder="1" applyAlignment="1" applyProtection="1">
      <alignment horizontal="left" vertical="center" wrapText="1"/>
    </xf>
    <xf numFmtId="0" fontId="20" fillId="0" borderId="12" xfId="0" applyFont="1" applyFill="1" applyBorder="1" applyAlignment="1" applyProtection="1">
      <alignment horizontal="left" vertical="center" wrapText="1"/>
    </xf>
    <xf numFmtId="0" fontId="20" fillId="0" borderId="13" xfId="0" applyFont="1" applyFill="1" applyBorder="1" applyAlignment="1" applyProtection="1">
      <alignment horizontal="left" vertical="center" wrapText="1"/>
    </xf>
    <xf numFmtId="0" fontId="20" fillId="0" borderId="14" xfId="0" applyFont="1" applyFill="1" applyBorder="1" applyAlignment="1" applyProtection="1">
      <alignment horizontal="left" vertical="center" wrapText="1"/>
    </xf>
    <xf numFmtId="0" fontId="16" fillId="0" borderId="9" xfId="0" applyFont="1" applyFill="1" applyBorder="1" applyAlignment="1" applyProtection="1">
      <alignment horizontal="left" vertical="center" wrapText="1"/>
    </xf>
    <xf numFmtId="0" fontId="16" fillId="0" borderId="0" xfId="0" applyFont="1" applyFill="1" applyBorder="1" applyAlignment="1" applyProtection="1">
      <alignment horizontal="left" vertical="center" wrapText="1"/>
    </xf>
    <xf numFmtId="0" fontId="16" fillId="0" borderId="8" xfId="0" applyFont="1" applyFill="1" applyBorder="1" applyAlignment="1" applyProtection="1">
      <alignment horizontal="left" vertical="center" wrapText="1"/>
    </xf>
    <xf numFmtId="0" fontId="0" fillId="0" borderId="32" xfId="0" applyFont="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103" t="s">
        <v>0</v>
      </c>
      <c r="B6" s="104"/>
      <c r="C6" s="1"/>
      <c r="D6" s="1"/>
      <c r="E6" s="1"/>
      <c r="F6" s="105" t="s">
        <v>1</v>
      </c>
      <c r="G6" s="106"/>
    </row>
    <row r="7" spans="1:7" ht="15.75" thickBot="1" x14ac:dyDescent="0.3">
      <c r="A7" s="103" t="s">
        <v>2</v>
      </c>
      <c r="B7" s="104"/>
      <c r="C7" s="2"/>
      <c r="D7" s="2"/>
      <c r="E7" s="2"/>
      <c r="F7" s="107">
        <v>60</v>
      </c>
      <c r="G7" s="108"/>
    </row>
    <row r="8" spans="1:7" ht="15.75" thickBot="1" x14ac:dyDescent="0.3">
      <c r="A8" s="109" t="s">
        <v>3</v>
      </c>
      <c r="B8" s="110"/>
      <c r="C8" s="3"/>
      <c r="D8" s="3"/>
      <c r="E8" s="3"/>
      <c r="F8" s="3"/>
      <c r="G8" s="4">
        <v>40</v>
      </c>
    </row>
    <row r="9" spans="1:7" ht="15.75" thickBot="1" x14ac:dyDescent="0.3">
      <c r="A9" s="5" t="s">
        <v>4</v>
      </c>
      <c r="B9" s="6" t="s">
        <v>5</v>
      </c>
      <c r="C9" s="7"/>
      <c r="D9" s="7"/>
      <c r="E9" s="7"/>
      <c r="F9" s="8" t="s">
        <v>6</v>
      </c>
      <c r="G9" s="9"/>
    </row>
    <row r="10" spans="1:7" ht="72" customHeight="1" x14ac:dyDescent="0.25">
      <c r="A10" s="118" t="s">
        <v>7</v>
      </c>
      <c r="B10" s="119"/>
      <c r="C10" s="119"/>
      <c r="D10" s="119"/>
      <c r="E10" s="120"/>
      <c r="F10" s="111"/>
      <c r="G10" s="114"/>
    </row>
    <row r="11" spans="1:7" x14ac:dyDescent="0.25">
      <c r="A11" s="121" t="s">
        <v>8</v>
      </c>
      <c r="B11" s="122"/>
      <c r="C11" s="122"/>
      <c r="D11" s="122"/>
      <c r="E11" s="123"/>
      <c r="F11" s="112"/>
      <c r="G11" s="114"/>
    </row>
    <row r="12" spans="1:7" x14ac:dyDescent="0.25">
      <c r="A12" s="124" t="s">
        <v>9</v>
      </c>
      <c r="B12" s="125"/>
      <c r="C12" s="125"/>
      <c r="D12" s="125"/>
      <c r="E12" s="126"/>
      <c r="F12" s="112"/>
      <c r="G12" s="114"/>
    </row>
    <row r="13" spans="1:7" ht="24" customHeight="1" x14ac:dyDescent="0.25">
      <c r="A13" s="124" t="s">
        <v>10</v>
      </c>
      <c r="B13" s="125"/>
      <c r="C13" s="125"/>
      <c r="D13" s="125"/>
      <c r="E13" s="126"/>
      <c r="F13" s="112"/>
      <c r="G13" s="114"/>
    </row>
    <row r="14" spans="1:7" x14ac:dyDescent="0.25">
      <c r="A14" s="124" t="s">
        <v>11</v>
      </c>
      <c r="B14" s="125"/>
      <c r="C14" s="125"/>
      <c r="D14" s="125"/>
      <c r="E14" s="126"/>
      <c r="F14" s="112"/>
      <c r="G14" s="114"/>
    </row>
    <row r="15" spans="1:7" ht="24" customHeight="1" x14ac:dyDescent="0.25">
      <c r="A15" s="124" t="s">
        <v>12</v>
      </c>
      <c r="B15" s="125"/>
      <c r="C15" s="125"/>
      <c r="D15" s="125"/>
      <c r="E15" s="126"/>
      <c r="F15" s="112"/>
      <c r="G15" s="114"/>
    </row>
    <row r="16" spans="1:7" x14ac:dyDescent="0.25">
      <c r="A16" s="124" t="s">
        <v>13</v>
      </c>
      <c r="B16" s="125"/>
      <c r="C16" s="125"/>
      <c r="D16" s="125"/>
      <c r="E16" s="126"/>
      <c r="F16" s="112"/>
      <c r="G16" s="114"/>
    </row>
    <row r="17" spans="1:7" ht="36" customHeight="1" x14ac:dyDescent="0.25">
      <c r="A17" s="124" t="s">
        <v>14</v>
      </c>
      <c r="B17" s="125"/>
      <c r="C17" s="125"/>
      <c r="D17" s="125"/>
      <c r="E17" s="126"/>
      <c r="F17" s="112"/>
      <c r="G17" s="114"/>
    </row>
    <row r="18" spans="1:7" ht="15.75" thickBot="1" x14ac:dyDescent="0.3">
      <c r="A18" s="127"/>
      <c r="B18" s="128"/>
      <c r="C18" s="128"/>
      <c r="D18" s="128"/>
      <c r="E18" s="129"/>
      <c r="F18" s="113"/>
      <c r="G18" s="114"/>
    </row>
    <row r="19" spans="1:7" ht="15.75" thickBot="1" x14ac:dyDescent="0.3">
      <c r="A19" s="5" t="s">
        <v>15</v>
      </c>
      <c r="B19" s="6" t="s">
        <v>16</v>
      </c>
      <c r="C19" s="7"/>
      <c r="D19" s="7"/>
      <c r="E19" s="7"/>
      <c r="F19" s="8" t="s">
        <v>17</v>
      </c>
      <c r="G19" s="9"/>
    </row>
    <row r="20" spans="1:7" ht="36" customHeight="1" thickBot="1" x14ac:dyDescent="0.3">
      <c r="A20" s="115" t="s">
        <v>18</v>
      </c>
      <c r="B20" s="116"/>
      <c r="C20" s="116"/>
      <c r="D20" s="116"/>
      <c r="E20" s="117"/>
      <c r="F20" s="11"/>
      <c r="G20" s="9"/>
    </row>
    <row r="21" spans="1:7" ht="15.75" thickBot="1" x14ac:dyDescent="0.3">
      <c r="A21" s="5" t="s">
        <v>19</v>
      </c>
      <c r="B21" s="6" t="s">
        <v>20</v>
      </c>
      <c r="C21" s="7"/>
      <c r="D21" s="7"/>
      <c r="E21" s="7"/>
      <c r="F21" s="8" t="s">
        <v>21</v>
      </c>
      <c r="G21" s="9"/>
    </row>
    <row r="22" spans="1:7" ht="75" customHeight="1" thickBot="1" x14ac:dyDescent="0.3">
      <c r="A22" s="115" t="s">
        <v>22</v>
      </c>
      <c r="B22" s="116"/>
      <c r="C22" s="116"/>
      <c r="D22" s="116"/>
      <c r="E22" s="117"/>
      <c r="F22" s="11"/>
      <c r="G22" s="9"/>
    </row>
    <row r="23" spans="1:7" ht="15.75" thickBot="1" x14ac:dyDescent="0.3">
      <c r="A23" s="5" t="s">
        <v>23</v>
      </c>
      <c r="B23" s="6" t="s">
        <v>24</v>
      </c>
      <c r="C23" s="7"/>
      <c r="D23" s="7"/>
      <c r="E23" s="7"/>
      <c r="F23" s="8" t="s">
        <v>25</v>
      </c>
      <c r="G23" s="9"/>
    </row>
    <row r="24" spans="1:7" ht="24" customHeight="1" x14ac:dyDescent="0.25">
      <c r="A24" s="118" t="s">
        <v>26</v>
      </c>
      <c r="B24" s="119"/>
      <c r="C24" s="119"/>
      <c r="D24" s="119"/>
      <c r="E24" s="120"/>
      <c r="F24" s="111"/>
      <c r="G24" s="114"/>
    </row>
    <row r="25" spans="1:7" ht="36" customHeight="1" thickBot="1" x14ac:dyDescent="0.3">
      <c r="A25" s="127" t="s">
        <v>27</v>
      </c>
      <c r="B25" s="128"/>
      <c r="C25" s="128"/>
      <c r="D25" s="128"/>
      <c r="E25" s="129"/>
      <c r="F25" s="113"/>
      <c r="G25" s="114"/>
    </row>
    <row r="26" spans="1:7" ht="15.75" thickBot="1" x14ac:dyDescent="0.3">
      <c r="A26" s="5" t="s">
        <v>23</v>
      </c>
      <c r="B26" s="6" t="s">
        <v>28</v>
      </c>
      <c r="C26" s="7"/>
      <c r="D26" s="7"/>
      <c r="E26" s="7"/>
      <c r="F26" s="8" t="s">
        <v>29</v>
      </c>
      <c r="G26" s="9"/>
    </row>
    <row r="27" spans="1:7" ht="32.25" customHeight="1" x14ac:dyDescent="0.25">
      <c r="A27" s="118" t="s">
        <v>30</v>
      </c>
      <c r="B27" s="119"/>
      <c r="C27" s="119"/>
      <c r="D27" s="119"/>
      <c r="E27" s="120"/>
      <c r="F27" s="130"/>
      <c r="G27" s="114"/>
    </row>
    <row r="28" spans="1:7" ht="15.75" thickBot="1" x14ac:dyDescent="0.3">
      <c r="A28" s="127"/>
      <c r="B28" s="128"/>
      <c r="C28" s="128"/>
      <c r="D28" s="128"/>
      <c r="E28" s="129"/>
      <c r="F28" s="131"/>
      <c r="G28" s="132"/>
    </row>
    <row r="29" spans="1:7" ht="15.75" thickBot="1" x14ac:dyDescent="0.3">
      <c r="A29" s="109" t="s">
        <v>31</v>
      </c>
      <c r="B29" s="110"/>
      <c r="C29" s="7"/>
      <c r="D29" s="135"/>
      <c r="E29" s="135"/>
      <c r="F29" s="7"/>
      <c r="G29" s="13">
        <v>20</v>
      </c>
    </row>
    <row r="30" spans="1:7" ht="15.75" thickBot="1" x14ac:dyDescent="0.3">
      <c r="A30" s="136" t="s">
        <v>32</v>
      </c>
      <c r="B30" s="137"/>
      <c r="C30" s="137"/>
      <c r="D30" s="137"/>
      <c r="E30" s="138"/>
      <c r="F30" s="12"/>
      <c r="G30" s="14"/>
    </row>
    <row r="31" spans="1:7" ht="15.75" thickBot="1" x14ac:dyDescent="0.3">
      <c r="A31" s="136" t="s">
        <v>33</v>
      </c>
      <c r="B31" s="137"/>
      <c r="C31" s="138"/>
      <c r="D31" s="15"/>
      <c r="E31" s="16">
        <v>8</v>
      </c>
      <c r="F31" s="10"/>
      <c r="G31" s="14"/>
    </row>
    <row r="32" spans="1:7" ht="15.75" thickBot="1" x14ac:dyDescent="0.3">
      <c r="A32" s="139" t="s">
        <v>34</v>
      </c>
      <c r="B32" s="135"/>
      <c r="C32" s="17"/>
      <c r="D32" s="18">
        <v>1</v>
      </c>
      <c r="E32" s="18"/>
      <c r="F32" s="10"/>
      <c r="G32" s="14"/>
    </row>
    <row r="33" spans="1:7" ht="51" customHeight="1" thickBot="1" x14ac:dyDescent="0.3">
      <c r="A33" s="140" t="s">
        <v>35</v>
      </c>
      <c r="B33" s="141"/>
      <c r="C33" s="142"/>
      <c r="D33" s="18">
        <v>2</v>
      </c>
      <c r="E33" s="18"/>
      <c r="F33" s="10"/>
      <c r="G33" s="14"/>
    </row>
    <row r="34" spans="1:7" ht="51" customHeight="1" thickBot="1" x14ac:dyDescent="0.3">
      <c r="A34" s="140" t="s">
        <v>36</v>
      </c>
      <c r="B34" s="141"/>
      <c r="C34" s="142"/>
      <c r="D34" s="18">
        <v>5</v>
      </c>
      <c r="E34" s="18"/>
      <c r="F34" s="10"/>
      <c r="G34" s="14"/>
    </row>
    <row r="35" spans="1:7" ht="15.75" thickBot="1" x14ac:dyDescent="0.3">
      <c r="A35" s="136" t="s">
        <v>37</v>
      </c>
      <c r="B35" s="137"/>
      <c r="C35" s="137"/>
      <c r="D35" s="137"/>
      <c r="E35" s="138"/>
      <c r="F35" s="10"/>
      <c r="G35" s="14"/>
    </row>
    <row r="36" spans="1:7" ht="15.75" thickBot="1" x14ac:dyDescent="0.3">
      <c r="A36" s="133" t="s">
        <v>38</v>
      </c>
      <c r="B36" s="134"/>
      <c r="C36" s="19"/>
      <c r="D36" s="15"/>
      <c r="E36" s="16">
        <v>2</v>
      </c>
      <c r="F36" s="10"/>
      <c r="G36" s="14"/>
    </row>
    <row r="37" spans="1:7" ht="15.75" thickBot="1" x14ac:dyDescent="0.3">
      <c r="A37" s="139" t="s">
        <v>39</v>
      </c>
      <c r="B37" s="135"/>
      <c r="C37" s="17"/>
      <c r="D37" s="18">
        <v>1</v>
      </c>
      <c r="E37" s="18"/>
      <c r="F37" s="10"/>
      <c r="G37" s="14"/>
    </row>
    <row r="38" spans="1:7" ht="51" customHeight="1" thickBot="1" x14ac:dyDescent="0.3">
      <c r="A38" s="140" t="s">
        <v>40</v>
      </c>
      <c r="B38" s="141"/>
      <c r="C38" s="142"/>
      <c r="D38" s="18">
        <v>1</v>
      </c>
      <c r="E38" s="18"/>
      <c r="F38" s="10"/>
      <c r="G38" s="14"/>
    </row>
    <row r="39" spans="1:7" ht="15.75" thickBot="1" x14ac:dyDescent="0.3">
      <c r="A39" s="133" t="s">
        <v>41</v>
      </c>
      <c r="B39" s="134"/>
      <c r="C39" s="19"/>
      <c r="D39" s="15"/>
      <c r="E39" s="16">
        <v>2</v>
      </c>
      <c r="F39" s="10"/>
      <c r="G39" s="14"/>
    </row>
    <row r="40" spans="1:7" ht="15.75" thickBot="1" x14ac:dyDescent="0.3">
      <c r="A40" s="139" t="s">
        <v>42</v>
      </c>
      <c r="B40" s="135"/>
      <c r="C40" s="144"/>
      <c r="D40" s="18">
        <v>1</v>
      </c>
      <c r="E40" s="18"/>
      <c r="F40" s="10"/>
      <c r="G40" s="14"/>
    </row>
    <row r="41" spans="1:7" ht="51" customHeight="1" thickBot="1" x14ac:dyDescent="0.3">
      <c r="A41" s="140" t="s">
        <v>43</v>
      </c>
      <c r="B41" s="141"/>
      <c r="C41" s="142"/>
      <c r="D41" s="18">
        <v>1</v>
      </c>
      <c r="E41" s="18"/>
      <c r="F41" s="10"/>
      <c r="G41" s="14"/>
    </row>
    <row r="42" spans="1:7" ht="25.5" customHeight="1" thickBot="1" x14ac:dyDescent="0.3">
      <c r="A42" s="136" t="s">
        <v>44</v>
      </c>
      <c r="B42" s="137"/>
      <c r="C42" s="138"/>
      <c r="D42" s="15"/>
      <c r="E42" s="16">
        <v>8</v>
      </c>
      <c r="F42" s="10"/>
      <c r="G42" s="14"/>
    </row>
    <row r="43" spans="1:7" ht="63.75" customHeight="1" thickBot="1" x14ac:dyDescent="0.3">
      <c r="A43" s="140" t="s">
        <v>45</v>
      </c>
      <c r="B43" s="141"/>
      <c r="C43" s="142"/>
      <c r="D43" s="20"/>
      <c r="E43" s="16"/>
      <c r="F43" s="10"/>
      <c r="G43" s="14"/>
    </row>
    <row r="44" spans="1:7" ht="15.75" thickBot="1" x14ac:dyDescent="0.3">
      <c r="A44" s="115" t="s">
        <v>46</v>
      </c>
      <c r="B44" s="116"/>
      <c r="C44" s="143"/>
      <c r="D44" s="21">
        <v>1</v>
      </c>
      <c r="E44" s="18"/>
      <c r="F44" s="10"/>
      <c r="G44" s="14"/>
    </row>
    <row r="45" spans="1:7" ht="24" customHeight="1" thickBot="1" x14ac:dyDescent="0.3">
      <c r="A45" s="115" t="s">
        <v>47</v>
      </c>
      <c r="B45" s="116"/>
      <c r="C45" s="143"/>
      <c r="D45" s="18">
        <v>2</v>
      </c>
      <c r="E45" s="18"/>
      <c r="F45" s="10"/>
      <c r="G45" s="14"/>
    </row>
    <row r="46" spans="1:7" ht="24" customHeight="1" thickBot="1" x14ac:dyDescent="0.3">
      <c r="A46" s="115" t="s">
        <v>48</v>
      </c>
      <c r="B46" s="116"/>
      <c r="C46" s="143"/>
      <c r="D46" s="18">
        <v>2</v>
      </c>
      <c r="E46" s="18"/>
      <c r="F46" s="10"/>
      <c r="G46" s="14"/>
    </row>
    <row r="47" spans="1:7" ht="24" customHeight="1" thickBot="1" x14ac:dyDescent="0.3">
      <c r="A47" s="115" t="s">
        <v>49</v>
      </c>
      <c r="B47" s="116"/>
      <c r="C47" s="143"/>
      <c r="D47" s="18">
        <v>3</v>
      </c>
      <c r="E47" s="18"/>
      <c r="F47" s="7"/>
      <c r="G47" s="22"/>
    </row>
    <row r="48" spans="1:7" ht="15.75" thickBot="1" x14ac:dyDescent="0.3">
      <c r="A48" s="103" t="s">
        <v>50</v>
      </c>
      <c r="B48" s="104"/>
      <c r="C48" s="23"/>
      <c r="D48" s="23"/>
      <c r="E48" s="23"/>
      <c r="F48" s="23"/>
      <c r="G48" s="24">
        <v>40</v>
      </c>
    </row>
    <row r="49" spans="1:7" ht="15.75" thickBot="1" x14ac:dyDescent="0.3">
      <c r="A49" s="103" t="s">
        <v>51</v>
      </c>
      <c r="B49" s="104"/>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M56"/>
  <sheetViews>
    <sheetView showGridLines="0" tabSelected="1" workbookViewId="0">
      <pane ySplit="10" topLeftCell="A11" activePane="bottomLeft" state="frozen"/>
      <selection pane="bottomLeft" activeCell="B7" sqref="B7:F7"/>
    </sheetView>
  </sheetViews>
  <sheetFormatPr baseColWidth="10" defaultRowHeight="15" x14ac:dyDescent="0.25"/>
  <cols>
    <col min="1" max="1" width="11.42578125" style="29" customWidth="1"/>
    <col min="2" max="2" width="15.7109375" style="29" customWidth="1"/>
    <col min="3" max="3" width="20.7109375"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x14ac:dyDescent="0.25">
      <c r="G1" s="30"/>
    </row>
    <row r="2" spans="1:10" x14ac:dyDescent="0.25">
      <c r="H2" s="30"/>
      <c r="J2" s="31" t="s">
        <v>108</v>
      </c>
    </row>
    <row r="3" spans="1:10" x14ac:dyDescent="0.25">
      <c r="H3" s="30"/>
      <c r="J3" s="31" t="s">
        <v>56</v>
      </c>
    </row>
    <row r="4" spans="1:10" x14ac:dyDescent="0.25">
      <c r="G4" s="30"/>
    </row>
    <row r="5" spans="1:10" ht="30" customHeight="1" x14ac:dyDescent="0.25">
      <c r="A5" s="145" t="s">
        <v>97</v>
      </c>
      <c r="B5" s="145"/>
      <c r="C5" s="145"/>
      <c r="D5" s="145"/>
      <c r="E5" s="145"/>
      <c r="F5" s="145"/>
      <c r="G5" s="145"/>
      <c r="H5" s="145"/>
      <c r="I5" s="145"/>
      <c r="J5" s="32"/>
    </row>
    <row r="6" spans="1:10" x14ac:dyDescent="0.25">
      <c r="A6" s="33"/>
      <c r="B6" s="33"/>
      <c r="C6" s="33"/>
      <c r="D6" s="33"/>
      <c r="G6" s="30"/>
    </row>
    <row r="7" spans="1:10" ht="24.95" customHeight="1" x14ac:dyDescent="0.25">
      <c r="A7" s="34" t="s">
        <v>98</v>
      </c>
      <c r="B7" s="178"/>
      <c r="C7" s="178"/>
      <c r="D7" s="178"/>
      <c r="E7" s="178"/>
      <c r="F7" s="178"/>
      <c r="G7" s="146" t="s">
        <v>99</v>
      </c>
      <c r="H7" s="146"/>
      <c r="I7" s="146"/>
      <c r="J7" s="35"/>
    </row>
    <row r="8" spans="1:10" ht="24.95" customHeight="1" x14ac:dyDescent="0.25">
      <c r="A8" s="39" t="s">
        <v>100</v>
      </c>
      <c r="B8" s="39"/>
      <c r="C8" s="39"/>
      <c r="D8" s="179"/>
      <c r="E8" s="179"/>
      <c r="F8" s="179"/>
      <c r="G8" s="179"/>
      <c r="H8" s="179"/>
      <c r="I8" s="179"/>
      <c r="J8" s="179"/>
    </row>
    <row r="9" spans="1:10" ht="24.95" customHeight="1" x14ac:dyDescent="0.25">
      <c r="A9" s="36" t="s">
        <v>101</v>
      </c>
      <c r="B9" s="88"/>
      <c r="C9" s="40" t="s">
        <v>102</v>
      </c>
      <c r="D9" s="192"/>
      <c r="E9" s="192"/>
      <c r="F9" s="192"/>
      <c r="G9" s="192"/>
      <c r="H9" s="192"/>
      <c r="I9" s="192"/>
      <c r="J9" s="192"/>
    </row>
    <row r="10" spans="1:10" ht="24.95" customHeight="1" x14ac:dyDescent="0.25">
      <c r="A10" s="37" t="s">
        <v>103</v>
      </c>
      <c r="B10" s="37"/>
      <c r="C10" s="37"/>
      <c r="D10" s="36"/>
      <c r="E10" s="34"/>
      <c r="F10" s="34"/>
      <c r="G10" s="38"/>
      <c r="H10" s="34"/>
      <c r="I10" s="34"/>
      <c r="J10" s="39"/>
    </row>
    <row r="11" spans="1:10" x14ac:dyDescent="0.25">
      <c r="A11" s="33" t="s">
        <v>104</v>
      </c>
      <c r="B11" s="33"/>
      <c r="C11" s="33"/>
      <c r="D11" s="33"/>
      <c r="G11" s="30"/>
    </row>
    <row r="12" spans="1:10" x14ac:dyDescent="0.25">
      <c r="A12" s="33" t="s">
        <v>105</v>
      </c>
      <c r="B12" s="33"/>
      <c r="C12" s="33"/>
      <c r="D12" s="33"/>
      <c r="G12" s="30"/>
    </row>
    <row r="13" spans="1:10" x14ac:dyDescent="0.25">
      <c r="A13" s="33" t="s">
        <v>106</v>
      </c>
      <c r="B13" s="33"/>
      <c r="C13" s="33"/>
      <c r="D13" s="33"/>
      <c r="G13" s="30"/>
    </row>
    <row r="14" spans="1:10" x14ac:dyDescent="0.25">
      <c r="A14" s="29" t="s">
        <v>107</v>
      </c>
      <c r="G14" s="30"/>
      <c r="J14" s="41"/>
    </row>
    <row r="15" spans="1:10" ht="15.75" thickBot="1" x14ac:dyDescent="0.3">
      <c r="G15" s="30"/>
      <c r="J15" s="41"/>
    </row>
    <row r="16" spans="1:10" ht="15.75" thickBot="1" x14ac:dyDescent="0.3">
      <c r="A16" s="147" t="s">
        <v>58</v>
      </c>
      <c r="B16" s="148"/>
      <c r="C16" s="148"/>
      <c r="D16" s="148"/>
      <c r="E16" s="149"/>
      <c r="F16" s="153" t="s">
        <v>95</v>
      </c>
      <c r="G16" s="154"/>
      <c r="I16" s="155" t="s">
        <v>78</v>
      </c>
      <c r="J16" s="156"/>
    </row>
    <row r="17" spans="1:12" ht="34.5" thickBot="1" x14ac:dyDescent="0.3">
      <c r="A17" s="150"/>
      <c r="B17" s="151"/>
      <c r="C17" s="151"/>
      <c r="D17" s="151"/>
      <c r="E17" s="152"/>
      <c r="F17" s="43" t="s">
        <v>59</v>
      </c>
      <c r="G17" s="43" t="s">
        <v>60</v>
      </c>
      <c r="I17" s="28" t="s">
        <v>96</v>
      </c>
      <c r="J17" s="27" t="s">
        <v>79</v>
      </c>
    </row>
    <row r="18" spans="1:12" ht="24.75" customHeight="1" thickBot="1" x14ac:dyDescent="0.3">
      <c r="A18" s="161" t="s">
        <v>72</v>
      </c>
      <c r="B18" s="162"/>
      <c r="C18" s="162"/>
      <c r="D18" s="44"/>
      <c r="E18" s="44"/>
      <c r="F18" s="45"/>
      <c r="G18" s="46">
        <f>+F19+F27+F43</f>
        <v>20</v>
      </c>
      <c r="J18" s="94">
        <f>+J19+J27+J43</f>
        <v>0</v>
      </c>
    </row>
    <row r="19" spans="1:12" ht="15.75" thickBot="1" x14ac:dyDescent="0.3">
      <c r="A19" s="163" t="s">
        <v>75</v>
      </c>
      <c r="B19" s="164"/>
      <c r="C19" s="165"/>
      <c r="D19" s="47"/>
      <c r="E19" s="48"/>
      <c r="F19" s="49">
        <f>+F21+F25</f>
        <v>4</v>
      </c>
      <c r="G19" s="50"/>
      <c r="H19" s="30"/>
      <c r="J19" s="95">
        <f>+J22+J23+J26</f>
        <v>0</v>
      </c>
      <c r="L19" s="98" t="str">
        <f>IF(ISNUMBER(J19),IF(ROUNDDOWN(J22&gt;=0,0),""),"indicar TOTAL años/proyectos en cada perfil obligatorio")</f>
        <v/>
      </c>
    </row>
    <row r="20" spans="1:12" ht="36.75" customHeight="1" thickBot="1" x14ac:dyDescent="0.3">
      <c r="A20" s="166" t="s">
        <v>62</v>
      </c>
      <c r="B20" s="167"/>
      <c r="C20" s="168"/>
      <c r="D20" s="51" t="s">
        <v>61</v>
      </c>
      <c r="E20" s="52" t="s">
        <v>77</v>
      </c>
      <c r="F20" s="53"/>
      <c r="G20" s="54"/>
      <c r="J20" s="42"/>
    </row>
    <row r="21" spans="1:12" ht="34.5" customHeight="1" thickBot="1" x14ac:dyDescent="0.3">
      <c r="A21" s="169" t="s">
        <v>83</v>
      </c>
      <c r="B21" s="170"/>
      <c r="C21" s="171"/>
      <c r="D21" s="55"/>
      <c r="E21" s="56"/>
      <c r="F21" s="57">
        <f>+SUM(D22:E23)</f>
        <v>3</v>
      </c>
      <c r="G21" s="58"/>
      <c r="J21" s="42"/>
    </row>
    <row r="22" spans="1:12" ht="15.75" customHeight="1" thickBot="1" x14ac:dyDescent="0.3">
      <c r="A22" s="172" t="s">
        <v>84</v>
      </c>
      <c r="B22" s="173"/>
      <c r="C22" s="174"/>
      <c r="D22" s="59">
        <v>1</v>
      </c>
      <c r="E22" s="55"/>
      <c r="F22" s="60"/>
      <c r="G22" s="97" t="s">
        <v>81</v>
      </c>
      <c r="H22" s="30"/>
      <c r="I22" s="89">
        <v>5</v>
      </c>
      <c r="J22" s="93">
        <f>IF(ISNUMBER(I22),IF(ROUNDDOWN(I22&lt;6,0),0,IF(ROUNDDOWN(I22&gt;=6,0),1)),"¿años exper.?")</f>
        <v>0</v>
      </c>
      <c r="K22" s="157" t="s">
        <v>80</v>
      </c>
    </row>
    <row r="23" spans="1:12" ht="34.5" customHeight="1" thickBot="1" x14ac:dyDescent="0.3">
      <c r="A23" s="175" t="s">
        <v>85</v>
      </c>
      <c r="B23" s="176"/>
      <c r="C23" s="177"/>
      <c r="D23" s="61"/>
      <c r="E23" s="62">
        <v>2</v>
      </c>
      <c r="F23" s="60"/>
      <c r="G23" s="97" t="s">
        <v>82</v>
      </c>
      <c r="H23" s="30"/>
      <c r="I23" s="89">
        <v>3</v>
      </c>
      <c r="J23" s="93">
        <f>IF(ISNUMBER(I23),IF(ROUNDDOWN(I23&lt;4,0),0,IF(ROUNDDOWN(I23&lt;6,0),1,IF(ROUNDDOWN(I23&gt;=6,0),2))),"¿nº proyectos?")</f>
        <v>0</v>
      </c>
      <c r="K23" s="158"/>
    </row>
    <row r="24" spans="1:12" ht="23.25" customHeight="1" thickBot="1" x14ac:dyDescent="0.3">
      <c r="A24" s="166" t="s">
        <v>73</v>
      </c>
      <c r="B24" s="167"/>
      <c r="C24" s="168"/>
      <c r="D24" s="51" t="s">
        <v>61</v>
      </c>
      <c r="E24" s="52" t="s">
        <v>77</v>
      </c>
      <c r="F24" s="53"/>
      <c r="G24" s="54"/>
      <c r="H24" s="30"/>
      <c r="I24" s="90"/>
      <c r="J24" s="92"/>
      <c r="K24" s="158"/>
    </row>
    <row r="25" spans="1:12" ht="45.75" customHeight="1" thickBot="1" x14ac:dyDescent="0.3">
      <c r="A25" s="169" t="s">
        <v>86</v>
      </c>
      <c r="B25" s="170"/>
      <c r="C25" s="171"/>
      <c r="D25" s="55"/>
      <c r="E25" s="56"/>
      <c r="F25" s="57">
        <f>+D26</f>
        <v>1</v>
      </c>
      <c r="G25" s="54"/>
      <c r="H25" s="30"/>
      <c r="I25" s="90"/>
      <c r="J25" s="92"/>
      <c r="K25" s="158"/>
    </row>
    <row r="26" spans="1:12" ht="23.25" customHeight="1" thickBot="1" x14ac:dyDescent="0.3">
      <c r="A26" s="180" t="s">
        <v>87</v>
      </c>
      <c r="B26" s="181"/>
      <c r="C26" s="182"/>
      <c r="D26" s="63">
        <v>1</v>
      </c>
      <c r="E26" s="64"/>
      <c r="F26" s="60"/>
      <c r="G26" s="97" t="s">
        <v>81</v>
      </c>
      <c r="H26" s="30"/>
      <c r="I26" s="89">
        <v>8</v>
      </c>
      <c r="J26" s="93">
        <f>IF(ISNUMBER(I26),IF(ROUNDDOWN(I26&lt;9,0),0,IF(ROUNDDOWN(I26&gt;=9,0),1)),"¿años exper.?")</f>
        <v>0</v>
      </c>
      <c r="K26" s="158"/>
    </row>
    <row r="27" spans="1:12" ht="15.75" thickBot="1" x14ac:dyDescent="0.3">
      <c r="A27" s="163" t="s">
        <v>88</v>
      </c>
      <c r="B27" s="164"/>
      <c r="C27" s="165"/>
      <c r="D27" s="47"/>
      <c r="E27" s="65"/>
      <c r="F27" s="49">
        <f>+F29+F33+F36</f>
        <v>11</v>
      </c>
      <c r="G27" s="54"/>
      <c r="H27" s="30"/>
      <c r="I27" s="99"/>
      <c r="J27" s="100">
        <f>+J30+J31+J34+J37+J38</f>
        <v>0</v>
      </c>
      <c r="K27" s="158"/>
      <c r="L27" s="98" t="str">
        <f>IF(ISNUMBER(J27),IF(ROUNDDOWN(J30&gt;=0,0),""),"indicar TOTAL años/proyectos en cada perfil obligatorio")</f>
        <v/>
      </c>
    </row>
    <row r="28" spans="1:12" ht="24.75" customHeight="1" thickBot="1" x14ac:dyDescent="0.3">
      <c r="A28" s="183" t="s">
        <v>63</v>
      </c>
      <c r="B28" s="184"/>
      <c r="C28" s="185"/>
      <c r="D28" s="51" t="s">
        <v>61</v>
      </c>
      <c r="E28" s="52" t="s">
        <v>57</v>
      </c>
      <c r="F28" s="53"/>
      <c r="G28" s="58"/>
      <c r="I28" s="90"/>
      <c r="J28" s="92"/>
      <c r="K28" s="158"/>
    </row>
    <row r="29" spans="1:12" ht="45.75" customHeight="1" thickBot="1" x14ac:dyDescent="0.3">
      <c r="A29" s="186" t="s">
        <v>89</v>
      </c>
      <c r="B29" s="187"/>
      <c r="C29" s="188"/>
      <c r="D29" s="55"/>
      <c r="E29" s="56"/>
      <c r="F29" s="57">
        <f>+SUM(D30:E31)</f>
        <v>6</v>
      </c>
      <c r="G29" s="58"/>
      <c r="I29" s="90"/>
      <c r="J29" s="92"/>
      <c r="K29" s="158"/>
    </row>
    <row r="30" spans="1:12" ht="23.25" customHeight="1" thickBot="1" x14ac:dyDescent="0.3">
      <c r="A30" s="172" t="s">
        <v>90</v>
      </c>
      <c r="B30" s="173"/>
      <c r="C30" s="174"/>
      <c r="D30" s="67">
        <v>3</v>
      </c>
      <c r="E30" s="55"/>
      <c r="F30" s="68"/>
      <c r="G30" s="97" t="s">
        <v>81</v>
      </c>
      <c r="I30" s="89">
        <v>5</v>
      </c>
      <c r="J30" s="93">
        <f>IF(ISNUMBER(I30),IF(ROUNDDOWN(I30&lt;6,0),0,IF(ROUNDDOWN(I30&lt;11,0),2,IF(ROUNDDOWN(I30&gt;=11,0),3))),"¿años exper.?")</f>
        <v>0</v>
      </c>
      <c r="K30" s="158"/>
    </row>
    <row r="31" spans="1:12" ht="34.5" customHeight="1" thickBot="1" x14ac:dyDescent="0.3">
      <c r="A31" s="175" t="s">
        <v>91</v>
      </c>
      <c r="B31" s="176"/>
      <c r="C31" s="177"/>
      <c r="D31" s="61"/>
      <c r="E31" s="62">
        <v>3</v>
      </c>
      <c r="F31" s="68"/>
      <c r="G31" s="97" t="s">
        <v>82</v>
      </c>
      <c r="I31" s="89">
        <v>3</v>
      </c>
      <c r="J31" s="93">
        <f>IF(ISNUMBER(I31),IF(ROUNDDOWN(I31&lt;4,0),0,IF(ROUNDDOWN(I31&lt;6,0),2,IF(ROUNDDOWN(I31&gt;=6,0),3))),"¿nº trabajos?")</f>
        <v>0</v>
      </c>
      <c r="K31" s="158"/>
    </row>
    <row r="32" spans="1:12" ht="23.25" customHeight="1" thickBot="1" x14ac:dyDescent="0.3">
      <c r="A32" s="166" t="s">
        <v>74</v>
      </c>
      <c r="B32" s="167"/>
      <c r="C32" s="168"/>
      <c r="D32" s="51" t="s">
        <v>61</v>
      </c>
      <c r="E32" s="52" t="s">
        <v>57</v>
      </c>
      <c r="F32" s="53"/>
      <c r="G32" s="58"/>
      <c r="I32" s="90"/>
      <c r="J32" s="92"/>
      <c r="K32" s="158"/>
    </row>
    <row r="33" spans="1:13" ht="45.75" customHeight="1" thickBot="1" x14ac:dyDescent="0.3">
      <c r="A33" s="169" t="s">
        <v>92</v>
      </c>
      <c r="B33" s="170"/>
      <c r="C33" s="171"/>
      <c r="D33" s="55"/>
      <c r="E33" s="56"/>
      <c r="F33" s="57">
        <f>+D34</f>
        <v>1</v>
      </c>
      <c r="G33" s="58"/>
      <c r="I33" s="90"/>
      <c r="J33" s="92"/>
      <c r="K33" s="158"/>
    </row>
    <row r="34" spans="1:13" ht="23.25" customHeight="1" thickBot="1" x14ac:dyDescent="0.3">
      <c r="A34" s="180" t="s">
        <v>93</v>
      </c>
      <c r="B34" s="181"/>
      <c r="C34" s="182"/>
      <c r="D34" s="67">
        <v>1</v>
      </c>
      <c r="E34" s="69"/>
      <c r="F34" s="68"/>
      <c r="G34" s="97" t="s">
        <v>81</v>
      </c>
      <c r="I34" s="89">
        <v>8</v>
      </c>
      <c r="J34" s="93">
        <f>IF(ISNUMBER(I34),IF(ROUNDDOWN(I34&lt;9,0),0,IF(ROUNDDOWN(I34&gt;=9,0),1)),"¿años exper.?")</f>
        <v>0</v>
      </c>
      <c r="K34" s="158"/>
      <c r="L34" s="30"/>
    </row>
    <row r="35" spans="1:13" ht="23.25" customHeight="1" thickBot="1" x14ac:dyDescent="0.3">
      <c r="A35" s="166" t="s">
        <v>65</v>
      </c>
      <c r="B35" s="167"/>
      <c r="C35" s="168"/>
      <c r="D35" s="51" t="s">
        <v>61</v>
      </c>
      <c r="E35" s="52" t="s">
        <v>57</v>
      </c>
      <c r="F35" s="53"/>
      <c r="G35" s="58"/>
      <c r="I35" s="90"/>
      <c r="J35" s="96"/>
      <c r="K35" s="158"/>
      <c r="L35" s="30"/>
      <c r="M35" s="30"/>
    </row>
    <row r="36" spans="1:13" ht="45.75" customHeight="1" thickBot="1" x14ac:dyDescent="0.3">
      <c r="A36" s="169" t="s">
        <v>94</v>
      </c>
      <c r="B36" s="170"/>
      <c r="C36" s="171"/>
      <c r="D36" s="55"/>
      <c r="E36" s="56"/>
      <c r="F36" s="57">
        <f>+SUM(D37:E38)</f>
        <v>4</v>
      </c>
      <c r="G36" s="58"/>
      <c r="I36" s="90"/>
      <c r="J36" s="96"/>
      <c r="K36" s="158"/>
      <c r="L36" s="30"/>
      <c r="M36" s="30"/>
    </row>
    <row r="37" spans="1:13" ht="20.100000000000001" customHeight="1" thickBot="1" x14ac:dyDescent="0.3">
      <c r="A37" s="172" t="s">
        <v>66</v>
      </c>
      <c r="B37" s="173"/>
      <c r="C37" s="174"/>
      <c r="D37" s="67">
        <v>2</v>
      </c>
      <c r="E37" s="55"/>
      <c r="F37" s="70"/>
      <c r="G37" s="97" t="s">
        <v>81</v>
      </c>
      <c r="I37" s="89">
        <v>5</v>
      </c>
      <c r="J37" s="93">
        <f>IF(ISNUMBER(I37),IF(ROUNDDOWN(I37&lt;6,0),0,IF(ROUNDDOWN(I37&lt;11,0),1,IF(ROUNDDOWN(I37&gt;=11,0),2))),"¿años exper.?")</f>
        <v>0</v>
      </c>
      <c r="K37" s="158"/>
      <c r="L37" s="30"/>
    </row>
    <row r="38" spans="1:13" ht="34.5" customHeight="1" thickBot="1" x14ac:dyDescent="0.3">
      <c r="A38" s="175" t="s">
        <v>64</v>
      </c>
      <c r="B38" s="176"/>
      <c r="C38" s="177"/>
      <c r="D38" s="61"/>
      <c r="E38" s="62">
        <v>2</v>
      </c>
      <c r="F38" s="70"/>
      <c r="G38" s="97" t="s">
        <v>82</v>
      </c>
      <c r="I38" s="89">
        <v>3</v>
      </c>
      <c r="J38" s="93">
        <f>IF(ISNUMBER(I38),IF(ROUNDDOWN(I38&lt;4,0),0,IF(ROUNDDOWN(I38&lt;6,0),1,IF(ROUNDDOWN(I38&gt;=6,0),2))),"¿nº trabajos?")</f>
        <v>0</v>
      </c>
      <c r="K38" s="159"/>
      <c r="L38" s="30"/>
    </row>
    <row r="39" spans="1:13" x14ac:dyDescent="0.25">
      <c r="A39" s="71"/>
      <c r="B39" s="71"/>
      <c r="C39" s="71"/>
      <c r="D39" s="56"/>
      <c r="E39" s="72"/>
      <c r="F39" s="73"/>
      <c r="G39" s="74"/>
      <c r="H39" s="41"/>
      <c r="I39" s="75"/>
      <c r="J39" s="41"/>
      <c r="K39" s="76"/>
      <c r="L39" s="41"/>
      <c r="M39" s="41"/>
    </row>
    <row r="40" spans="1:13" ht="15.75" thickBot="1" x14ac:dyDescent="0.3">
      <c r="A40" s="71"/>
      <c r="B40" s="71"/>
      <c r="C40" s="71"/>
      <c r="D40" s="56"/>
      <c r="E40" s="77"/>
      <c r="F40" s="73"/>
      <c r="G40" s="74"/>
      <c r="H40" s="41"/>
      <c r="I40" s="75"/>
      <c r="J40" s="41"/>
      <c r="K40" s="76"/>
      <c r="L40" s="41"/>
      <c r="M40" s="41"/>
    </row>
    <row r="41" spans="1:13" ht="15.75" thickBot="1" x14ac:dyDescent="0.3">
      <c r="A41" s="147" t="s">
        <v>58</v>
      </c>
      <c r="B41" s="148"/>
      <c r="C41" s="148"/>
      <c r="D41" s="148"/>
      <c r="E41" s="149"/>
      <c r="F41" s="153" t="s">
        <v>95</v>
      </c>
      <c r="G41" s="154"/>
      <c r="I41" s="155" t="s">
        <v>78</v>
      </c>
      <c r="J41" s="156"/>
      <c r="K41" s="30"/>
      <c r="L41" s="30"/>
    </row>
    <row r="42" spans="1:13" ht="34.5" thickBot="1" x14ac:dyDescent="0.3">
      <c r="A42" s="150"/>
      <c r="B42" s="151"/>
      <c r="C42" s="151"/>
      <c r="D42" s="151"/>
      <c r="E42" s="152"/>
      <c r="F42" s="43" t="s">
        <v>59</v>
      </c>
      <c r="G42" s="43" t="s">
        <v>60</v>
      </c>
      <c r="I42" s="28" t="s">
        <v>96</v>
      </c>
      <c r="J42" s="101" t="s">
        <v>79</v>
      </c>
      <c r="K42" s="30"/>
      <c r="L42" s="30"/>
    </row>
    <row r="43" spans="1:13" ht="16.5" thickBot="1" x14ac:dyDescent="0.3">
      <c r="A43" s="163" t="s">
        <v>76</v>
      </c>
      <c r="B43" s="164"/>
      <c r="C43" s="165"/>
      <c r="D43" s="47"/>
      <c r="E43" s="56"/>
      <c r="F43" s="78">
        <f>+D45+D47+D49</f>
        <v>5</v>
      </c>
      <c r="G43" s="54"/>
      <c r="I43" s="66"/>
      <c r="J43" s="102">
        <f>+J45+J47+J49</f>
        <v>0</v>
      </c>
      <c r="K43" s="79"/>
      <c r="L43" s="98"/>
    </row>
    <row r="44" spans="1:13" ht="23.25" customHeight="1" thickBot="1" x14ac:dyDescent="0.3">
      <c r="A44" s="166" t="s">
        <v>67</v>
      </c>
      <c r="B44" s="167"/>
      <c r="C44" s="168"/>
      <c r="D44" s="51" t="s">
        <v>61</v>
      </c>
      <c r="E44" s="56"/>
      <c r="F44" s="80"/>
      <c r="G44" s="74"/>
      <c r="K44" s="79"/>
      <c r="L44" s="30"/>
    </row>
    <row r="45" spans="1:13" ht="20.100000000000001" customHeight="1" thickBot="1" x14ac:dyDescent="0.3">
      <c r="A45" s="189" t="s">
        <v>68</v>
      </c>
      <c r="B45" s="190"/>
      <c r="C45" s="191"/>
      <c r="D45" s="81">
        <v>2</v>
      </c>
      <c r="E45" s="64"/>
      <c r="F45" s="82"/>
      <c r="G45" s="97" t="s">
        <v>81</v>
      </c>
      <c r="I45" s="89"/>
      <c r="J45" s="93">
        <f>IF(ISNUMBER(I45),IF(ROUNDDOWN(I45&lt;4,0),0,IF(ROUNDDOWN(I45&lt;11,0),1,IF(ROUNDDOWN(I45&gt;=11,0),2))),0)</f>
        <v>0</v>
      </c>
      <c r="K45" s="157" t="s">
        <v>80</v>
      </c>
      <c r="L45" s="30"/>
    </row>
    <row r="46" spans="1:13" ht="34.5" thickBot="1" x14ac:dyDescent="0.3">
      <c r="A46" s="166" t="s">
        <v>69</v>
      </c>
      <c r="B46" s="167"/>
      <c r="C46" s="168"/>
      <c r="D46" s="51" t="s">
        <v>61</v>
      </c>
      <c r="E46" s="56"/>
      <c r="F46" s="80"/>
      <c r="G46" s="74"/>
      <c r="I46" s="91"/>
      <c r="J46" s="92"/>
      <c r="K46" s="158"/>
      <c r="L46" s="30"/>
    </row>
    <row r="47" spans="1:13" ht="20.100000000000001" customHeight="1" thickBot="1" x14ac:dyDescent="0.3">
      <c r="A47" s="189" t="s">
        <v>70</v>
      </c>
      <c r="B47" s="190"/>
      <c r="C47" s="191"/>
      <c r="D47" s="81">
        <v>2</v>
      </c>
      <c r="E47" s="64"/>
      <c r="F47" s="82"/>
      <c r="G47" s="97" t="s">
        <v>81</v>
      </c>
      <c r="I47" s="89"/>
      <c r="J47" s="93">
        <f>IF(ISNUMBER(I47),IF(ROUNDDOWN(I47&lt;4,0),0,IF(ROUNDDOWN(I47&lt;11,0),1,IF(ROUNDDOWN(I47&gt;=11,0),2))),0)</f>
        <v>0</v>
      </c>
      <c r="K47" s="158"/>
      <c r="L47" s="30"/>
    </row>
    <row r="48" spans="1:13" ht="34.5" thickBot="1" x14ac:dyDescent="0.3">
      <c r="A48" s="166" t="s">
        <v>71</v>
      </c>
      <c r="B48" s="167"/>
      <c r="C48" s="168"/>
      <c r="D48" s="51" t="s">
        <v>61</v>
      </c>
      <c r="E48" s="55"/>
      <c r="F48" s="80"/>
      <c r="G48" s="74"/>
      <c r="I48" s="91"/>
      <c r="J48" s="92"/>
      <c r="K48" s="158"/>
      <c r="L48" s="30"/>
    </row>
    <row r="49" spans="1:12" ht="20.100000000000001" customHeight="1" thickBot="1" x14ac:dyDescent="0.3">
      <c r="A49" s="180" t="s">
        <v>112</v>
      </c>
      <c r="B49" s="181"/>
      <c r="C49" s="182"/>
      <c r="D49" s="63">
        <v>1</v>
      </c>
      <c r="E49" s="83"/>
      <c r="F49" s="74"/>
      <c r="G49" s="97" t="s">
        <v>81</v>
      </c>
      <c r="I49" s="89"/>
      <c r="J49" s="93">
        <f>IF(ISNUMBER(I49),IF(ROUNDDOWN(I49&lt;2,0),0,IF(ROUNDDOWN(I49&gt;=2,0),1)),0)</f>
        <v>0</v>
      </c>
      <c r="K49" s="159"/>
      <c r="L49" s="30"/>
    </row>
    <row r="50" spans="1:12" x14ac:dyDescent="0.25">
      <c r="A50" s="71"/>
      <c r="B50" s="71"/>
      <c r="C50" s="71"/>
      <c r="D50" s="77"/>
      <c r="E50" s="77"/>
      <c r="F50" s="74"/>
      <c r="G50" s="74"/>
      <c r="H50" s="84"/>
      <c r="I50" s="75"/>
      <c r="J50" s="41"/>
      <c r="K50" s="76"/>
      <c r="L50" s="30"/>
    </row>
    <row r="51" spans="1:12" x14ac:dyDescent="0.25">
      <c r="A51" s="85" t="s">
        <v>109</v>
      </c>
      <c r="B51" s="85"/>
      <c r="C51" s="85"/>
    </row>
    <row r="52" spans="1:12" x14ac:dyDescent="0.25">
      <c r="A52" s="86" t="s">
        <v>110</v>
      </c>
      <c r="B52" s="86"/>
      <c r="C52" s="86"/>
    </row>
    <row r="53" spans="1:12" x14ac:dyDescent="0.25">
      <c r="D53" s="30"/>
      <c r="E53" s="30"/>
      <c r="F53" s="30"/>
      <c r="G53" s="30"/>
    </row>
    <row r="54" spans="1:12" ht="54.95" customHeight="1" x14ac:dyDescent="0.25">
      <c r="A54" s="160" t="s">
        <v>111</v>
      </c>
      <c r="B54" s="160"/>
      <c r="C54" s="160"/>
      <c r="D54" s="160"/>
      <c r="E54" s="160"/>
      <c r="F54" s="160"/>
      <c r="G54" s="160"/>
      <c r="H54" s="160"/>
      <c r="I54" s="160"/>
      <c r="J54" s="160"/>
    </row>
    <row r="56" spans="1:12" x14ac:dyDescent="0.25">
      <c r="A56" s="87"/>
      <c r="B56" s="87"/>
      <c r="C56" s="87"/>
    </row>
  </sheetData>
  <sheetProtection algorithmName="SHA-512" hashValue="S9ymQeUjtAvMUoMgaRIgwP4U6TiVujv9ysu0izcUktMyCpDlJLTMkuNdTbBNJ9spAqm7/B7FQyF/KCKqzTtPSg==" saltValue="OTQc0l6nMXRJ5RyQUqWD3A==" spinCount="100000" sheet="1" objects="1" scenarios="1" selectLockedCells="1"/>
  <mergeCells count="42">
    <mergeCell ref="A48:C48"/>
    <mergeCell ref="A49:C49"/>
    <mergeCell ref="A46:C46"/>
    <mergeCell ref="A47:C47"/>
    <mergeCell ref="D9:J9"/>
    <mergeCell ref="A44:C44"/>
    <mergeCell ref="A45:C45"/>
    <mergeCell ref="A30:C30"/>
    <mergeCell ref="A36:C36"/>
    <mergeCell ref="A25:C25"/>
    <mergeCell ref="A26:C26"/>
    <mergeCell ref="A27:C27"/>
    <mergeCell ref="A28:C28"/>
    <mergeCell ref="A29:C29"/>
    <mergeCell ref="A31:C31"/>
    <mergeCell ref="A32:C32"/>
    <mergeCell ref="A33:C33"/>
    <mergeCell ref="A34:C34"/>
    <mergeCell ref="A35:C35"/>
    <mergeCell ref="K22:K38"/>
    <mergeCell ref="K45:K49"/>
    <mergeCell ref="A54:J54"/>
    <mergeCell ref="A18:C18"/>
    <mergeCell ref="A19:C19"/>
    <mergeCell ref="A20:C20"/>
    <mergeCell ref="A21:C21"/>
    <mergeCell ref="A22:C22"/>
    <mergeCell ref="A23:C23"/>
    <mergeCell ref="A24:C24"/>
    <mergeCell ref="A41:E42"/>
    <mergeCell ref="F41:G41"/>
    <mergeCell ref="I41:J41"/>
    <mergeCell ref="A37:C37"/>
    <mergeCell ref="A38:C38"/>
    <mergeCell ref="A43:C43"/>
    <mergeCell ref="A5:I5"/>
    <mergeCell ref="G7:I7"/>
    <mergeCell ref="A16:E17"/>
    <mergeCell ref="F16:G16"/>
    <mergeCell ref="I16:J16"/>
    <mergeCell ref="B7:F7"/>
    <mergeCell ref="D8:J8"/>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2024-04-26T14:18:21Z</cp:lastPrinted>
  <dcterms:created xsi:type="dcterms:W3CDTF">2024-04-02T09:49:00Z</dcterms:created>
  <dcterms:modified xsi:type="dcterms:W3CDTF">2024-04-29T06:46:26Z</dcterms:modified>
</cp:coreProperties>
</file>