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D:\COMPRAS\GECO\___24exp\1913_CubCEarganda_NMH-RRJ\"/>
    </mc:Choice>
  </mc:AlternateContent>
  <xr:revisionPtr revIDLastSave="0" documentId="13_ncr:1_{F82CA651-25EB-404E-B316-7702F68EC4B9}" xr6:coauthVersionLast="36" xr6:coauthVersionMax="36" xr10:uidLastSave="{00000000-0000-0000-0000-000000000000}"/>
  <bookViews>
    <workbookView xWindow="0" yWindow="0" windowWidth="27945" windowHeight="11055" xr2:uid="{60B12188-E81E-41D9-9A2E-986A4406F68D}"/>
  </bookViews>
  <sheets>
    <sheet name="Anexo I pag 1 oferta" sheetId="6" r:id="rId1"/>
    <sheet name="Anexo I Tabla Desglose Precio" sheetId="5" r:id="rId2"/>
  </sheets>
  <definedNames>
    <definedName name="_xlnm._FilterDatabase" localSheetId="1" hidden="1">'Anexo I Tabla Desglose Precio'!$A$6:$J$60</definedName>
    <definedName name="_xlnm.Print_Area" localSheetId="0">'Anexo I pag 1 oferta'!$A$3:$J$50</definedName>
    <definedName name="_xlnm.Print_Area" localSheetId="1">'Anexo I Tabla Desglose Precio'!$A$7:$J$68</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3" i="5" l="1"/>
  <c r="J48" i="5"/>
  <c r="J43" i="5"/>
  <c r="J38" i="5"/>
  <c r="J35" i="5"/>
  <c r="J32" i="5"/>
  <c r="J29" i="5"/>
  <c r="J24" i="5"/>
  <c r="J21" i="5"/>
  <c r="J18" i="5"/>
  <c r="J15" i="5"/>
  <c r="J11" i="5"/>
  <c r="J8" i="5"/>
  <c r="J46" i="5" l="1"/>
  <c r="J27" i="5"/>
  <c r="J56" i="5"/>
  <c r="J41" i="5"/>
  <c r="J51" i="5"/>
  <c r="J57" i="5" l="1"/>
  <c r="J60" i="5" l="1"/>
  <c r="B29" i="6" s="1"/>
  <c r="H58" i="5"/>
  <c r="H59" i="5"/>
</calcChain>
</file>

<file path=xl/sharedStrings.xml><?xml version="1.0" encoding="utf-8"?>
<sst xmlns="http://schemas.openxmlformats.org/spreadsheetml/2006/main" count="148" uniqueCount="106">
  <si>
    <t>Código</t>
  </si>
  <si>
    <t>Nat</t>
  </si>
  <si>
    <t>Ud</t>
  </si>
  <si>
    <t>Resumen</t>
  </si>
  <si>
    <t>Longitud</t>
  </si>
  <si>
    <t>Cantidad</t>
  </si>
  <si>
    <t>CanPres</t>
  </si>
  <si>
    <t>Pres</t>
  </si>
  <si>
    <t>ImpPres</t>
  </si>
  <si>
    <t>01</t>
  </si>
  <si>
    <t>Capítulo</t>
  </si>
  <si>
    <t/>
  </si>
  <si>
    <t>IMPERMEABILIZACION CUBIERTA</t>
  </si>
  <si>
    <t>01.01</t>
  </si>
  <si>
    <t>Partida</t>
  </si>
  <si>
    <t>M2</t>
  </si>
  <si>
    <t>LIMPIEZA CUBIERTA Y PREPARACION DEL SOPORTE</t>
  </si>
  <si>
    <t>Limpieza superficial de cubierta con sopladora y/o hidrolavadora, para limpieza de cualquier partícula de polvo y suciedad, restos de vegetacion, eliminando partes mal adheridas al soporte, sacando los lodos y restos extraídos, incluyendo la limpieza de los sumideros. Retirada de impermeabilizacion en las zonas en las que no se encuentre 
bien adherida al soporte y petos y retirada de impermebailizacion que no sea compatible con la poliurea; dejando la superficie en perfecto estado para su aplicacion. Se inlcuyen en esta partida los medios auxiliares y pequeño material. Medida la superficie en horizontal.</t>
  </si>
  <si>
    <t>Superficie cubierta</t>
  </si>
  <si>
    <t>01.02</t>
  </si>
  <si>
    <t>IMPERMEABILIZACION CUBIERTA POLIUREA</t>
  </si>
  <si>
    <t>01.03</t>
  </si>
  <si>
    <t>UD</t>
  </si>
  <si>
    <t>MODIFICACION SUMIDEROS</t>
  </si>
  <si>
    <t>Modificación de sistema de evacuación de aguas pluviales en cubierta inlcuyendo retirada de cazoleta actual y tapado de hueco; apertura de calo en forjado fuera de la cámara ventilada; suministro e instalación de nueva cazoleta / sumidero de diámetro similar al existente, recibida con mortero de reparación, y conexionado a la bajante existente.</t>
  </si>
  <si>
    <t>01.04</t>
  </si>
  <si>
    <t>PARAGRAVILLAS</t>
  </si>
  <si>
    <t>Suministro e instalacion de paragravillas para nuevo sumideros, para evitar que se cuelen elementos o animales que puedan atascar las bajantes. Incluso pequeño material.</t>
  </si>
  <si>
    <t>01.05</t>
  </si>
  <si>
    <t>ML</t>
  </si>
  <si>
    <t>REPARACION Y SANEADO DE PETO PERIMETRAL</t>
  </si>
  <si>
    <t>Se procederá al rascado de paramentos sacando las partes mal adheridas y limpieza de la superficie. Posterior sellado por el interior en las  zonas que lo precisen y masillado a modo de reparación de la grietas y fisuras mediante enfoscado con mortero de cemento,  picado del revestimiento con medios manuales, aplicación de mortero de cemento M-5 a buena vista, reforzado con malla de fibra de vidrio tejida, con impregnación de PVC, de 10x10 mm de luz, antiálcalis, de 115 a 125 g/m² y 500 µ de espesor. Incluso p.p. de pequeño material y medios auxiliares</t>
  </si>
  <si>
    <t>Perimetro cubierta</t>
  </si>
  <si>
    <t>01.06</t>
  </si>
  <si>
    <t>PA</t>
  </si>
  <si>
    <t>Trabajos adicionales necesarios  para la impermeabilización o saneado de paramentos de petos de cubierta o de fachada, incluso para reposición de alguna instalación en la zona a intervenir o elementos de cerrajería. Incluida p/p de material auxiliar para la correcta ejecución de los trabajos. Esta partida no se podrá minusvalorar y en el caso de que surjan estos trabajos de índole menor, habrá que justificarlos con la realización efectiva de los trabajos y de manera individualizada mediante precios descompuestos</t>
  </si>
  <si>
    <t>Total 01</t>
  </si>
  <si>
    <t>02</t>
  </si>
  <si>
    <t>TRABAJOS INTERIORES</t>
  </si>
  <si>
    <t>02.01</t>
  </si>
  <si>
    <t>PINTADO DE PARAMENTOS VERTICALES INTERIORES</t>
  </si>
  <si>
    <t>Cubrición de superficies, masillado y posterior pintado de paramentos verticales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</si>
  <si>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02.02</t>
  </si>
  <si>
    <t>PINTADO DE PARAMENTOS HORIZONTALES</t>
  </si>
  <si>
    <t>Cubrición de superficies, masillado y posterior pintado de paramentos horizontales mediante dos capas con pintura plástica de color claro acabado mate, textura lisa, mano de fondo y dos manos cruzadas. incluso medios auxiliares y pequeño material. El precio incluye la protección de los elementos del entorno que puedan verse afectados durante los trabajos y la resolución de puntos singulares.</t>
  </si>
  <si>
    <t>02.03</t>
  </si>
  <si>
    <t>SANEADO DE PARAMENTOS INTERIORES</t>
  </si>
  <si>
    <t>Saneado de paramentos interiores afectados por humedades, mediante rascado o picado de la superficie, alisado y nivelado de paramentos interiores revestidos con pintura lisa o con textura picada o gotelé, mediante plaste en polvo, color blanco, aplicado con llana o espátula en sucesivas capas, hasta alcanzar un espesor total de 5 mm, con preparación previa del soporte mediante lijado, para obtener una mayor adherencia. Dejando la superficie lista para pintar.</t>
  </si>
  <si>
    <t>02.04</t>
  </si>
  <si>
    <t>APERTURA Y CIERRE DE HUECO PARA CONEXION SUMIDEROS</t>
  </si>
  <si>
    <t>Apertura y cierre de hueco por el interior para conexión de sumideros. Incluso medios auxiliares y pequeño material.</t>
  </si>
  <si>
    <t>Total 02</t>
  </si>
  <si>
    <t>03</t>
  </si>
  <si>
    <t>GESTION DE RESIDUOS</t>
  </si>
  <si>
    <t>03.01</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</si>
  <si>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</si>
  <si>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03</t>
  </si>
  <si>
    <t>04</t>
  </si>
  <si>
    <t>SEGURIDAD Y SALUD</t>
  </si>
  <si>
    <t>04.01</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</si>
  <si>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</si>
  <si>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04</t>
  </si>
  <si>
    <t>05</t>
  </si>
  <si>
    <t>CONTROL DE CALIDAD</t>
  </si>
  <si>
    <t>05.01</t>
  </si>
  <si>
    <t>Conjunto de ensayos y pruebas necesarias según normativa para garantizar y certificar los materiales, calidad de la ejecución y correcto funcionamiento de las partidas que conforman el mismo, incluyendo pruebas de estanqueidad y servicio de las cubiertas, con criterios s/CTE-DB-HS-1, mediante inundación de cubierta previo taponado de desagües y mantenimiento durante un periodo mínimo de 24-48 horas, comprobando las filtraciones al interior y el desaguado del 100% de la superficie probada. Incluso emisión del informe de la prueba.y certificado de la instalación.</t>
  </si>
  <si>
    <t>Total 05</t>
  </si>
  <si>
    <t>___N___</t>
  </si>
  <si>
    <t>Otros</t>
  </si>
  <si>
    <t>PRESUPUESTO EJECUCION MATERIAL</t>
  </si>
  <si>
    <t>PRESUPUESTO EJECUCION CONTRATA – IMPORTE OFERTA</t>
  </si>
  <si>
    <t>S-01913-2024 - Adecuación cubierta Edificio Marconi Centro Emisor ARGANDA DEL REY MADRID</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</si>
  <si>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</si>
  <si>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</si>
  <si>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</si>
  <si>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</si>
  <si>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</si>
  <si>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</si>
  <si>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</si>
  <si>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</si>
  <si>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</si>
  <si>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</si>
  <si>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</si>
  <si>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</si>
  <si>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</si>
  <si>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</si>
  <si>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</si>
  <si>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</si>
  <si>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</si>
  <si>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</si>
  <si>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</si>
  <si>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</si>
  <si>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</si>
  <si>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</si>
  <si>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</si>
  <si>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Fdo:</t>
  </si>
  <si>
    <t xml:space="preserve">“Adecuación cubierta Edificio Marconi Centro Emisor ARGANDA DEL REY MADRID" </t>
  </si>
  <si>
    <t>Expediente n.º S/01913/2024</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</si>
  <si>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</si>
  <si>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</si>
  <si>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 (*) El importe de la partida 01.06 es una cantidad fija, no se puede variar y debe ser mantenido en la tabla y sumado en el total de la oferta</t>
  </si>
  <si>
    <t xml:space="preserve">Impermeabilizacion de cubierta mediante poliurea de Danosa, segun el siguiente proceso:
- Tratamiento de puntos singulares y remates perimetrales mediante suministro y colocación de banda butílica, sellado con masilla de poliuretano y/o formación de medias cañas con mortero de reparación, según proceda. 
- Aplicación de imprimación base epoxi, Danoprimer PU2K, para aumentar la adherencia del soporte, con un consumo aproximado de 0,3 kg/m2, aplicado con air-less o rodillo.
- Aplicación de poliurea pura bicomponente Danocoat 250 mediante proyección en caliente, con un consumo de 2,5 kg/m2 y un espesor de capa de 2 mm, creando una membrana impermeabilizante totalmente continua y estanca. DANOCOAT® 250 es una membrana aromática, de poliurea 100% pura, de dos componentes, libre de disolventes y plastificantes, con 100% de contenido en sólidos, que cura en pocos segundos; para una impermeabilización con elevada elasticidad, capacidad de puenteo de fisuras, excelente resistencia química y a la abrasión. Es una membrana versátil, apta para la impermeabilización, el revestimiento y protección de diversos tipos de soporte contra impactos, desgaste o abrasión. DANOCOAT® 250 se aplica mediante un equipo de proyección a alta presión y alta temperatura. Dispone de Evaluación Técnica Europea (E.T.E., antiguo DITE) Nº 17/0401 llevada a cabo en el Instituto de Ciencias de la Construcción Eduardo Torroja conforme a la guía de la ETAG 005, partes 1 y 6, para Vida útil W3 (25 años), con carga de uso P4, zo_x0002_na climática S y pendiente de cubierta S1-S4.
- Aplicación de resina de poliuretano alifático bicomponente de altas prestaciones, resistente a la intemperie y a rayos UV, Danocoat PAS 700 con un consumo de 0,3 kg/m2, formando un revestimiento estanco continuo, de facil limpieza y mantenimiento, resistente al crecimiento de hongos y musgos. En color blanco para disminuir la absorción de calor de la uralita. Incluido espolvoreo de árido con efecto antideslizante.
- Colocacion de paragravillas y sustitucion de sumideros en mal estado si fuera necesario Incluso p.p. de carga y descarga de materiales, ejecución de encuentros y puntos singulares, cortes, replanteo, limpieza, juntas y elementos puntuales a impermeabilizar y medios auxiliares. Medida la superficie en horizontal.
NOTA: En las zonas en las que no sea posible la proyección por la configuración de las instalaciones de cubierta, se aplicará poliurea de aplicación en frío Danocoat M o colocación de lámina compatible, según corresponda._x0002_
- impermeabilizacion de peto perimetral
</t>
  </si>
  <si>
    <t>Incluso p.p de medidas de proteccion, medios auxiliares tales como andamio en fachada para acceder a cubierta, limpieza, remates, pequeño material auxiliar necesario y medios humanos necesarios para la ejecución de la unidad, así como la colocacion de placas de XPS o similar para no pisar directamente en la placa de fibrocemento a la hora de ralizar los trabajos y evitar roturas o caídas de personas
Medida la superficie en horizontal.</t>
  </si>
  <si>
    <t>AYUDAS ALBAÑILERÍA E INSTALACIONES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</si>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</sst>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i/>
      <sz val="8"/>
      <color theme="1"/>
      <name val="Calibri"/>
      <family val="2"/>
      <scheme val="minor"/>
    </font>
    <font>
      <b/>
      <sz val="8"/>
      <color rgb="FF000000"/>
      <name val="Calibri"/>
      <family val="2"/>
      <scheme val="minor"/>
    </font>
    <font>
      <b/>
      <sz val="8"/>
      <color rgb="FFFF0000"/>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u/>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8"/>
      <color rgb="FFFF0000"/>
      <name val="Calibri"/>
      <family val="2"/>
      <scheme val="minor"/>
    </font>
    <font>
      <b/>
      <sz val="8"/>
      <color theme="4" tint="-0.249977111117893"/>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s>
  <borders count="16">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right style="thin">
        <color indexed="64"/>
      </right>
      <top style="thin">
        <color auto="1"/>
      </top>
      <bottom/>
      <diagonal/>
    </border>
    <border>
      <left/>
      <right style="thin">
        <color indexed="64"/>
      </right>
      <top/>
      <bottom/>
      <diagonal/>
    </border>
  </borders>
  <cellStyleXfs count="1">
    <xf numFmtId="0" fontId="0" fillId="0" borderId="0"/>
  </cellStyleXfs>
  <cellXfs count="120">
    <xf numFmtId="0" fontId="0" fillId="0" borderId="0" xfId="0"/>
    <xf numFmtId="0" fontId="0" fillId="0" borderId="0" xfId="0" applyAlignment="1">
      <alignment vertical="top"/>
    </xf>
    <xf numFmtId="0" fontId="1" fillId="0" borderId="0" xfId="0" applyFont="1" applyAlignment="1">
      <alignment vertical="top"/>
    </xf>
    <xf numFmtId="164" fontId="0" fillId="0" borderId="0" xfId="0" applyNumberFormat="1" applyAlignment="1">
      <alignment vertical="top"/>
    </xf>
    <xf numFmtId="164" fontId="0" fillId="0" borderId="0" xfId="0" applyNumberFormat="1"/>
    <xf numFmtId="0" fontId="5" fillId="0" borderId="0" xfId="0" applyFont="1" applyAlignment="1">
      <alignment vertical="top"/>
    </xf>
    <xf numFmtId="0" fontId="5" fillId="0" borderId="0" xfId="0" applyFont="1"/>
    <xf numFmtId="0" fontId="4" fillId="0" borderId="1" xfId="0" applyFont="1" applyBorder="1" applyAlignment="1">
      <alignment vertical="top"/>
    </xf>
    <xf numFmtId="0" fontId="4" fillId="0" borderId="1" xfId="0" applyFont="1" applyBorder="1" applyAlignment="1">
      <alignment vertical="top" wrapText="1"/>
    </xf>
    <xf numFmtId="164" fontId="4" fillId="0" borderId="1" xfId="0" applyNumberFormat="1" applyFont="1" applyBorder="1" applyAlignment="1">
      <alignment vertical="top"/>
    </xf>
    <xf numFmtId="49" fontId="7" fillId="0" borderId="1" xfId="0" applyNumberFormat="1" applyFont="1" applyBorder="1" applyAlignment="1">
      <alignment vertical="top"/>
    </xf>
    <xf numFmtId="3" fontId="8" fillId="0" borderId="1" xfId="0" applyNumberFormat="1" applyFont="1" applyBorder="1" applyAlignment="1">
      <alignment vertical="top"/>
    </xf>
    <xf numFmtId="4" fontId="7" fillId="0" borderId="1" xfId="0" applyNumberFormat="1" applyFont="1" applyBorder="1" applyAlignment="1">
      <alignment vertical="top"/>
    </xf>
    <xf numFmtId="0" fontId="4" fillId="0" borderId="3" xfId="0" applyFont="1" applyBorder="1" applyAlignment="1">
      <alignment vertical="top" wrapText="1"/>
    </xf>
    <xf numFmtId="3" fontId="8" fillId="0" borderId="3" xfId="0" applyNumberFormat="1" applyFont="1" applyBorder="1" applyAlignment="1">
      <alignment vertical="top"/>
    </xf>
    <xf numFmtId="4" fontId="7" fillId="0" borderId="3" xfId="0" applyNumberFormat="1" applyFont="1" applyBorder="1" applyAlignment="1">
      <alignment vertical="top"/>
    </xf>
    <xf numFmtId="164" fontId="4" fillId="0" borderId="0" xfId="0" applyNumberFormat="1" applyFont="1" applyBorder="1" applyAlignment="1">
      <alignment vertical="top"/>
    </xf>
    <xf numFmtId="49" fontId="10" fillId="0" borderId="0" xfId="0" applyNumberFormat="1" applyFont="1" applyBorder="1" applyAlignment="1">
      <alignment horizontal="right" vertical="top" wrapText="1"/>
    </xf>
    <xf numFmtId="4" fontId="4" fillId="0" borderId="0" xfId="0" applyNumberFormat="1" applyFont="1" applyBorder="1" applyAlignment="1">
      <alignment vertical="top"/>
    </xf>
    <xf numFmtId="4" fontId="8" fillId="0" borderId="0" xfId="0" applyNumberFormat="1" applyFont="1" applyBorder="1" applyAlignment="1">
      <alignment vertical="top"/>
    </xf>
    <xf numFmtId="0" fontId="4" fillId="0" borderId="0" xfId="0" applyFont="1" applyBorder="1" applyAlignment="1">
      <alignment vertical="top" wrapText="1"/>
    </xf>
    <xf numFmtId="49" fontId="3" fillId="2" borderId="4" xfId="0" applyNumberFormat="1" applyFont="1" applyFill="1" applyBorder="1" applyAlignment="1">
      <alignment vertical="top"/>
    </xf>
    <xf numFmtId="49" fontId="7" fillId="2" borderId="4" xfId="0" applyNumberFormat="1" applyFont="1" applyFill="1" applyBorder="1" applyAlignment="1">
      <alignment vertical="top"/>
    </xf>
    <xf numFmtId="49" fontId="4" fillId="3" borderId="11" xfId="0" applyNumberFormat="1" applyFont="1" applyFill="1" applyBorder="1" applyAlignment="1">
      <alignment vertical="top"/>
    </xf>
    <xf numFmtId="49" fontId="4" fillId="0" borderId="11" xfId="0" applyNumberFormat="1" applyFont="1" applyBorder="1" applyAlignment="1">
      <alignment vertical="top"/>
    </xf>
    <xf numFmtId="0" fontId="4" fillId="0" borderId="12" xfId="0" applyFont="1" applyBorder="1" applyAlignment="1">
      <alignment vertical="top"/>
    </xf>
    <xf numFmtId="0" fontId="4" fillId="0" borderId="4" xfId="0" applyFont="1" applyBorder="1" applyAlignment="1">
      <alignment vertical="top"/>
    </xf>
    <xf numFmtId="0" fontId="9" fillId="0" borderId="4" xfId="0" applyFont="1" applyFill="1" applyBorder="1" applyAlignment="1">
      <alignment vertical="top"/>
    </xf>
    <xf numFmtId="49" fontId="3" fillId="2" borderId="12" xfId="0" applyNumberFormat="1" applyFont="1" applyFill="1" applyBorder="1" applyAlignment="1">
      <alignment vertical="top"/>
    </xf>
    <xf numFmtId="49" fontId="7" fillId="2" borderId="12" xfId="0" applyNumberFormat="1" applyFont="1" applyFill="1" applyBorder="1" applyAlignment="1">
      <alignment vertical="top"/>
    </xf>
    <xf numFmtId="0" fontId="4" fillId="0" borderId="13" xfId="0" applyFont="1" applyBorder="1" applyAlignment="1">
      <alignment vertical="top"/>
    </xf>
    <xf numFmtId="0" fontId="9" fillId="0" borderId="13" xfId="0" applyFont="1" applyFill="1" applyBorder="1" applyAlignment="1">
      <alignment vertical="top"/>
    </xf>
    <xf numFmtId="3" fontId="7" fillId="2" borderId="4" xfId="0" applyNumberFormat="1" applyFont="1" applyFill="1" applyBorder="1" applyAlignment="1">
      <alignment vertical="top"/>
    </xf>
    <xf numFmtId="4" fontId="7" fillId="2" borderId="4" xfId="0" applyNumberFormat="1" applyFont="1" applyFill="1" applyBorder="1" applyAlignment="1">
      <alignment vertical="top"/>
    </xf>
    <xf numFmtId="4" fontId="8" fillId="0" borderId="11" xfId="0" applyNumberFormat="1" applyFont="1" applyBorder="1" applyAlignment="1">
      <alignment vertical="top"/>
    </xf>
    <xf numFmtId="0" fontId="8" fillId="0" borderId="12" xfId="0" applyFont="1" applyBorder="1" applyAlignment="1">
      <alignment vertical="top"/>
    </xf>
    <xf numFmtId="0" fontId="8" fillId="0" borderId="13" xfId="0" applyFont="1" applyBorder="1" applyAlignment="1">
      <alignment vertical="top"/>
    </xf>
    <xf numFmtId="3" fontId="7" fillId="2" borderId="11" xfId="0" applyNumberFormat="1" applyFont="1" applyFill="1" applyBorder="1" applyAlignment="1">
      <alignment vertical="top"/>
    </xf>
    <xf numFmtId="4" fontId="7" fillId="2" borderId="11" xfId="0" applyNumberFormat="1" applyFont="1" applyFill="1" applyBorder="1" applyAlignment="1">
      <alignment vertical="top"/>
    </xf>
    <xf numFmtId="4" fontId="7" fillId="2" borderId="7" xfId="0" applyNumberFormat="1" applyFont="1" applyFill="1" applyBorder="1" applyAlignment="1">
      <alignment vertical="top"/>
    </xf>
    <xf numFmtId="0" fontId="8" fillId="0" borderId="6" xfId="0" applyFont="1" applyBorder="1" applyAlignment="1">
      <alignment vertical="top"/>
    </xf>
    <xf numFmtId="0" fontId="8" fillId="0" borderId="9" xfId="0" applyFont="1" applyBorder="1" applyAlignment="1">
      <alignment vertical="top"/>
    </xf>
    <xf numFmtId="4" fontId="7" fillId="2" borderId="5" xfId="0" applyNumberFormat="1" applyFont="1" applyFill="1" applyBorder="1" applyAlignment="1">
      <alignment vertical="top"/>
    </xf>
    <xf numFmtId="4" fontId="8" fillId="4" borderId="11" xfId="0" applyNumberFormat="1" applyFont="1" applyFill="1" applyBorder="1" applyAlignment="1">
      <alignment vertical="top"/>
    </xf>
    <xf numFmtId="4" fontId="7" fillId="4" borderId="4" xfId="0" applyNumberFormat="1" applyFont="1" applyFill="1" applyBorder="1" applyAlignment="1">
      <alignment vertical="top"/>
    </xf>
    <xf numFmtId="4" fontId="7" fillId="4" borderId="13" xfId="0" applyNumberFormat="1" applyFont="1" applyFill="1" applyBorder="1" applyAlignment="1">
      <alignment vertical="top"/>
    </xf>
    <xf numFmtId="0" fontId="11" fillId="0" borderId="1" xfId="0" applyFont="1" applyBorder="1" applyAlignment="1">
      <alignment vertical="center" wrapText="1"/>
    </xf>
    <xf numFmtId="0" fontId="11" fillId="0" borderId="1" xfId="0" applyFont="1" applyBorder="1" applyAlignment="1">
      <alignment horizontal="right" vertical="center"/>
    </xf>
    <xf numFmtId="0" fontId="15" fillId="0" borderId="0" xfId="0" applyFont="1" applyAlignment="1">
      <alignment vertical="top"/>
    </xf>
    <xf numFmtId="0" fontId="0" fillId="0" borderId="0" xfId="0" applyProtection="1"/>
    <xf numFmtId="0" fontId="0" fillId="0" borderId="0" xfId="0" applyAlignment="1" applyProtection="1">
      <alignment vertical="top"/>
    </xf>
    <xf numFmtId="4" fontId="5" fillId="0" borderId="0" xfId="0" applyNumberFormat="1" applyFont="1" applyAlignment="1" applyProtection="1">
      <alignment vertical="top"/>
    </xf>
    <xf numFmtId="0" fontId="18" fillId="0" borderId="0" xfId="0" applyFont="1" applyProtection="1"/>
    <xf numFmtId="0" fontId="19"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0" fillId="0" borderId="0" xfId="0" applyFont="1" applyAlignment="1" applyProtection="1">
      <alignment horizontal="left" vertical="top"/>
    </xf>
    <xf numFmtId="0" fontId="0" fillId="4" borderId="0" xfId="0" applyFill="1" applyAlignment="1" applyProtection="1">
      <alignment vertical="top" shrinkToFit="1"/>
      <protection locked="0"/>
    </xf>
    <xf numFmtId="0" fontId="10"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14" fillId="0" borderId="0" xfId="0" applyFont="1" applyAlignment="1" applyProtection="1">
      <alignment vertical="top"/>
    </xf>
    <xf numFmtId="0" fontId="22" fillId="0" borderId="0" xfId="0" applyFont="1" applyProtection="1"/>
    <xf numFmtId="0" fontId="11" fillId="0" borderId="3" xfId="0" applyFont="1" applyBorder="1" applyAlignment="1">
      <alignment vertical="center" wrapText="1"/>
    </xf>
    <xf numFmtId="0" fontId="11" fillId="0" borderId="3" xfId="0" applyFont="1" applyBorder="1" applyAlignment="1">
      <alignment horizontal="right" vertical="center"/>
    </xf>
    <xf numFmtId="10" fontId="23" fillId="4" borderId="7" xfId="0" applyNumberFormat="1" applyFont="1" applyFill="1" applyBorder="1" applyAlignment="1" applyProtection="1">
      <alignment horizontal="right" vertical="center"/>
    </xf>
    <xf numFmtId="4" fontId="24" fillId="6" borderId="11" xfId="0" applyNumberFormat="1" applyFont="1" applyFill="1" applyBorder="1" applyAlignment="1">
      <alignment vertical="top"/>
    </xf>
    <xf numFmtId="4" fontId="24" fillId="6" borderId="5" xfId="0" applyNumberFormat="1" applyFont="1" applyFill="1" applyBorder="1" applyAlignment="1">
      <alignment vertical="top"/>
    </xf>
    <xf numFmtId="4" fontId="8" fillId="4" borderId="5" xfId="0" applyNumberFormat="1" applyFont="1" applyFill="1" applyBorder="1" applyAlignment="1" applyProtection="1">
      <alignment vertical="top"/>
      <protection locked="0"/>
    </xf>
    <xf numFmtId="4" fontId="23" fillId="4" borderId="8" xfId="0" applyNumberFormat="1" applyFont="1" applyFill="1" applyBorder="1" applyAlignment="1" applyProtection="1">
      <alignment horizontal="right" vertical="center" indent="4"/>
      <protection locked="0"/>
    </xf>
    <xf numFmtId="4" fontId="7" fillId="4" borderId="4" xfId="0" applyNumberFormat="1" applyFont="1" applyFill="1" applyBorder="1" applyAlignment="1" applyProtection="1">
      <alignment vertical="top"/>
      <protection locked="0"/>
    </xf>
    <xf numFmtId="0" fontId="5" fillId="0" borderId="0" xfId="0" applyFont="1" applyProtection="1"/>
    <xf numFmtId="0" fontId="3" fillId="0" borderId="0" xfId="0" applyFont="1" applyProtection="1"/>
    <xf numFmtId="0" fontId="2" fillId="0" borderId="4" xfId="0" applyFont="1" applyBorder="1" applyAlignment="1">
      <alignment vertical="top"/>
    </xf>
    <xf numFmtId="0" fontId="2" fillId="0" borderId="1" xfId="0" applyFont="1" applyBorder="1" applyAlignment="1">
      <alignment vertical="top" wrapText="1"/>
    </xf>
    <xf numFmtId="164" fontId="2" fillId="0" borderId="1" xfId="0" applyNumberFormat="1" applyFont="1" applyBorder="1" applyAlignment="1">
      <alignment vertical="top"/>
    </xf>
    <xf numFmtId="0" fontId="2" fillId="0" borderId="1" xfId="0" applyFont="1" applyBorder="1" applyAlignment="1">
      <alignment vertical="top"/>
    </xf>
    <xf numFmtId="0" fontId="6" fillId="0" borderId="1" xfId="0" applyFont="1" applyBorder="1" applyAlignment="1">
      <alignment vertical="top"/>
    </xf>
    <xf numFmtId="0" fontId="6" fillId="0" borderId="4" xfId="0" applyFont="1" applyBorder="1" applyAlignment="1">
      <alignment vertical="top"/>
    </xf>
    <xf numFmtId="0" fontId="6" fillId="0" borderId="7" xfId="0" applyFont="1" applyBorder="1" applyAlignment="1">
      <alignmen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7"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0" fillId="0" borderId="0" xfId="0" applyFont="1" applyAlignment="1" applyProtection="1">
      <alignment horizontal="left" vertical="top"/>
    </xf>
    <xf numFmtId="0" fontId="0" fillId="0" borderId="3" xfId="0" applyBorder="1" applyAlignment="1" applyProtection="1">
      <alignment horizontal="center" wrapText="1"/>
      <protection locked="0"/>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14" fillId="5" borderId="0" xfId="0" applyNumberFormat="1" applyFont="1" applyFill="1" applyAlignment="1" applyProtection="1">
      <alignment horizontal="center" vertical="top" shrinkToFit="1"/>
    </xf>
    <xf numFmtId="0" fontId="14" fillId="5" borderId="0" xfId="0" applyFont="1" applyFill="1" applyAlignment="1" applyProtection="1">
      <alignment horizontal="center" vertical="top" shrinkToFit="1"/>
    </xf>
    <xf numFmtId="49" fontId="3" fillId="2" borderId="7" xfId="0" applyNumberFormat="1" applyFont="1" applyFill="1" applyBorder="1" applyAlignment="1">
      <alignment horizontal="left" vertical="top" wrapText="1"/>
    </xf>
    <xf numFmtId="49" fontId="3" fillId="2" borderId="1" xfId="0" applyNumberFormat="1" applyFont="1" applyFill="1" applyBorder="1" applyAlignment="1">
      <alignment horizontal="left" vertical="top" wrapText="1"/>
    </xf>
    <xf numFmtId="49" fontId="3" fillId="2" borderId="8" xfId="0" applyNumberFormat="1" applyFont="1" applyFill="1" applyBorder="1" applyAlignment="1">
      <alignment horizontal="left" vertical="top" wrapText="1"/>
    </xf>
    <xf numFmtId="0" fontId="0" fillId="0" borderId="7" xfId="0" applyBorder="1" applyAlignment="1" applyProtection="1">
      <alignment horizontal="left" vertical="top" wrapText="1"/>
    </xf>
    <xf numFmtId="0" fontId="0" fillId="0" borderId="1" xfId="0" applyBorder="1" applyAlignment="1" applyProtection="1">
      <alignment horizontal="left" vertical="top" wrapText="1"/>
    </xf>
    <xf numFmtId="0" fontId="0" fillId="0" borderId="8" xfId="0" applyBorder="1" applyAlignment="1" applyProtection="1">
      <alignment horizontal="left" vertical="top" wrapText="1"/>
    </xf>
    <xf numFmtId="0" fontId="0" fillId="4" borderId="3" xfId="0" applyFill="1" applyBorder="1" applyAlignment="1" applyProtection="1">
      <alignment horizontal="center" vertical="top"/>
      <protection locked="0"/>
    </xf>
    <xf numFmtId="0" fontId="11" fillId="0" borderId="0" xfId="0" applyFont="1" applyFill="1" applyBorder="1" applyAlignment="1" applyProtection="1">
      <alignment horizontal="left" vertical="top" wrapText="1"/>
    </xf>
    <xf numFmtId="49" fontId="4" fillId="0" borderId="5" xfId="0" applyNumberFormat="1" applyFont="1" applyBorder="1" applyAlignment="1">
      <alignment horizontal="left" vertical="top" wrapText="1"/>
    </xf>
    <xf numFmtId="49" fontId="4" fillId="0" borderId="2" xfId="0" applyNumberFormat="1" applyFont="1" applyBorder="1" applyAlignment="1">
      <alignment horizontal="left" vertical="top" wrapText="1"/>
    </xf>
    <xf numFmtId="49" fontId="4" fillId="0" borderId="14" xfId="0" applyNumberFormat="1" applyFont="1" applyBorder="1" applyAlignment="1">
      <alignment horizontal="left" vertical="top" wrapText="1"/>
    </xf>
    <xf numFmtId="49" fontId="4" fillId="0" borderId="6" xfId="0" applyNumberFormat="1" applyFont="1" applyBorder="1" applyAlignment="1">
      <alignment horizontal="left" vertical="top" wrapText="1"/>
    </xf>
    <xf numFmtId="49" fontId="4" fillId="0" borderId="0" xfId="0" applyNumberFormat="1" applyFont="1" applyBorder="1" applyAlignment="1">
      <alignment horizontal="left" vertical="top" wrapText="1"/>
    </xf>
    <xf numFmtId="49" fontId="4" fillId="0" borderId="15" xfId="0" applyNumberFormat="1" applyFont="1" applyBorder="1" applyAlignment="1">
      <alignment horizontal="left" vertical="top" wrapText="1"/>
    </xf>
    <xf numFmtId="49" fontId="24" fillId="0" borderId="5" xfId="0" applyNumberFormat="1" applyFont="1" applyBorder="1" applyAlignment="1">
      <alignment horizontal="left" vertical="top" wrapText="1"/>
    </xf>
    <xf numFmtId="49" fontId="24" fillId="0" borderId="2" xfId="0" applyNumberFormat="1" applyFont="1" applyBorder="1" applyAlignment="1">
      <alignment horizontal="left" vertical="top" wrapText="1"/>
    </xf>
    <xf numFmtId="49" fontId="24" fillId="0" borderId="14"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3"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0" fontId="3" fillId="0" borderId="0" xfId="0" applyFont="1" applyAlignment="1" applyProtection="1">
      <alignment horizontal="left"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B63DE85D-D358-41BB-BA66-3F10E26FC4C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A10D1-EAB8-48B7-B372-769AF2A47E01}">
  <sheetPr>
    <pageSetUpPr fitToPage="1"/>
  </sheetPr>
  <dimension ref="A2:I49"/>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49" customWidth="1"/>
    <col min="2" max="2" width="13.5703125" style="49" customWidth="1"/>
    <col min="3" max="3" width="17.85546875" style="49" customWidth="1"/>
    <col min="4" max="9" width="11.42578125" style="49"/>
    <col min="10" max="10" width="1.7109375" style="49" customWidth="1"/>
    <col min="11" max="16384" width="11.42578125" style="49"/>
  </cols>
  <sheetData>
    <row r="2" spans="1:9" s="50" customFormat="1" ht="75" customHeight="1" x14ac:dyDescent="0.25">
      <c r="A2" s="90" t="s">
        <v>73</v>
      </c>
      <c r="B2" s="90"/>
      <c r="C2" s="90"/>
      <c r="D2" s="90"/>
      <c r="E2" s="90"/>
      <c r="F2" s="90"/>
      <c r="G2" s="90"/>
      <c r="H2" s="90"/>
      <c r="I2" s="90"/>
    </row>
    <row r="5" spans="1:9" x14ac:dyDescent="0.25">
      <c r="D5" s="52"/>
      <c r="E5" s="52"/>
      <c r="F5" s="53"/>
      <c r="G5" s="53"/>
      <c r="H5" s="53"/>
      <c r="I5" s="54" t="s">
        <v>96</v>
      </c>
    </row>
    <row r="6" spans="1:9" x14ac:dyDescent="0.25">
      <c r="D6" s="52"/>
      <c r="E6" s="52"/>
      <c r="F6" s="53"/>
      <c r="G6" s="53"/>
      <c r="H6" s="53"/>
      <c r="I6" s="54"/>
    </row>
    <row r="7" spans="1:9" x14ac:dyDescent="0.25">
      <c r="D7" s="52"/>
      <c r="E7" s="52"/>
      <c r="F7" s="53"/>
      <c r="G7" s="53"/>
      <c r="H7" s="53"/>
      <c r="I7" s="55" t="s">
        <v>97</v>
      </c>
    </row>
    <row r="8" spans="1:9" ht="24.95" customHeight="1" x14ac:dyDescent="0.25"/>
    <row r="9" spans="1:9" ht="18.75" x14ac:dyDescent="0.3">
      <c r="A9" s="91" t="s">
        <v>74</v>
      </c>
      <c r="B9" s="91"/>
      <c r="C9" s="91"/>
      <c r="D9" s="91"/>
      <c r="E9" s="91"/>
      <c r="F9" s="91"/>
      <c r="G9" s="91"/>
      <c r="H9" s="91"/>
      <c r="I9" s="91"/>
    </row>
    <row r="10" spans="1:9" ht="15" customHeight="1" x14ac:dyDescent="0.25"/>
    <row r="11" spans="1:9" ht="15" customHeight="1" x14ac:dyDescent="0.25"/>
    <row r="12" spans="1:9" x14ac:dyDescent="0.25">
      <c r="A12" s="50" t="s">
        <v>75</v>
      </c>
      <c r="B12" s="92"/>
      <c r="C12" s="92"/>
      <c r="D12" s="92"/>
      <c r="E12" s="92"/>
      <c r="F12" s="88" t="s">
        <v>76</v>
      </c>
      <c r="G12" s="88"/>
      <c r="H12" s="88"/>
      <c r="I12" s="56"/>
    </row>
    <row r="13" spans="1:9" x14ac:dyDescent="0.25">
      <c r="A13" s="93" t="s">
        <v>77</v>
      </c>
      <c r="B13" s="93"/>
      <c r="C13" s="93"/>
      <c r="D13" s="93"/>
      <c r="E13" s="93"/>
      <c r="F13" s="93"/>
      <c r="G13" s="93"/>
      <c r="H13" s="93"/>
      <c r="I13" s="57"/>
    </row>
    <row r="14" spans="1:9" x14ac:dyDescent="0.25">
      <c r="A14" s="58"/>
      <c r="B14" s="58"/>
      <c r="C14" s="58"/>
      <c r="D14" s="58"/>
      <c r="E14" s="58"/>
      <c r="F14" s="58"/>
      <c r="G14" s="58"/>
      <c r="H14" s="58"/>
      <c r="I14" s="57"/>
    </row>
    <row r="15" spans="1:9" x14ac:dyDescent="0.25">
      <c r="A15" s="50" t="s">
        <v>78</v>
      </c>
      <c r="B15" s="50"/>
      <c r="C15" s="59"/>
      <c r="D15" s="88" t="s">
        <v>79</v>
      </c>
      <c r="E15" s="88"/>
      <c r="F15" s="89"/>
      <c r="G15" s="89"/>
      <c r="H15" s="89"/>
      <c r="I15" s="89"/>
    </row>
    <row r="16" spans="1:9" x14ac:dyDescent="0.25">
      <c r="B16" s="60"/>
      <c r="C16" s="60" t="s">
        <v>80</v>
      </c>
      <c r="D16" s="60"/>
      <c r="E16" s="60"/>
      <c r="F16" s="60" t="s">
        <v>81</v>
      </c>
      <c r="G16" s="60"/>
      <c r="H16" s="60"/>
      <c r="I16" s="50"/>
    </row>
    <row r="17" spans="1:9" x14ac:dyDescent="0.25">
      <c r="B17" s="60"/>
      <c r="C17" s="60"/>
      <c r="D17" s="60"/>
      <c r="E17" s="60"/>
      <c r="F17" s="60"/>
      <c r="G17" s="60"/>
      <c r="H17" s="60"/>
      <c r="I17" s="50"/>
    </row>
    <row r="18" spans="1:9" x14ac:dyDescent="0.25">
      <c r="A18" s="50" t="s">
        <v>82</v>
      </c>
      <c r="B18" s="56"/>
      <c r="C18" s="88" t="s">
        <v>83</v>
      </c>
      <c r="D18" s="88"/>
      <c r="E18" s="95"/>
      <c r="F18" s="95"/>
      <c r="G18" s="95"/>
      <c r="H18" s="61" t="s">
        <v>84</v>
      </c>
      <c r="I18" s="62"/>
    </row>
    <row r="19" spans="1:9" s="63" customFormat="1" x14ac:dyDescent="0.25">
      <c r="B19" s="64"/>
      <c r="C19" s="65"/>
      <c r="D19" s="65"/>
      <c r="E19" s="66"/>
      <c r="F19" s="66"/>
      <c r="G19" s="66"/>
      <c r="H19" s="66"/>
      <c r="I19" s="66"/>
    </row>
    <row r="20" spans="1:9" s="63" customFormat="1" x14ac:dyDescent="0.25">
      <c r="B20" s="64"/>
      <c r="C20" s="65"/>
      <c r="D20" s="65"/>
      <c r="E20" s="66"/>
      <c r="F20" s="66"/>
      <c r="G20" s="66"/>
      <c r="H20" s="66"/>
      <c r="I20" s="66"/>
    </row>
    <row r="21" spans="1:9" s="63" customFormat="1" x14ac:dyDescent="0.25">
      <c r="A21" s="67" t="s">
        <v>85</v>
      </c>
      <c r="B21" s="64"/>
      <c r="C21" s="89"/>
      <c r="D21" s="89"/>
      <c r="E21" s="89"/>
      <c r="F21" s="89"/>
      <c r="G21" s="89"/>
      <c r="H21" s="66" t="s">
        <v>86</v>
      </c>
      <c r="I21" s="62"/>
    </row>
    <row r="22" spans="1:9" s="63" customFormat="1" x14ac:dyDescent="0.25">
      <c r="A22" s="67"/>
      <c r="B22" s="64"/>
      <c r="C22" s="65"/>
      <c r="D22" s="65"/>
      <c r="E22" s="65"/>
      <c r="F22" s="65"/>
      <c r="G22" s="65"/>
      <c r="H22" s="66"/>
      <c r="I22" s="61"/>
    </row>
    <row r="23" spans="1:9" x14ac:dyDescent="0.25">
      <c r="A23" s="50" t="s">
        <v>87</v>
      </c>
      <c r="B23" s="50"/>
      <c r="C23" s="50"/>
      <c r="D23" s="50"/>
      <c r="E23" s="50"/>
      <c r="F23" s="50"/>
      <c r="G23" s="50"/>
      <c r="H23" s="50"/>
      <c r="I23" s="50"/>
    </row>
    <row r="24" spans="1:9" ht="15" customHeight="1" x14ac:dyDescent="0.25">
      <c r="A24" s="50"/>
      <c r="B24" s="50"/>
      <c r="C24" s="50"/>
      <c r="D24" s="50"/>
      <c r="E24" s="50"/>
      <c r="F24" s="50"/>
      <c r="G24" s="50"/>
      <c r="H24" s="50"/>
      <c r="I24" s="50"/>
    </row>
    <row r="25" spans="1:9" ht="56.25" customHeight="1" x14ac:dyDescent="0.25">
      <c r="A25" s="96" t="s">
        <v>88</v>
      </c>
      <c r="B25" s="96"/>
      <c r="C25" s="96"/>
      <c r="D25" s="96"/>
      <c r="E25" s="96"/>
      <c r="F25" s="96"/>
      <c r="G25" s="96"/>
      <c r="H25" s="96"/>
      <c r="I25" s="50"/>
    </row>
    <row r="26" spans="1:9" ht="15" customHeight="1" x14ac:dyDescent="0.25">
      <c r="A26" s="50"/>
      <c r="B26" s="50"/>
      <c r="C26" s="50"/>
      <c r="D26" s="50"/>
      <c r="E26" s="50"/>
      <c r="F26" s="50"/>
      <c r="G26" s="50"/>
      <c r="H26" s="50"/>
      <c r="I26" s="50"/>
    </row>
    <row r="27" spans="1:9" ht="15" customHeight="1" x14ac:dyDescent="0.25">
      <c r="A27" s="50" t="s">
        <v>89</v>
      </c>
      <c r="B27" s="50"/>
      <c r="C27" s="50"/>
      <c r="D27" s="50"/>
      <c r="E27" s="50"/>
      <c r="F27" s="50"/>
      <c r="G27" s="50"/>
      <c r="H27" s="50"/>
    </row>
    <row r="28" spans="1:9" ht="15" customHeight="1" x14ac:dyDescent="0.25">
      <c r="A28" s="50"/>
      <c r="B28" s="50"/>
      <c r="C28" s="50"/>
      <c r="D28" s="50"/>
      <c r="E28" s="50"/>
      <c r="F28" s="50"/>
      <c r="G28" s="50"/>
      <c r="H28" s="50"/>
    </row>
    <row r="29" spans="1:9" ht="15" customHeight="1" x14ac:dyDescent="0.25">
      <c r="A29" s="50" t="s">
        <v>90</v>
      </c>
      <c r="B29" s="97">
        <f>+IF('Anexo I Tabla Desglose Precio'!J60&lt;=102382.05,'Anexo I Tabla Desglose Precio'!J60,"ERROR: no debe superar 102.382,05")</f>
        <v>6500</v>
      </c>
      <c r="C29" s="98"/>
      <c r="D29" s="50" t="s">
        <v>91</v>
      </c>
      <c r="E29" s="50"/>
      <c r="F29" s="50"/>
      <c r="G29" s="50"/>
      <c r="H29" s="50"/>
    </row>
    <row r="30" spans="1:9" ht="15" customHeight="1" x14ac:dyDescent="0.25">
      <c r="A30" s="50"/>
      <c r="B30" s="50"/>
      <c r="C30" s="50"/>
      <c r="D30" s="50"/>
      <c r="E30" s="50"/>
      <c r="F30" s="50"/>
      <c r="G30" s="50"/>
      <c r="H30" s="50"/>
    </row>
    <row r="31" spans="1:9" ht="15" customHeight="1" x14ac:dyDescent="0.25">
      <c r="A31" s="68"/>
      <c r="B31" s="50"/>
      <c r="C31" s="50"/>
      <c r="D31" s="50"/>
      <c r="E31" s="50"/>
      <c r="F31" s="50"/>
      <c r="G31" s="50"/>
      <c r="H31" s="50"/>
    </row>
    <row r="32" spans="1:9" ht="15" customHeight="1" x14ac:dyDescent="0.25">
      <c r="A32" s="50"/>
      <c r="B32" s="50"/>
      <c r="C32" s="50"/>
      <c r="D32" s="50"/>
      <c r="E32" s="50"/>
      <c r="F32" s="50"/>
      <c r="G32" s="50"/>
      <c r="H32" s="50"/>
      <c r="I32" s="50"/>
    </row>
    <row r="33" spans="1:9" ht="35.1" customHeight="1" x14ac:dyDescent="0.25">
      <c r="A33" s="96" t="s">
        <v>92</v>
      </c>
      <c r="B33" s="96"/>
      <c r="C33" s="96"/>
      <c r="D33" s="96"/>
      <c r="E33" s="96"/>
      <c r="F33" s="96"/>
      <c r="G33" s="96"/>
      <c r="H33" s="96"/>
      <c r="I33" s="50"/>
    </row>
    <row r="34" spans="1:9" ht="27" customHeight="1" x14ac:dyDescent="0.25">
      <c r="A34" s="50"/>
      <c r="B34" s="50"/>
      <c r="C34" s="50"/>
      <c r="D34" s="50"/>
      <c r="E34" s="50"/>
      <c r="F34" s="50"/>
      <c r="G34" s="50"/>
      <c r="H34" s="50"/>
      <c r="I34" s="50"/>
    </row>
    <row r="35" spans="1:9" x14ac:dyDescent="0.25">
      <c r="A35" s="69" t="s">
        <v>93</v>
      </c>
      <c r="B35" s="50"/>
      <c r="C35" s="50"/>
      <c r="D35" s="50"/>
      <c r="E35" s="50"/>
      <c r="F35" s="50"/>
      <c r="G35" s="50"/>
      <c r="H35" s="50"/>
      <c r="I35" s="50"/>
    </row>
    <row r="36" spans="1:9" ht="8.1" customHeight="1" x14ac:dyDescent="0.25">
      <c r="A36" s="50"/>
      <c r="B36" s="50"/>
      <c r="C36" s="50"/>
      <c r="D36" s="50"/>
      <c r="E36" s="50"/>
      <c r="F36" s="50"/>
      <c r="G36" s="50"/>
      <c r="H36" s="50"/>
      <c r="I36" s="50"/>
    </row>
    <row r="41" spans="1:9" x14ac:dyDescent="0.25">
      <c r="B41" s="70" t="s">
        <v>94</v>
      </c>
    </row>
    <row r="49" spans="2:7" x14ac:dyDescent="0.25">
      <c r="B49" s="49" t="s">
        <v>95</v>
      </c>
      <c r="C49" s="94"/>
      <c r="D49" s="94"/>
      <c r="E49" s="94"/>
      <c r="F49" s="94"/>
      <c r="G49" s="94"/>
    </row>
  </sheetData>
  <sheetProtection algorithmName="SHA-512" hashValue="26Fuq59enpd5cSq2NhgeQHtcCJWMQrsLTIM43/4HHEiQthZvnOqZGGQ9Y97RR6RupNMjckhZ+hwaW3+tPOF5JA==" saltValue="s2NrqUdJYFJ9E2Aai4r/CQ==" spinCount="100000" sheet="1" objects="1" scenarios="1" selectLockedCells="1"/>
  <mergeCells count="14">
    <mergeCell ref="C49:G49"/>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45C2F-BFD3-4D8D-AC86-406AAF4FD50A}">
  <sheetPr>
    <pageSetUpPr fitToPage="1"/>
  </sheetPr>
  <dimension ref="A1:J70"/>
  <sheetViews>
    <sheetView zoomScale="90" zoomScaleNormal="90" workbookViewId="0">
      <pane xSplit="4" ySplit="6" topLeftCell="E7" activePane="bottomRight" state="frozen"/>
      <selection pane="topRight" activeCell="E1" sqref="E1"/>
      <selection pane="bottomLeft" activeCell="A7" sqref="A7"/>
      <selection pane="bottomRight" activeCell="I8" sqref="I8"/>
    </sheetView>
  </sheetViews>
  <sheetFormatPr baseColWidth="10" defaultRowHeight="15" x14ac:dyDescent="0.25"/>
  <cols>
    <col min="1" max="1" width="6.7109375" bestFit="1" customWidth="1"/>
    <col min="2" max="2" width="6.28515625" bestFit="1" customWidth="1"/>
    <col min="3" max="3" width="3.5703125" bestFit="1" customWidth="1"/>
    <col min="4" max="4" width="40.7109375" customWidth="1"/>
    <col min="5" max="5" width="10.28515625" style="4" bestFit="1" customWidth="1"/>
    <col min="6" max="6" width="8.140625" bestFit="1" customWidth="1"/>
    <col min="7" max="7" width="8.5703125" style="6" bestFit="1" customWidth="1"/>
    <col min="8" max="8" width="9.7109375" style="6" customWidth="1"/>
    <col min="9" max="9" width="10.7109375" style="6" customWidth="1"/>
    <col min="10" max="10" width="12.7109375" style="6" customWidth="1"/>
  </cols>
  <sheetData>
    <row r="1" spans="1:10" s="49" customFormat="1" ht="99.95" customHeight="1" x14ac:dyDescent="0.25">
      <c r="A1" s="102" t="s">
        <v>72</v>
      </c>
      <c r="B1" s="103"/>
      <c r="C1" s="103"/>
      <c r="D1" s="103"/>
      <c r="E1" s="103"/>
      <c r="F1" s="103"/>
      <c r="G1" s="103"/>
      <c r="H1" s="103"/>
      <c r="I1" s="103"/>
      <c r="J1" s="104"/>
    </row>
    <row r="2" spans="1:10" s="49" customFormat="1" x14ac:dyDescent="0.25">
      <c r="A2" s="50"/>
      <c r="B2" s="50"/>
      <c r="C2" s="50"/>
      <c r="D2" s="50"/>
      <c r="E2" s="50"/>
      <c r="F2" s="50"/>
      <c r="G2" s="51"/>
    </row>
    <row r="3" spans="1:10" x14ac:dyDescent="0.25">
      <c r="A3" s="1"/>
      <c r="B3" s="1"/>
      <c r="C3" s="1"/>
      <c r="D3" s="1"/>
      <c r="E3" s="3"/>
      <c r="F3" s="1"/>
      <c r="G3" s="5"/>
      <c r="H3" s="5"/>
      <c r="I3" s="5"/>
      <c r="J3" s="5"/>
    </row>
    <row r="4" spans="1:10" ht="15.75" x14ac:dyDescent="0.25">
      <c r="A4" s="48" t="s">
        <v>71</v>
      </c>
      <c r="B4" s="1"/>
      <c r="C4" s="1"/>
      <c r="D4" s="1"/>
      <c r="E4" s="3"/>
      <c r="F4" s="1"/>
      <c r="G4" s="5"/>
      <c r="H4" s="5"/>
      <c r="I4" s="5"/>
      <c r="J4" s="5"/>
    </row>
    <row r="5" spans="1:10" ht="5.0999999999999996" customHeight="1" x14ac:dyDescent="0.25">
      <c r="A5" s="2"/>
      <c r="B5" s="1"/>
      <c r="C5" s="1"/>
      <c r="D5" s="1"/>
      <c r="E5" s="3"/>
      <c r="F5" s="1"/>
      <c r="G5" s="5"/>
      <c r="H5" s="5"/>
      <c r="I5" s="5"/>
      <c r="J5" s="5"/>
    </row>
    <row r="6" spans="1:10" x14ac:dyDescent="0.25">
      <c r="A6" s="81" t="s">
        <v>0</v>
      </c>
      <c r="B6" s="81" t="s">
        <v>1</v>
      </c>
      <c r="C6" s="81" t="s">
        <v>2</v>
      </c>
      <c r="D6" s="82" t="s">
        <v>3</v>
      </c>
      <c r="E6" s="83" t="s">
        <v>67</v>
      </c>
      <c r="F6" s="84" t="s">
        <v>4</v>
      </c>
      <c r="G6" s="85" t="s">
        <v>5</v>
      </c>
      <c r="H6" s="86" t="s">
        <v>6</v>
      </c>
      <c r="I6" s="87" t="s">
        <v>7</v>
      </c>
      <c r="J6" s="86" t="s">
        <v>8</v>
      </c>
    </row>
    <row r="7" spans="1:10" x14ac:dyDescent="0.25">
      <c r="A7" s="21" t="s">
        <v>9</v>
      </c>
      <c r="B7" s="22" t="s">
        <v>10</v>
      </c>
      <c r="C7" s="21" t="s">
        <v>11</v>
      </c>
      <c r="D7" s="99" t="s">
        <v>12</v>
      </c>
      <c r="E7" s="100"/>
      <c r="F7" s="100"/>
      <c r="G7" s="101"/>
      <c r="H7" s="32"/>
      <c r="I7" s="39"/>
      <c r="J7" s="33"/>
    </row>
    <row r="8" spans="1:10" ht="22.5" customHeight="1" x14ac:dyDescent="0.25">
      <c r="A8" s="23" t="s">
        <v>13</v>
      </c>
      <c r="B8" s="24" t="s">
        <v>14</v>
      </c>
      <c r="C8" s="24" t="s">
        <v>15</v>
      </c>
      <c r="D8" s="107" t="s">
        <v>16</v>
      </c>
      <c r="E8" s="108"/>
      <c r="F8" s="108"/>
      <c r="G8" s="109"/>
      <c r="H8" s="34">
        <v>1419</v>
      </c>
      <c r="I8" s="76"/>
      <c r="J8" s="43">
        <f>+ROUND(+H8*I8,2)</f>
        <v>0</v>
      </c>
    </row>
    <row r="9" spans="1:10" ht="99.95" customHeight="1" x14ac:dyDescent="0.25">
      <c r="A9" s="25"/>
      <c r="B9" s="25"/>
      <c r="C9" s="25"/>
      <c r="D9" s="110" t="s">
        <v>17</v>
      </c>
      <c r="E9" s="111"/>
      <c r="F9" s="111"/>
      <c r="G9" s="112"/>
      <c r="H9" s="35"/>
      <c r="I9" s="40"/>
      <c r="J9" s="35"/>
    </row>
    <row r="10" spans="1:10" x14ac:dyDescent="0.25">
      <c r="A10" s="25"/>
      <c r="B10" s="25"/>
      <c r="C10" s="25"/>
      <c r="D10" s="17" t="s">
        <v>18</v>
      </c>
      <c r="E10" s="16">
        <v>1419</v>
      </c>
      <c r="F10" s="18">
        <v>0</v>
      </c>
      <c r="G10" s="19">
        <v>1419</v>
      </c>
      <c r="H10" s="35"/>
      <c r="I10" s="40"/>
      <c r="J10" s="35"/>
    </row>
    <row r="11" spans="1:10" x14ac:dyDescent="0.25">
      <c r="A11" s="23" t="s">
        <v>19</v>
      </c>
      <c r="B11" s="24" t="s">
        <v>14</v>
      </c>
      <c r="C11" s="24" t="s">
        <v>15</v>
      </c>
      <c r="D11" s="107" t="s">
        <v>20</v>
      </c>
      <c r="E11" s="108"/>
      <c r="F11" s="108"/>
      <c r="G11" s="109"/>
      <c r="H11" s="34">
        <v>1419</v>
      </c>
      <c r="I11" s="76"/>
      <c r="J11" s="43">
        <f>+ROUND(+H11*I11,2)</f>
        <v>0</v>
      </c>
    </row>
    <row r="12" spans="1:10" ht="375" customHeight="1" x14ac:dyDescent="0.25">
      <c r="A12" s="25"/>
      <c r="B12" s="25"/>
      <c r="C12" s="25"/>
      <c r="D12" s="110" t="s">
        <v>101</v>
      </c>
      <c r="E12" s="111"/>
      <c r="F12" s="111"/>
      <c r="G12" s="112"/>
      <c r="H12" s="35"/>
      <c r="I12" s="40"/>
      <c r="J12" s="35"/>
    </row>
    <row r="13" spans="1:10" ht="90" customHeight="1" x14ac:dyDescent="0.25">
      <c r="A13" s="25"/>
      <c r="B13" s="25"/>
      <c r="C13" s="25"/>
      <c r="D13" s="116" t="s">
        <v>102</v>
      </c>
      <c r="E13" s="117"/>
      <c r="F13" s="117"/>
      <c r="G13" s="118"/>
      <c r="H13" s="35"/>
      <c r="I13" s="40"/>
      <c r="J13" s="35"/>
    </row>
    <row r="14" spans="1:10" x14ac:dyDescent="0.25">
      <c r="A14" s="25"/>
      <c r="B14" s="25"/>
      <c r="C14" s="25"/>
      <c r="D14" s="17" t="s">
        <v>18</v>
      </c>
      <c r="E14" s="16">
        <v>1419</v>
      </c>
      <c r="F14" s="18">
        <v>0</v>
      </c>
      <c r="G14" s="19">
        <v>1419</v>
      </c>
      <c r="H14" s="35"/>
      <c r="I14" s="40"/>
      <c r="J14" s="35"/>
    </row>
    <row r="15" spans="1:10" x14ac:dyDescent="0.25">
      <c r="A15" s="23" t="s">
        <v>21</v>
      </c>
      <c r="B15" s="24" t="s">
        <v>14</v>
      </c>
      <c r="C15" s="24" t="s">
        <v>22</v>
      </c>
      <c r="D15" s="107" t="s">
        <v>23</v>
      </c>
      <c r="E15" s="108"/>
      <c r="F15" s="108"/>
      <c r="G15" s="109"/>
      <c r="H15" s="34">
        <v>20</v>
      </c>
      <c r="I15" s="76"/>
      <c r="J15" s="43">
        <f>+ROUND(+H15*I15,2)</f>
        <v>0</v>
      </c>
    </row>
    <row r="16" spans="1:10" ht="101.25" customHeight="1" x14ac:dyDescent="0.25">
      <c r="A16" s="25"/>
      <c r="B16" s="25"/>
      <c r="C16" s="25"/>
      <c r="D16" s="110" t="s">
        <v>24</v>
      </c>
      <c r="E16" s="111"/>
      <c r="F16" s="111"/>
      <c r="G16" s="112"/>
      <c r="H16" s="35"/>
      <c r="I16" s="40"/>
      <c r="J16" s="35"/>
    </row>
    <row r="17" spans="1:10" x14ac:dyDescent="0.25">
      <c r="A17" s="25"/>
      <c r="B17" s="25"/>
      <c r="C17" s="25"/>
      <c r="D17" s="20"/>
      <c r="E17" s="16">
        <v>20</v>
      </c>
      <c r="F17" s="18">
        <v>0</v>
      </c>
      <c r="G17" s="19">
        <v>20</v>
      </c>
      <c r="H17" s="35"/>
      <c r="I17" s="40"/>
      <c r="J17" s="35"/>
    </row>
    <row r="18" spans="1:10" x14ac:dyDescent="0.25">
      <c r="A18" s="23" t="s">
        <v>25</v>
      </c>
      <c r="B18" s="24" t="s">
        <v>14</v>
      </c>
      <c r="C18" s="24" t="s">
        <v>22</v>
      </c>
      <c r="D18" s="107" t="s">
        <v>26</v>
      </c>
      <c r="E18" s="108"/>
      <c r="F18" s="108"/>
      <c r="G18" s="109"/>
      <c r="H18" s="34">
        <v>20</v>
      </c>
      <c r="I18" s="76"/>
      <c r="J18" s="43">
        <f>+ROUND(+H18*I18,2)</f>
        <v>0</v>
      </c>
    </row>
    <row r="19" spans="1:10" ht="56.25" customHeight="1" x14ac:dyDescent="0.25">
      <c r="A19" s="25"/>
      <c r="B19" s="25"/>
      <c r="C19" s="25"/>
      <c r="D19" s="110" t="s">
        <v>27</v>
      </c>
      <c r="E19" s="111"/>
      <c r="F19" s="111"/>
      <c r="G19" s="112"/>
      <c r="H19" s="35"/>
      <c r="I19" s="40"/>
      <c r="J19" s="35"/>
    </row>
    <row r="20" spans="1:10" x14ac:dyDescent="0.25">
      <c r="A20" s="25"/>
      <c r="B20" s="25"/>
      <c r="C20" s="25"/>
      <c r="D20" s="20"/>
      <c r="E20" s="16">
        <v>20</v>
      </c>
      <c r="F20" s="18">
        <v>0</v>
      </c>
      <c r="G20" s="19">
        <v>20</v>
      </c>
      <c r="H20" s="35"/>
      <c r="I20" s="40"/>
      <c r="J20" s="35"/>
    </row>
    <row r="21" spans="1:10" x14ac:dyDescent="0.25">
      <c r="A21" s="23" t="s">
        <v>28</v>
      </c>
      <c r="B21" s="24" t="s">
        <v>14</v>
      </c>
      <c r="C21" s="24" t="s">
        <v>29</v>
      </c>
      <c r="D21" s="107" t="s">
        <v>30</v>
      </c>
      <c r="E21" s="108"/>
      <c r="F21" s="108"/>
      <c r="G21" s="109"/>
      <c r="H21" s="34">
        <v>198</v>
      </c>
      <c r="I21" s="76"/>
      <c r="J21" s="43">
        <f>+ROUND(+H21*I21,2)</f>
        <v>0</v>
      </c>
    </row>
    <row r="22" spans="1:10" ht="99.95" customHeight="1" x14ac:dyDescent="0.25">
      <c r="A22" s="25"/>
      <c r="B22" s="25"/>
      <c r="C22" s="25"/>
      <c r="D22" s="110" t="s">
        <v>31</v>
      </c>
      <c r="E22" s="111"/>
      <c r="F22" s="111"/>
      <c r="G22" s="112"/>
      <c r="H22" s="35"/>
      <c r="I22" s="40"/>
      <c r="J22" s="35"/>
    </row>
    <row r="23" spans="1:10" x14ac:dyDescent="0.25">
      <c r="A23" s="25"/>
      <c r="B23" s="25"/>
      <c r="C23" s="25"/>
      <c r="D23" s="17" t="s">
        <v>32</v>
      </c>
      <c r="E23" s="16">
        <v>0</v>
      </c>
      <c r="F23" s="18">
        <v>198</v>
      </c>
      <c r="G23" s="19">
        <v>198</v>
      </c>
      <c r="H23" s="35"/>
      <c r="I23" s="40"/>
      <c r="J23" s="35"/>
    </row>
    <row r="24" spans="1:10" x14ac:dyDescent="0.25">
      <c r="A24" s="23" t="s">
        <v>33</v>
      </c>
      <c r="B24" s="24" t="s">
        <v>14</v>
      </c>
      <c r="C24" s="24" t="s">
        <v>34</v>
      </c>
      <c r="D24" s="113" t="s">
        <v>103</v>
      </c>
      <c r="E24" s="114"/>
      <c r="F24" s="114"/>
      <c r="G24" s="115"/>
      <c r="H24" s="74">
        <v>1</v>
      </c>
      <c r="I24" s="75">
        <v>6500</v>
      </c>
      <c r="J24" s="74">
        <f>+ROUND(+H24*I24,2)</f>
        <v>6500</v>
      </c>
    </row>
    <row r="25" spans="1:10" ht="99.95" customHeight="1" x14ac:dyDescent="0.25">
      <c r="A25" s="25"/>
      <c r="B25" s="25"/>
      <c r="C25" s="25"/>
      <c r="D25" s="110" t="s">
        <v>35</v>
      </c>
      <c r="E25" s="111"/>
      <c r="F25" s="111"/>
      <c r="G25" s="112"/>
      <c r="H25" s="35"/>
      <c r="I25" s="40"/>
      <c r="J25" s="35"/>
    </row>
    <row r="26" spans="1:10" x14ac:dyDescent="0.25">
      <c r="A26" s="25"/>
      <c r="B26" s="25"/>
      <c r="C26" s="25"/>
      <c r="D26" s="20"/>
      <c r="E26" s="16">
        <v>1</v>
      </c>
      <c r="F26" s="18">
        <v>0</v>
      </c>
      <c r="G26" s="19">
        <v>1</v>
      </c>
      <c r="H26" s="36"/>
      <c r="I26" s="41"/>
      <c r="J26" s="36"/>
    </row>
    <row r="27" spans="1:10" x14ac:dyDescent="0.25">
      <c r="A27" s="26"/>
      <c r="B27" s="27" t="s">
        <v>68</v>
      </c>
      <c r="C27" s="26"/>
      <c r="D27" s="8"/>
      <c r="E27" s="9"/>
      <c r="F27" s="7"/>
      <c r="G27" s="10" t="s">
        <v>36</v>
      </c>
      <c r="H27" s="11"/>
      <c r="I27" s="12"/>
      <c r="J27" s="44">
        <f>SUM(J8:J26)</f>
        <v>6500</v>
      </c>
    </row>
    <row r="28" spans="1:10" x14ac:dyDescent="0.25">
      <c r="A28" s="28" t="s">
        <v>37</v>
      </c>
      <c r="B28" s="29" t="s">
        <v>10</v>
      </c>
      <c r="C28" s="28" t="s">
        <v>11</v>
      </c>
      <c r="D28" s="99" t="s">
        <v>38</v>
      </c>
      <c r="E28" s="100"/>
      <c r="F28" s="100"/>
      <c r="G28" s="101"/>
      <c r="H28" s="37"/>
      <c r="I28" s="42"/>
      <c r="J28" s="38"/>
    </row>
    <row r="29" spans="1:10" ht="22.5" customHeight="1" x14ac:dyDescent="0.25">
      <c r="A29" s="23" t="s">
        <v>39</v>
      </c>
      <c r="B29" s="24" t="s">
        <v>14</v>
      </c>
      <c r="C29" s="24" t="s">
        <v>15</v>
      </c>
      <c r="D29" s="107" t="s">
        <v>40</v>
      </c>
      <c r="E29" s="108"/>
      <c r="F29" s="108"/>
      <c r="G29" s="109"/>
      <c r="H29" s="34">
        <v>700</v>
      </c>
      <c r="I29" s="76"/>
      <c r="J29" s="43">
        <f>+ROUND(+H29*I29,2)</f>
        <v>0</v>
      </c>
    </row>
    <row r="30" spans="1:10" ht="112.5" customHeight="1" x14ac:dyDescent="0.25">
      <c r="A30" s="25"/>
      <c r="B30" s="25"/>
      <c r="C30" s="25"/>
      <c r="D30" s="110" t="s">
        <v>41</v>
      </c>
      <c r="E30" s="111"/>
      <c r="F30" s="111"/>
      <c r="G30" s="112"/>
      <c r="H30" s="35"/>
      <c r="I30" s="40"/>
      <c r="J30" s="35"/>
    </row>
    <row r="31" spans="1:10" x14ac:dyDescent="0.25">
      <c r="A31" s="25"/>
      <c r="B31" s="25"/>
      <c r="C31" s="25"/>
      <c r="D31" s="20"/>
      <c r="E31" s="16">
        <v>700</v>
      </c>
      <c r="F31" s="18">
        <v>0</v>
      </c>
      <c r="G31" s="19">
        <v>700</v>
      </c>
      <c r="H31" s="35"/>
      <c r="I31" s="40"/>
      <c r="J31" s="35"/>
    </row>
    <row r="32" spans="1:10" x14ac:dyDescent="0.25">
      <c r="A32" s="23" t="s">
        <v>42</v>
      </c>
      <c r="B32" s="24" t="s">
        <v>14</v>
      </c>
      <c r="C32" s="24" t="s">
        <v>15</v>
      </c>
      <c r="D32" s="107" t="s">
        <v>43</v>
      </c>
      <c r="E32" s="108"/>
      <c r="F32" s="108"/>
      <c r="G32" s="109"/>
      <c r="H32" s="34">
        <v>400</v>
      </c>
      <c r="I32" s="76"/>
      <c r="J32" s="43">
        <f>+ROUND(+H32*I32,2)</f>
        <v>0</v>
      </c>
    </row>
    <row r="33" spans="1:10" ht="123.75" customHeight="1" x14ac:dyDescent="0.25">
      <c r="A33" s="25"/>
      <c r="B33" s="25"/>
      <c r="C33" s="25"/>
      <c r="D33" s="110" t="s">
        <v>44</v>
      </c>
      <c r="E33" s="111"/>
      <c r="F33" s="111"/>
      <c r="G33" s="112"/>
      <c r="H33" s="35"/>
      <c r="I33" s="40"/>
      <c r="J33" s="35"/>
    </row>
    <row r="34" spans="1:10" x14ac:dyDescent="0.25">
      <c r="A34" s="25"/>
      <c r="B34" s="25"/>
      <c r="C34" s="25"/>
      <c r="D34" s="20"/>
      <c r="E34" s="16">
        <v>400</v>
      </c>
      <c r="F34" s="18">
        <v>0</v>
      </c>
      <c r="G34" s="19">
        <v>400</v>
      </c>
      <c r="H34" s="35"/>
      <c r="I34" s="40"/>
      <c r="J34" s="35"/>
    </row>
    <row r="35" spans="1:10" x14ac:dyDescent="0.25">
      <c r="A35" s="23" t="s">
        <v>45</v>
      </c>
      <c r="B35" s="24" t="s">
        <v>14</v>
      </c>
      <c r="C35" s="24" t="s">
        <v>15</v>
      </c>
      <c r="D35" s="107" t="s">
        <v>46</v>
      </c>
      <c r="E35" s="108"/>
      <c r="F35" s="108"/>
      <c r="G35" s="109"/>
      <c r="H35" s="34">
        <v>75</v>
      </c>
      <c r="I35" s="76"/>
      <c r="J35" s="43">
        <f>+ROUND(+H35*I35,2)</f>
        <v>0</v>
      </c>
    </row>
    <row r="36" spans="1:10" ht="135" customHeight="1" x14ac:dyDescent="0.25">
      <c r="A36" s="25"/>
      <c r="B36" s="25"/>
      <c r="C36" s="25"/>
      <c r="D36" s="110" t="s">
        <v>47</v>
      </c>
      <c r="E36" s="111"/>
      <c r="F36" s="111"/>
      <c r="G36" s="112"/>
      <c r="H36" s="35"/>
      <c r="I36" s="40"/>
      <c r="J36" s="35"/>
    </row>
    <row r="37" spans="1:10" x14ac:dyDescent="0.25">
      <c r="A37" s="25"/>
      <c r="B37" s="25"/>
      <c r="C37" s="25"/>
      <c r="D37" s="20"/>
      <c r="E37" s="16">
        <v>75</v>
      </c>
      <c r="F37" s="18">
        <v>0</v>
      </c>
      <c r="G37" s="19">
        <v>75</v>
      </c>
      <c r="H37" s="35"/>
      <c r="I37" s="40"/>
      <c r="J37" s="35"/>
    </row>
    <row r="38" spans="1:10" ht="22.5" customHeight="1" x14ac:dyDescent="0.25">
      <c r="A38" s="23" t="s">
        <v>48</v>
      </c>
      <c r="B38" s="24" t="s">
        <v>14</v>
      </c>
      <c r="C38" s="24" t="s">
        <v>22</v>
      </c>
      <c r="D38" s="107" t="s">
        <v>49</v>
      </c>
      <c r="E38" s="108"/>
      <c r="F38" s="108"/>
      <c r="G38" s="109"/>
      <c r="H38" s="34">
        <v>20</v>
      </c>
      <c r="I38" s="76"/>
      <c r="J38" s="43">
        <f>+ROUND(+H38*I38,2)</f>
        <v>0</v>
      </c>
    </row>
    <row r="39" spans="1:10" ht="33.75" customHeight="1" x14ac:dyDescent="0.25">
      <c r="A39" s="25"/>
      <c r="B39" s="25"/>
      <c r="C39" s="25"/>
      <c r="D39" s="110" t="s">
        <v>50</v>
      </c>
      <c r="E39" s="111"/>
      <c r="F39" s="111"/>
      <c r="G39" s="112"/>
      <c r="H39" s="35"/>
      <c r="I39" s="40"/>
      <c r="J39" s="35"/>
    </row>
    <row r="40" spans="1:10" x14ac:dyDescent="0.25">
      <c r="A40" s="25"/>
      <c r="B40" s="25"/>
      <c r="C40" s="25"/>
      <c r="D40" s="20"/>
      <c r="E40" s="16">
        <v>20</v>
      </c>
      <c r="F40" s="18">
        <v>0</v>
      </c>
      <c r="G40" s="19">
        <v>20</v>
      </c>
      <c r="H40" s="36"/>
      <c r="I40" s="41"/>
      <c r="J40" s="36"/>
    </row>
    <row r="41" spans="1:10" x14ac:dyDescent="0.25">
      <c r="A41" s="26"/>
      <c r="B41" s="27" t="s">
        <v>68</v>
      </c>
      <c r="C41" s="26"/>
      <c r="D41" s="8"/>
      <c r="E41" s="9"/>
      <c r="F41" s="7"/>
      <c r="G41" s="10" t="s">
        <v>51</v>
      </c>
      <c r="H41" s="11"/>
      <c r="I41" s="12"/>
      <c r="J41" s="44">
        <f>SUM(J29:J40)</f>
        <v>0</v>
      </c>
    </row>
    <row r="42" spans="1:10" x14ac:dyDescent="0.25">
      <c r="A42" s="28" t="s">
        <v>52</v>
      </c>
      <c r="B42" s="29" t="s">
        <v>10</v>
      </c>
      <c r="C42" s="28" t="s">
        <v>11</v>
      </c>
      <c r="D42" s="99" t="s">
        <v>53</v>
      </c>
      <c r="E42" s="100"/>
      <c r="F42" s="100"/>
      <c r="G42" s="101"/>
      <c r="H42" s="37"/>
      <c r="I42" s="42"/>
      <c r="J42" s="38"/>
    </row>
    <row r="43" spans="1:10" x14ac:dyDescent="0.25">
      <c r="A43" s="23" t="s">
        <v>54</v>
      </c>
      <c r="B43" s="24" t="s">
        <v>14</v>
      </c>
      <c r="C43" s="24" t="s">
        <v>22</v>
      </c>
      <c r="D43" s="107" t="s">
        <v>53</v>
      </c>
      <c r="E43" s="108"/>
      <c r="F43" s="108"/>
      <c r="G43" s="109"/>
      <c r="H43" s="34">
        <v>1</v>
      </c>
      <c r="I43" s="76"/>
      <c r="J43" s="43">
        <f>+ROUND(+H43*I43,2)</f>
        <v>0</v>
      </c>
    </row>
    <row r="44" spans="1:10" ht="219.95" customHeight="1" x14ac:dyDescent="0.25">
      <c r="A44" s="25"/>
      <c r="B44" s="25"/>
      <c r="C44" s="25"/>
      <c r="D44" s="110" t="s">
        <v>55</v>
      </c>
      <c r="E44" s="111"/>
      <c r="F44" s="111"/>
      <c r="G44" s="112"/>
      <c r="H44" s="35"/>
      <c r="I44" s="40"/>
      <c r="J44" s="35"/>
    </row>
    <row r="45" spans="1:10" x14ac:dyDescent="0.25">
      <c r="A45" s="25"/>
      <c r="B45" s="25"/>
      <c r="C45" s="25"/>
      <c r="D45" s="20"/>
      <c r="E45" s="16">
        <v>1</v>
      </c>
      <c r="F45" s="18">
        <v>0</v>
      </c>
      <c r="G45" s="19">
        <v>1</v>
      </c>
      <c r="H45" s="36"/>
      <c r="I45" s="41"/>
      <c r="J45" s="36"/>
    </row>
    <row r="46" spans="1:10" x14ac:dyDescent="0.25">
      <c r="A46" s="26"/>
      <c r="B46" s="27" t="s">
        <v>68</v>
      </c>
      <c r="C46" s="26"/>
      <c r="D46" s="8"/>
      <c r="E46" s="9"/>
      <c r="F46" s="7"/>
      <c r="G46" s="10" t="s">
        <v>56</v>
      </c>
      <c r="H46" s="11"/>
      <c r="I46" s="12"/>
      <c r="J46" s="44">
        <f>SUM(J43:J45)</f>
        <v>0</v>
      </c>
    </row>
    <row r="47" spans="1:10" x14ac:dyDescent="0.25">
      <c r="A47" s="28" t="s">
        <v>57</v>
      </c>
      <c r="B47" s="29" t="s">
        <v>10</v>
      </c>
      <c r="C47" s="28" t="s">
        <v>11</v>
      </c>
      <c r="D47" s="99" t="s">
        <v>58</v>
      </c>
      <c r="E47" s="100"/>
      <c r="F47" s="100"/>
      <c r="G47" s="101"/>
      <c r="H47" s="37"/>
      <c r="I47" s="42"/>
      <c r="J47" s="38"/>
    </row>
    <row r="48" spans="1:10" x14ac:dyDescent="0.25">
      <c r="A48" s="23" t="s">
        <v>59</v>
      </c>
      <c r="B48" s="24" t="s">
        <v>14</v>
      </c>
      <c r="C48" s="24" t="s">
        <v>22</v>
      </c>
      <c r="D48" s="107" t="s">
        <v>58</v>
      </c>
      <c r="E48" s="108"/>
      <c r="F48" s="108"/>
      <c r="G48" s="109"/>
      <c r="H48" s="34">
        <v>1</v>
      </c>
      <c r="I48" s="76"/>
      <c r="J48" s="43">
        <f>+ROUND(+H48*I48,2)</f>
        <v>0</v>
      </c>
    </row>
    <row r="49" spans="1:10" ht="150" customHeight="1" x14ac:dyDescent="0.25">
      <c r="A49" s="25"/>
      <c r="B49" s="25"/>
      <c r="C49" s="25"/>
      <c r="D49" s="110" t="s">
        <v>60</v>
      </c>
      <c r="E49" s="111"/>
      <c r="F49" s="111"/>
      <c r="G49" s="112"/>
      <c r="H49" s="35"/>
      <c r="I49" s="40"/>
      <c r="J49" s="35"/>
    </row>
    <row r="50" spans="1:10" x14ac:dyDescent="0.25">
      <c r="A50" s="25"/>
      <c r="B50" s="25"/>
      <c r="C50" s="25"/>
      <c r="D50" s="20"/>
      <c r="E50" s="16">
        <v>1</v>
      </c>
      <c r="F50" s="18">
        <v>0</v>
      </c>
      <c r="G50" s="19">
        <v>1</v>
      </c>
      <c r="H50" s="36"/>
      <c r="I50" s="41"/>
      <c r="J50" s="36"/>
    </row>
    <row r="51" spans="1:10" x14ac:dyDescent="0.25">
      <c r="A51" s="26"/>
      <c r="B51" s="27" t="s">
        <v>68</v>
      </c>
      <c r="C51" s="26"/>
      <c r="D51" s="8"/>
      <c r="E51" s="9"/>
      <c r="F51" s="7"/>
      <c r="G51" s="10" t="s">
        <v>61</v>
      </c>
      <c r="H51" s="11"/>
      <c r="I51" s="12"/>
      <c r="J51" s="44">
        <f>SUM(J48:J50)</f>
        <v>0</v>
      </c>
    </row>
    <row r="52" spans="1:10" x14ac:dyDescent="0.25">
      <c r="A52" s="28" t="s">
        <v>62</v>
      </c>
      <c r="B52" s="29" t="s">
        <v>10</v>
      </c>
      <c r="C52" s="28" t="s">
        <v>11</v>
      </c>
      <c r="D52" s="99" t="s">
        <v>63</v>
      </c>
      <c r="E52" s="100"/>
      <c r="F52" s="100"/>
      <c r="G52" s="101"/>
      <c r="H52" s="37"/>
      <c r="I52" s="42"/>
      <c r="J52" s="38"/>
    </row>
    <row r="53" spans="1:10" x14ac:dyDescent="0.25">
      <c r="A53" s="23" t="s">
        <v>64</v>
      </c>
      <c r="B53" s="24" t="s">
        <v>14</v>
      </c>
      <c r="C53" s="24" t="s">
        <v>11</v>
      </c>
      <c r="D53" s="107" t="s">
        <v>63</v>
      </c>
      <c r="E53" s="108"/>
      <c r="F53" s="108"/>
      <c r="G53" s="109"/>
      <c r="H53" s="34">
        <v>1</v>
      </c>
      <c r="I53" s="76"/>
      <c r="J53" s="43">
        <f>+ROUND(+H53*I53,2)</f>
        <v>0</v>
      </c>
    </row>
    <row r="54" spans="1:10" ht="129.94999999999999" customHeight="1" x14ac:dyDescent="0.25">
      <c r="A54" s="25"/>
      <c r="B54" s="25"/>
      <c r="C54" s="25"/>
      <c r="D54" s="110" t="s">
        <v>65</v>
      </c>
      <c r="E54" s="111"/>
      <c r="F54" s="111"/>
      <c r="G54" s="112"/>
      <c r="H54" s="35"/>
      <c r="I54" s="40"/>
      <c r="J54" s="35"/>
    </row>
    <row r="55" spans="1:10" x14ac:dyDescent="0.25">
      <c r="A55" s="25"/>
      <c r="B55" s="25"/>
      <c r="C55" s="25"/>
      <c r="D55" s="20"/>
      <c r="E55" s="16">
        <v>1</v>
      </c>
      <c r="F55" s="18">
        <v>0</v>
      </c>
      <c r="G55" s="19">
        <v>1</v>
      </c>
      <c r="H55" s="36"/>
      <c r="I55" s="41"/>
      <c r="J55" s="36"/>
    </row>
    <row r="56" spans="1:10" x14ac:dyDescent="0.25">
      <c r="A56" s="26"/>
      <c r="B56" s="27" t="s">
        <v>68</v>
      </c>
      <c r="C56" s="26"/>
      <c r="D56" s="8"/>
      <c r="E56" s="9"/>
      <c r="F56" s="7"/>
      <c r="G56" s="10" t="s">
        <v>66</v>
      </c>
      <c r="H56" s="11"/>
      <c r="I56" s="12"/>
      <c r="J56" s="44">
        <f>SUM(J53:J55)</f>
        <v>0</v>
      </c>
    </row>
    <row r="57" spans="1:10" ht="15" customHeight="1" x14ac:dyDescent="0.25">
      <c r="A57" s="26"/>
      <c r="B57" s="27" t="s">
        <v>68</v>
      </c>
      <c r="C57" s="26"/>
      <c r="D57" s="8"/>
      <c r="E57" s="46"/>
      <c r="F57" s="46"/>
      <c r="G57" s="47" t="s">
        <v>69</v>
      </c>
      <c r="H57" s="11"/>
      <c r="I57" s="12"/>
      <c r="J57" s="44">
        <f>+J56+J51+J46+J41+J27</f>
        <v>6500</v>
      </c>
    </row>
    <row r="58" spans="1:10" ht="15" customHeight="1" x14ac:dyDescent="0.25">
      <c r="A58" s="26"/>
      <c r="B58" s="27" t="s">
        <v>68</v>
      </c>
      <c r="C58" s="26"/>
      <c r="D58" s="8"/>
      <c r="E58" s="46"/>
      <c r="F58" s="46"/>
      <c r="G58" s="47" t="s">
        <v>104</v>
      </c>
      <c r="H58" s="73" t="str">
        <f>+IF(AND($J$57&gt;0,LEN(J58)&lt;=0,LEN(I58)&lt;=0),"13 %",IF(AND($J$57&gt;0,J58&gt;0,LEN(I58)&lt;=0),+ROUND(J58/$J$57,4),""))</f>
        <v>13 %</v>
      </c>
      <c r="I58" s="77"/>
      <c r="J58" s="78"/>
    </row>
    <row r="59" spans="1:10" ht="15" customHeight="1" x14ac:dyDescent="0.25">
      <c r="A59" s="26"/>
      <c r="B59" s="27" t="s">
        <v>68</v>
      </c>
      <c r="C59" s="26"/>
      <c r="D59" s="8"/>
      <c r="E59" s="46"/>
      <c r="F59" s="46"/>
      <c r="G59" s="47" t="s">
        <v>105</v>
      </c>
      <c r="H59" s="73" t="str">
        <f>+IF(AND($J$57&gt;0,LEN(J59)&lt;=0,LEN(I59)&lt;=0)," 6 %",IF(AND($J$57&gt;0,J59&gt;0,LEN(I59)&lt;=0),+ROUND(J59/$J$57,4),""))</f>
        <v xml:space="preserve"> 6 %</v>
      </c>
      <c r="I59" s="77"/>
      <c r="J59" s="78"/>
    </row>
    <row r="60" spans="1:10" ht="15" customHeight="1" x14ac:dyDescent="0.25">
      <c r="A60" s="30"/>
      <c r="B60" s="31" t="s">
        <v>68</v>
      </c>
      <c r="C60" s="30"/>
      <c r="D60" s="13"/>
      <c r="E60" s="71"/>
      <c r="F60" s="71"/>
      <c r="G60" s="72" t="s">
        <v>70</v>
      </c>
      <c r="H60" s="14"/>
      <c r="I60" s="15"/>
      <c r="J60" s="45">
        <f>SUM(J57:J59)</f>
        <v>6500</v>
      </c>
    </row>
    <row r="61" spans="1:10" s="49" customFormat="1" x14ac:dyDescent="0.25">
      <c r="G61" s="79"/>
      <c r="H61" s="79"/>
      <c r="I61" s="79"/>
      <c r="J61" s="79"/>
    </row>
    <row r="62" spans="1:10" s="49" customFormat="1" ht="30" customHeight="1" x14ac:dyDescent="0.25">
      <c r="A62" s="119" t="s">
        <v>100</v>
      </c>
      <c r="B62" s="119"/>
      <c r="C62" s="119"/>
      <c r="D62" s="119"/>
      <c r="E62" s="119"/>
      <c r="F62" s="119"/>
      <c r="G62" s="119"/>
      <c r="H62" s="119"/>
      <c r="I62" s="119"/>
      <c r="J62" s="119"/>
    </row>
    <row r="63" spans="1:10" s="49" customFormat="1" ht="30" customHeight="1" x14ac:dyDescent="0.25">
      <c r="A63" s="119" t="s">
        <v>98</v>
      </c>
      <c r="B63" s="119"/>
      <c r="C63" s="119"/>
      <c r="D63" s="119"/>
      <c r="E63" s="119"/>
      <c r="F63" s="119"/>
      <c r="G63" s="119"/>
      <c r="H63" s="119"/>
      <c r="I63" s="119"/>
      <c r="J63" s="119"/>
    </row>
    <row r="64" spans="1:10" s="49" customFormat="1" x14ac:dyDescent="0.25">
      <c r="A64" s="80"/>
      <c r="G64" s="79"/>
      <c r="H64" s="79"/>
      <c r="I64" s="79"/>
      <c r="J64" s="79"/>
    </row>
    <row r="65" spans="1:10" s="49" customFormat="1" x14ac:dyDescent="0.25">
      <c r="G65" s="79"/>
      <c r="H65" s="79"/>
      <c r="I65" s="79"/>
      <c r="J65" s="79"/>
    </row>
    <row r="66" spans="1:10" s="49" customFormat="1" x14ac:dyDescent="0.25">
      <c r="G66" s="79"/>
      <c r="H66" s="79"/>
      <c r="I66" s="79"/>
      <c r="J66" s="79"/>
    </row>
    <row r="67" spans="1:10" s="49" customFormat="1" x14ac:dyDescent="0.25">
      <c r="B67" s="50" t="s">
        <v>95</v>
      </c>
      <c r="C67" s="50"/>
      <c r="D67" s="105"/>
      <c r="E67" s="105"/>
      <c r="F67" s="105"/>
      <c r="G67" s="105"/>
      <c r="H67" s="105"/>
    </row>
    <row r="68" spans="1:10" s="49" customFormat="1" x14ac:dyDescent="0.25"/>
    <row r="69" spans="1:10" s="49" customFormat="1" x14ac:dyDescent="0.25"/>
    <row r="70" spans="1:10" s="49" customFormat="1" ht="45" customHeight="1" x14ac:dyDescent="0.25">
      <c r="A70" s="106" t="s">
        <v>99</v>
      </c>
      <c r="B70" s="106"/>
      <c r="C70" s="106"/>
      <c r="D70" s="106"/>
      <c r="E70" s="106"/>
      <c r="F70" s="106"/>
      <c r="G70" s="106"/>
      <c r="H70" s="106"/>
      <c r="I70" s="106"/>
      <c r="J70" s="106"/>
    </row>
  </sheetData>
  <sheetProtection algorithmName="SHA-512" hashValue="ZM3zLmQgSY6zhJ81mKvR+p+VeYZybQdHxmyVrRhsJ/zY26N05OziVYTUfWrwwIW+WDK+3O+DrfxsFEenBIW+MQ==" saltValue="DjNEunbooGqx+cr6hlIVaw==" spinCount="100000" sheet="1" objects="1" scenarios="1" selectLockedCells="1" autoFilter="0"/>
  <autoFilter ref="A6:J60" xr:uid="{08503ABE-AF8F-4E22-87D5-87027CB1C99E}"/>
  <mergeCells count="37">
    <mergeCell ref="A62:J62"/>
    <mergeCell ref="A63:J63"/>
    <mergeCell ref="D49:G49"/>
    <mergeCell ref="D52:G52"/>
    <mergeCell ref="D53:G53"/>
    <mergeCell ref="D54:G54"/>
    <mergeCell ref="D24:G24"/>
    <mergeCell ref="D25:G25"/>
    <mergeCell ref="D28:G28"/>
    <mergeCell ref="D8:G8"/>
    <mergeCell ref="D9:G9"/>
    <mergeCell ref="D11:G11"/>
    <mergeCell ref="D12:G12"/>
    <mergeCell ref="D48:G48"/>
    <mergeCell ref="D13:G13"/>
    <mergeCell ref="D15:G15"/>
    <mergeCell ref="D16:G16"/>
    <mergeCell ref="D18:G18"/>
    <mergeCell ref="D19:G19"/>
    <mergeCell ref="D21:G21"/>
    <mergeCell ref="D22:G22"/>
    <mergeCell ref="D47:G47"/>
    <mergeCell ref="A1:J1"/>
    <mergeCell ref="D67:H67"/>
    <mergeCell ref="A70:J70"/>
    <mergeCell ref="D29:G29"/>
    <mergeCell ref="D30:G30"/>
    <mergeCell ref="D32:G32"/>
    <mergeCell ref="D33:G33"/>
    <mergeCell ref="D35:G35"/>
    <mergeCell ref="D36:G36"/>
    <mergeCell ref="D38:G38"/>
    <mergeCell ref="D39:G39"/>
    <mergeCell ref="D42:G42"/>
    <mergeCell ref="D43:G43"/>
    <mergeCell ref="D44:G44"/>
    <mergeCell ref="D7:G7"/>
  </mergeCells>
  <dataValidations disablePrompts="1" count="1">
    <dataValidation type="list" allowBlank="1" showInputMessage="1" showErrorMessage="1" sqref="B15:B60 B7:B14" xr:uid="{C8708D7E-555A-4384-8C59-44E0A1B76806}">
      <formula1>"Capítulo,Partida,Mano de obra,Maquinaria,Material,Otros,Tarea,"</formula1>
    </dataValidation>
  </dataValidations>
  <printOptions horizontalCentered="1"/>
  <pageMargins left="0.70866141732283472" right="0.70866141732283472" top="0.55118110236220474" bottom="0.55118110236220474" header="0.31496062992125984" footer="0.31496062992125984"/>
  <pageSetup paperSize="9" scale="74" fitToHeight="10" orientation="portrait" r:id="rId1"/>
  <headerFooter>
    <oddFooter>&amp;R&amp;P  /  &amp;N</oddFooter>
  </headerFooter>
  <ignoredErrors>
    <ignoredError sqref="A15:A52 A14 A7:A1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2024-04-01T15:40:57Z</cp:lastPrinted>
  <dcterms:created xsi:type="dcterms:W3CDTF">2024-03-26T11:44:17Z</dcterms:created>
  <dcterms:modified xsi:type="dcterms:W3CDTF">2024-04-01T15:41:30Z</dcterms:modified>
</cp:coreProperties>
</file>