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3\EXPEDIENTES COMITÉ\1.- INICIO\S-07659-2023 Servicios comunicaciones (SICC24)\ABOGACIA\"/>
    </mc:Choice>
  </mc:AlternateContent>
  <xr:revisionPtr revIDLastSave="0" documentId="8_{D12ECA77-7891-4C28-B77E-8DBF4D114E57}" xr6:coauthVersionLast="36" xr6:coauthVersionMax="36" xr10:uidLastSave="{00000000-0000-0000-0000-000000000000}"/>
  <bookViews>
    <workbookView xWindow="0" yWindow="0" windowWidth="12690" windowHeight="7395" xr2:uid="{D79AB4E1-EED8-4B82-B4F9-35C3D559D0E5}"/>
  </bookViews>
  <sheets>
    <sheet name="LOTE 1" sheetId="1" r:id="rId1"/>
    <sheet name="LOTE 2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F15" i="3"/>
  <c r="G15" i="3" s="1"/>
  <c r="F16" i="3"/>
  <c r="G16" i="3" s="1"/>
  <c r="F17" i="3"/>
  <c r="G17" i="3" s="1"/>
  <c r="D9" i="3" l="1"/>
  <c r="B21" i="1" l="1"/>
  <c r="B34" i="1"/>
  <c r="B19" i="1" s="1"/>
  <c r="F198" i="1" l="1"/>
  <c r="G198" i="1" s="1"/>
  <c r="F197" i="1"/>
  <c r="G197" i="1" s="1"/>
  <c r="F196" i="1"/>
  <c r="G196" i="1" s="1"/>
  <c r="F195" i="1"/>
  <c r="G195" i="1" s="1"/>
  <c r="F194" i="1"/>
  <c r="G194" i="1" s="1"/>
  <c r="F193" i="1"/>
  <c r="G193" i="1" s="1"/>
  <c r="F192" i="1"/>
  <c r="G192" i="1" s="1"/>
  <c r="F191" i="1"/>
  <c r="G191" i="1" s="1"/>
  <c r="F190" i="1"/>
  <c r="G190" i="1" s="1"/>
  <c r="F189" i="1"/>
  <c r="G189" i="1" s="1"/>
  <c r="F188" i="1"/>
  <c r="G188" i="1" s="1"/>
  <c r="F187" i="1"/>
  <c r="G187" i="1" s="1"/>
  <c r="F186" i="1"/>
  <c r="G186" i="1" s="1"/>
  <c r="F185" i="1"/>
  <c r="G185" i="1" s="1"/>
  <c r="F184" i="1"/>
  <c r="G184" i="1" s="1"/>
  <c r="F183" i="1"/>
  <c r="G183" i="1" s="1"/>
  <c r="F182" i="1"/>
  <c r="G182" i="1" s="1"/>
  <c r="F181" i="1"/>
  <c r="G181" i="1" s="1"/>
  <c r="F180" i="1"/>
  <c r="G180" i="1" s="1"/>
  <c r="F179" i="1"/>
  <c r="G179" i="1" s="1"/>
  <c r="F178" i="1"/>
  <c r="G178" i="1" s="1"/>
  <c r="F177" i="1"/>
  <c r="G177" i="1" s="1"/>
  <c r="F176" i="1"/>
  <c r="G176" i="1" s="1"/>
  <c r="F175" i="1"/>
  <c r="G175" i="1" s="1"/>
  <c r="F174" i="1"/>
  <c r="G174" i="1" s="1"/>
  <c r="F173" i="1"/>
  <c r="G173" i="1" s="1"/>
  <c r="F172" i="1"/>
  <c r="G172" i="1" s="1"/>
  <c r="F171" i="1"/>
  <c r="G171" i="1" s="1"/>
  <c r="F170" i="1"/>
  <c r="G170" i="1" s="1"/>
  <c r="F169" i="1"/>
  <c r="G169" i="1" s="1"/>
  <c r="F167" i="1"/>
  <c r="G167" i="1" s="1"/>
  <c r="F166" i="1"/>
  <c r="G166" i="1" s="1"/>
  <c r="F165" i="1"/>
  <c r="G165" i="1" s="1"/>
  <c r="F164" i="1"/>
  <c r="G164" i="1" s="1"/>
  <c r="F163" i="1"/>
  <c r="G163" i="1" s="1"/>
  <c r="F162" i="1"/>
  <c r="G162" i="1" s="1"/>
  <c r="F160" i="1"/>
  <c r="G160" i="1" s="1"/>
  <c r="F159" i="1"/>
  <c r="G159" i="1" s="1"/>
  <c r="F158" i="1"/>
  <c r="G158" i="1" s="1"/>
  <c r="F157" i="1"/>
  <c r="G157" i="1" s="1"/>
  <c r="F156" i="1"/>
  <c r="G156" i="1" s="1"/>
  <c r="F155" i="1"/>
  <c r="G155" i="1" s="1"/>
  <c r="F154" i="1"/>
  <c r="G154" i="1" s="1"/>
  <c r="F153" i="1"/>
  <c r="G153" i="1" s="1"/>
  <c r="F152" i="1"/>
  <c r="G152" i="1" s="1"/>
  <c r="F151" i="1"/>
  <c r="G151" i="1" s="1"/>
  <c r="F150" i="1"/>
  <c r="G150" i="1" s="1"/>
  <c r="F149" i="1"/>
  <c r="G149" i="1" s="1"/>
  <c r="F148" i="1"/>
  <c r="G148" i="1" s="1"/>
  <c r="F147" i="1"/>
  <c r="G147" i="1" s="1"/>
  <c r="F146" i="1"/>
  <c r="G146" i="1" s="1"/>
  <c r="F145" i="1"/>
  <c r="G145" i="1" s="1"/>
  <c r="F143" i="1"/>
  <c r="G143" i="1" s="1"/>
  <c r="F142" i="1"/>
  <c r="G142" i="1" s="1"/>
  <c r="F140" i="1"/>
  <c r="G140" i="1" s="1"/>
  <c r="F139" i="1"/>
  <c r="G139" i="1" s="1"/>
  <c r="F137" i="1"/>
  <c r="G137" i="1" s="1"/>
  <c r="F136" i="1"/>
  <c r="G136" i="1" s="1"/>
  <c r="F134" i="1"/>
  <c r="G134" i="1" s="1"/>
  <c r="F133" i="1"/>
  <c r="G133" i="1" s="1"/>
  <c r="F132" i="1"/>
  <c r="G132" i="1" s="1"/>
  <c r="F131" i="1"/>
  <c r="G131" i="1" s="1"/>
  <c r="F130" i="1"/>
  <c r="G130" i="1" s="1"/>
  <c r="F129" i="1"/>
  <c r="G129" i="1" s="1"/>
  <c r="F127" i="1"/>
  <c r="G127" i="1" s="1"/>
  <c r="F126" i="1"/>
  <c r="G126" i="1" s="1"/>
  <c r="F124" i="1"/>
  <c r="G124" i="1" s="1"/>
  <c r="F123" i="1"/>
  <c r="G123" i="1" s="1"/>
  <c r="F122" i="1"/>
  <c r="G122" i="1" s="1"/>
  <c r="F121" i="1"/>
  <c r="G121" i="1" s="1"/>
  <c r="F119" i="1"/>
  <c r="G119" i="1" s="1"/>
  <c r="F118" i="1"/>
  <c r="G118" i="1" s="1"/>
  <c r="F117" i="1"/>
  <c r="G117" i="1" s="1"/>
  <c r="F116" i="1"/>
  <c r="G116" i="1" s="1"/>
  <c r="F115" i="1"/>
  <c r="G115" i="1" s="1"/>
  <c r="F112" i="1"/>
  <c r="G112" i="1" s="1"/>
  <c r="F111" i="1"/>
  <c r="G111" i="1" s="1"/>
  <c r="F110" i="1"/>
  <c r="G110" i="1" s="1"/>
  <c r="F109" i="1"/>
  <c r="G109" i="1" s="1"/>
  <c r="F108" i="1"/>
  <c r="G108" i="1" s="1"/>
  <c r="F107" i="1"/>
  <c r="G107" i="1" s="1"/>
  <c r="F106" i="1"/>
  <c r="G106" i="1" s="1"/>
  <c r="F105" i="1"/>
  <c r="G105" i="1" s="1"/>
  <c r="F104" i="1"/>
  <c r="G104" i="1" s="1"/>
  <c r="F103" i="1"/>
  <c r="G103" i="1" s="1"/>
  <c r="F102" i="1"/>
  <c r="G102" i="1" s="1"/>
  <c r="F101" i="1"/>
  <c r="G101" i="1" s="1"/>
  <c r="F100" i="1"/>
  <c r="G100" i="1" s="1"/>
  <c r="F99" i="1"/>
  <c r="G99" i="1" s="1"/>
  <c r="F97" i="1"/>
  <c r="G97" i="1" s="1"/>
  <c r="F96" i="1"/>
  <c r="G96" i="1" s="1"/>
  <c r="F95" i="1"/>
  <c r="G95" i="1" s="1"/>
  <c r="F94" i="1"/>
  <c r="G94" i="1" s="1"/>
  <c r="F93" i="1"/>
  <c r="G93" i="1" s="1"/>
  <c r="F91" i="1"/>
  <c r="G91" i="1" s="1"/>
  <c r="F90" i="1"/>
  <c r="G90" i="1" s="1"/>
  <c r="F89" i="1"/>
  <c r="G89" i="1" s="1"/>
  <c r="F88" i="1"/>
  <c r="G88" i="1" s="1"/>
  <c r="F87" i="1"/>
  <c r="G87" i="1" s="1"/>
  <c r="F86" i="1"/>
  <c r="G86" i="1" s="1"/>
  <c r="F85" i="1"/>
  <c r="G85" i="1" s="1"/>
  <c r="F83" i="1"/>
  <c r="G83" i="1" s="1"/>
  <c r="F82" i="1"/>
  <c r="G82" i="1" s="1"/>
  <c r="F81" i="1"/>
  <c r="G81" i="1" s="1"/>
  <c r="F80" i="1"/>
  <c r="G80" i="1" s="1"/>
  <c r="F79" i="1"/>
  <c r="G79" i="1" s="1"/>
  <c r="F78" i="1"/>
  <c r="G78" i="1" s="1"/>
  <c r="F77" i="1"/>
  <c r="G77" i="1" s="1"/>
  <c r="F76" i="1"/>
  <c r="G76" i="1" s="1"/>
  <c r="F75" i="1"/>
  <c r="G75" i="1" s="1"/>
  <c r="F73" i="1"/>
  <c r="G73" i="1" s="1"/>
  <c r="F72" i="1"/>
  <c r="G72" i="1" s="1"/>
  <c r="F71" i="1"/>
  <c r="G71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F58" i="1"/>
  <c r="G58" i="1" s="1"/>
  <c r="F57" i="1"/>
  <c r="G57" i="1" s="1"/>
  <c r="F56" i="1"/>
  <c r="G56" i="1" s="1"/>
  <c r="F55" i="1"/>
  <c r="G55" i="1" s="1"/>
  <c r="F54" i="1"/>
  <c r="G54" i="1" s="1"/>
  <c r="F53" i="1"/>
  <c r="G53" i="1" s="1"/>
  <c r="F52" i="1"/>
  <c r="G52" i="1" s="1"/>
  <c r="F51" i="1"/>
  <c r="G51" i="1" s="1"/>
  <c r="F50" i="1"/>
  <c r="G50" i="1" s="1"/>
  <c r="F199" i="1" l="1"/>
  <c r="G199" i="1" s="1"/>
  <c r="F30" i="3"/>
  <c r="G30" i="3" s="1"/>
  <c r="F29" i="3"/>
  <c r="G29" i="3" s="1"/>
  <c r="F28" i="3"/>
  <c r="G28" i="3" s="1"/>
  <c r="F27" i="3"/>
  <c r="G27" i="3" s="1"/>
  <c r="F26" i="3"/>
  <c r="G26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G31" i="3" l="1"/>
  <c r="B3" i="3" s="1"/>
  <c r="F31" i="3"/>
  <c r="D258" i="1" l="1"/>
  <c r="E258" i="1" s="1"/>
  <c r="D257" i="1"/>
  <c r="E257" i="1" s="1"/>
  <c r="C251" i="1"/>
  <c r="B7" i="1" s="1"/>
  <c r="D242" i="1"/>
  <c r="E242" i="1" s="1"/>
  <c r="D241" i="1"/>
  <c r="E241" i="1" s="1"/>
  <c r="D240" i="1"/>
  <c r="E240" i="1" s="1"/>
  <c r="D239" i="1"/>
  <c r="E239" i="1" s="1"/>
  <c r="D238" i="1"/>
  <c r="E238" i="1" s="1"/>
  <c r="E232" i="1"/>
  <c r="D231" i="1"/>
  <c r="E231" i="1" s="1"/>
  <c r="D230" i="1"/>
  <c r="E230" i="1" s="1"/>
  <c r="D229" i="1"/>
  <c r="E229" i="1" s="1"/>
  <c r="D228" i="1"/>
  <c r="E228" i="1" s="1"/>
  <c r="D222" i="1"/>
  <c r="E222" i="1" s="1"/>
  <c r="C215" i="1"/>
  <c r="D205" i="1"/>
  <c r="E205" i="1" s="1"/>
  <c r="F205" i="1" s="1"/>
  <c r="D204" i="1"/>
  <c r="E204" i="1" s="1"/>
  <c r="F204" i="1" s="1"/>
  <c r="C22" i="1"/>
  <c r="C21" i="1"/>
  <c r="C20" i="1"/>
  <c r="C19" i="1"/>
  <c r="C18" i="1"/>
  <c r="C17" i="1"/>
  <c r="B23" i="1"/>
  <c r="E259" i="1" l="1"/>
  <c r="B8" i="1" s="1"/>
  <c r="D259" i="1"/>
  <c r="E233" i="1"/>
  <c r="D233" i="1"/>
  <c r="E243" i="1"/>
  <c r="D243" i="1"/>
  <c r="E223" i="1"/>
  <c r="F222" i="1"/>
  <c r="F223" i="1" s="1"/>
  <c r="F206" i="1"/>
  <c r="E206" i="1"/>
  <c r="C23" i="1"/>
  <c r="B5" i="1" l="1"/>
  <c r="B6" i="1"/>
  <c r="B9" i="1" l="1"/>
</calcChain>
</file>

<file path=xl/sharedStrings.xml><?xml version="1.0" encoding="utf-8"?>
<sst xmlns="http://schemas.openxmlformats.org/spreadsheetml/2006/main" count="574" uniqueCount="410">
  <si>
    <t>LOTE 1: COMUNICACIONES FIJAS</t>
  </si>
  <si>
    <t>RED CORPORATIVA</t>
  </si>
  <si>
    <t>Servicios</t>
  </si>
  <si>
    <t>Mantenimiento LAN-WIFI</t>
  </si>
  <si>
    <t>Acceso a Internet Corporativo</t>
  </si>
  <si>
    <t>Otras Conexiones Corporativas</t>
  </si>
  <si>
    <t>Soporte Avanzado Fabricante</t>
  </si>
  <si>
    <t>Importe Anual Ofertado</t>
  </si>
  <si>
    <t>Red Corporativa</t>
  </si>
  <si>
    <t>Telefonía IP</t>
  </si>
  <si>
    <t>Gestión Integral</t>
  </si>
  <si>
    <t>Servicios Profesionales</t>
  </si>
  <si>
    <t>Importe ofertado contrato</t>
  </si>
  <si>
    <t>Descripción</t>
  </si>
  <si>
    <t>R8Q72A</t>
  </si>
  <si>
    <t>Aruba 6200F 12G Class4 PoE 2G/2SFP+ 139W Switch</t>
  </si>
  <si>
    <t>JL725B</t>
  </si>
  <si>
    <t>Aruba 6200F 24G CL4 PoE 4SFP+ 370W Switch</t>
  </si>
  <si>
    <t>JL727B</t>
  </si>
  <si>
    <t>Aruba 6200F 48G CL4 PoE 4SFP+ 370W Switch</t>
  </si>
  <si>
    <t>R8Q69A</t>
  </si>
  <si>
    <t>Aruba 6200M 48G 4SFP+ Switch</t>
  </si>
  <si>
    <t>TE_INST_GB</t>
  </si>
  <si>
    <t>Instalación y puesta en marcha Equipo Gama Baja</t>
  </si>
  <si>
    <t>R7J27A</t>
  </si>
  <si>
    <t>Aruba AP-635 (RW) Campus AP</t>
  </si>
  <si>
    <t>TE_INST_AP</t>
  </si>
  <si>
    <t>Instalación y puesta en marcha de AP, sin cableado</t>
  </si>
  <si>
    <t>R7H97A</t>
  </si>
  <si>
    <t>Aruba 9240 (RW) Campus Gateway</t>
  </si>
  <si>
    <t>R7J63A</t>
  </si>
  <si>
    <t>Aruba 9240 Spare 550W AC Power Supply</t>
  </si>
  <si>
    <t>R8R13AAE</t>
  </si>
  <si>
    <t>Aruba 9240 AOS8 Silver Capacity License E-LTU</t>
  </si>
  <si>
    <t>TE_INST_GA</t>
  </si>
  <si>
    <t>Instalación y puesta en marcha Equipo Gama Alta</t>
  </si>
  <si>
    <t>1.3</t>
  </si>
  <si>
    <t>Canalización en bandeja rejilla 100x60 (cada tramo de 2 m)</t>
  </si>
  <si>
    <t>1.5</t>
  </si>
  <si>
    <t>Latiguillos bifibra LC-LC Multimodo LSZH de 2 m OM3 50/125</t>
  </si>
  <si>
    <t>1.6</t>
  </si>
  <si>
    <t>Latiguillos bifibra LC-LC Multimodo LSZH de 3 m OM3 50/125</t>
  </si>
  <si>
    <t>1.7</t>
  </si>
  <si>
    <t>Latiguillos bifibra LC-LC Monomodo LSZH de 2 m  50/125</t>
  </si>
  <si>
    <t>1.8</t>
  </si>
  <si>
    <t>Latiguillos bifibra LC-LC Monomodo LSZH de 3 m  50/125</t>
  </si>
  <si>
    <t>1.13</t>
  </si>
  <si>
    <t>Latiguillos bifibra LC-LC Monomodo LSZH de 5 m</t>
  </si>
  <si>
    <t>1.14</t>
  </si>
  <si>
    <t>Latiguillos bifibra LC-LC Monomodo LSZH de 15 m</t>
  </si>
  <si>
    <t>1.15</t>
  </si>
  <si>
    <t>Latiguillos bifibra LC-LC Monomodo LSZH de 30 m</t>
  </si>
  <si>
    <t>1.16</t>
  </si>
  <si>
    <t>Latiguillos bifibra LC-LC Monomodo LSZH de 50 m</t>
  </si>
  <si>
    <t>1.9</t>
  </si>
  <si>
    <t>Latiguillos bifibra LC-LC Multimodo LSZH de 5 m OM3</t>
  </si>
  <si>
    <t>1.10</t>
  </si>
  <si>
    <t>Latiguillos bifibra LC-LC Multimodo LSZH de 15 m OM3</t>
  </si>
  <si>
    <t>1.11</t>
  </si>
  <si>
    <t>Latiguillos bifibra LC-LC Multimodo LSZH de 30 m OM3</t>
  </si>
  <si>
    <t>1.12</t>
  </si>
  <si>
    <t>Latiguillos bifibra LC-LC Multimodo LSZH de 50 m OM3</t>
  </si>
  <si>
    <t>2.3</t>
  </si>
  <si>
    <t>TIPO 3-Punto simple voz/datos Cat6 (se utilizará patch panel existente)</t>
  </si>
  <si>
    <t>2.4</t>
  </si>
  <si>
    <t>TIPO 4-Punto simple voz/datos Cat6 + 50 m (se utilizará patch panel existente)</t>
  </si>
  <si>
    <t>3.26</t>
  </si>
  <si>
    <t>Certificación de FO Multimodo</t>
  </si>
  <si>
    <t>3.27</t>
  </si>
  <si>
    <t>Certificación de FO Monomodo</t>
  </si>
  <si>
    <t>Servicio Perimetral de Seguridad</t>
  </si>
  <si>
    <t>Usuarios</t>
  </si>
  <si>
    <t>Importe Ud Mensual</t>
  </si>
  <si>
    <t>Importe Ud Anual</t>
  </si>
  <si>
    <t>Importe  Total Anual</t>
  </si>
  <si>
    <t>Acceso Internet SSE (Secure GW)</t>
  </si>
  <si>
    <t>Acceso Privado SSE (ZTNA)</t>
  </si>
  <si>
    <t>Importe  Total Contrato</t>
  </si>
  <si>
    <t>Mantenimiento Equipos de Seguridad (1)</t>
  </si>
  <si>
    <t>Renovación Equipos Seguridad (2)</t>
  </si>
  <si>
    <t>(1) Mantenimiento de equipos actuales durante el primer año.  (2) La renovación de los equipos de seguridad se hará durante el primer año de contrato.</t>
  </si>
  <si>
    <t>SERVICIO TELEFONÍA IP</t>
  </si>
  <si>
    <t>Telefonía IP - Contact Center</t>
  </si>
  <si>
    <t>A.1 SERVICIOS FIJOS</t>
  </si>
  <si>
    <t>A. RED CORPORATIVA</t>
  </si>
  <si>
    <t>A.2 SERVICIOS VARIABLES</t>
  </si>
  <si>
    <t>Renovación equipos LAN - WIFI</t>
  </si>
  <si>
    <t xml:space="preserve"> Servicio perimetral de seguridad</t>
  </si>
  <si>
    <t>B. TELEFONÍA IP</t>
  </si>
  <si>
    <t>B.1 SERVICIOS FIJOS</t>
  </si>
  <si>
    <t>B.2 SERVICIOS VARIABLES</t>
  </si>
  <si>
    <t>Telefonía IP - Extensiones</t>
  </si>
  <si>
    <t>Telefonía IP - Tráfico fijo</t>
  </si>
  <si>
    <t>Telefonía IP - Suministro terminales</t>
  </si>
  <si>
    <t>Servicio ToIP y CCUU</t>
  </si>
  <si>
    <t>Cantidad</t>
  </si>
  <si>
    <t>TRAFICO ORIGEN FIJO IP</t>
  </si>
  <si>
    <t>Importe Ofertado Ud Mes</t>
  </si>
  <si>
    <t>Importe Ofertado Ud Anual</t>
  </si>
  <si>
    <t>Importe Ofertado Minuto</t>
  </si>
  <si>
    <t xml:space="preserve">Minutos Anuales Estimados </t>
  </si>
  <si>
    <t xml:space="preserve"> Tráfico Internacional UE-EEUU</t>
  </si>
  <si>
    <t xml:space="preserve"> Tráfico Internacional Resto Paises</t>
  </si>
  <si>
    <t>Tráfico a Red inteligente (Bolsa)</t>
  </si>
  <si>
    <t>Tráfico a Servicios de Información</t>
  </si>
  <si>
    <t>Servicios Red inteligente (90X) (Bolsa)</t>
  </si>
  <si>
    <t>Terminales de Gama Alta 1G</t>
  </si>
  <si>
    <t>Terminales de Gama Media 1G</t>
  </si>
  <si>
    <t>Terminales de Gama Baja 1G</t>
  </si>
  <si>
    <t>Terminales WiFi</t>
  </si>
  <si>
    <t>Paneles de Extensión Teclado</t>
  </si>
  <si>
    <t>Cantidad Anual estimada</t>
  </si>
  <si>
    <t>GESTIÓN INTEGRAL</t>
  </si>
  <si>
    <t>C. GESTIÓN INTEGRAL - SERVICIO FIJO</t>
  </si>
  <si>
    <t>D. SERVICIOS PROFESIONALES - SERVICIOS VARIABLES</t>
  </si>
  <si>
    <t>SERVICIOS PROFESIONALES VARIABLES</t>
  </si>
  <si>
    <t>Operación e Instalación</t>
  </si>
  <si>
    <t>Ingeniero Redes</t>
  </si>
  <si>
    <t>Coste Unitario por hora</t>
  </si>
  <si>
    <t>Horas año estimadas</t>
  </si>
  <si>
    <t>LOTE 2: COMUNICACIONES MÓVILES</t>
  </si>
  <si>
    <t>(4 años)</t>
  </si>
  <si>
    <t>Datos</t>
  </si>
  <si>
    <t>Nacional/europeo</t>
  </si>
  <si>
    <t>Voz</t>
  </si>
  <si>
    <t>Mensajes</t>
  </si>
  <si>
    <t>Importe unitario ofertado</t>
  </si>
  <si>
    <t>Importe  anual ofertado</t>
  </si>
  <si>
    <t>Importe ofertado Contrato</t>
  </si>
  <si>
    <t>Unidades estimadas al año</t>
  </si>
  <si>
    <t>Unidades</t>
  </si>
  <si>
    <t>Mb</t>
  </si>
  <si>
    <t>Minutos</t>
  </si>
  <si>
    <t xml:space="preserve">Bolsa consumo nacional/europa </t>
  </si>
  <si>
    <t xml:space="preserve">En roaming         </t>
  </si>
  <si>
    <t xml:space="preserve">Pago por uso      </t>
  </si>
  <si>
    <t xml:space="preserve">Acceso a contenidos </t>
  </si>
  <si>
    <t xml:space="preserve">Internacional  </t>
  </si>
  <si>
    <t xml:space="preserve">Recibidas en roaming </t>
  </si>
  <si>
    <t xml:space="preserve">En roaming </t>
  </si>
  <si>
    <t xml:space="preserve">Resto tráfico nacional </t>
  </si>
  <si>
    <t xml:space="preserve">Servicios tarificación adicional </t>
  </si>
  <si>
    <t xml:space="preserve">Servicios especiales en roaming </t>
  </si>
  <si>
    <t xml:space="preserve">Nacional/europeo </t>
  </si>
  <si>
    <t xml:space="preserve">Internacional    </t>
  </si>
  <si>
    <t xml:space="preserve">En roaming a mismo operador            </t>
  </si>
  <si>
    <t xml:space="preserve">En roaming a operador nacional            </t>
  </si>
  <si>
    <t xml:space="preserve">Internacionales en roaming          </t>
  </si>
  <si>
    <t xml:space="preserve">Especiales     </t>
  </si>
  <si>
    <t>SWITCHES LAN</t>
  </si>
  <si>
    <t>SWITCHES ACCESO</t>
  </si>
  <si>
    <t>GRUPO</t>
  </si>
  <si>
    <t>P/N</t>
  </si>
  <si>
    <t>DESCRIPCION</t>
  </si>
  <si>
    <t>Cantidad anual estimada</t>
  </si>
  <si>
    <t>Importe unitario</t>
  </si>
  <si>
    <t>Acceso - 6200F</t>
  </si>
  <si>
    <t>JL724B</t>
  </si>
  <si>
    <t>Aruba 6200F 24G 4SFP+ Switch</t>
  </si>
  <si>
    <t>JL726B</t>
  </si>
  <si>
    <t>Aruba 6200F 48G 4SFP+ Switch</t>
  </si>
  <si>
    <t>JL728B</t>
  </si>
  <si>
    <t>Aruba 6200F 48G CL4 PoE 4SFP+ 740W Switch</t>
  </si>
  <si>
    <t>Acceso - 6200M</t>
  </si>
  <si>
    <t>R8Q67A</t>
  </si>
  <si>
    <t>Aruba 6200M 24G 4SFP+ Switch</t>
  </si>
  <si>
    <t>R8Q68A</t>
  </si>
  <si>
    <t>Aruba 6200M 24G Class4 PoE 4SFP+ Switch</t>
  </si>
  <si>
    <t>R8Q70A</t>
  </si>
  <si>
    <t>Aruba 6200M 48G Class4 PoE 4SFP+ Switch</t>
  </si>
  <si>
    <t>R8Q71A</t>
  </si>
  <si>
    <t>Aruba 6200M 36G 12SR5 Class6 PoE 4SFP+ Switch</t>
  </si>
  <si>
    <t>Acceso - 2900</t>
  </si>
  <si>
    <t>JL693A</t>
  </si>
  <si>
    <t>Aruba 2930F 12G PoE+ 2G/2SFP+ Switch</t>
  </si>
  <si>
    <t>JL255A</t>
  </si>
  <si>
    <t>Aruba 2930F 24G PoE+ 4SFP+ Switch</t>
  </si>
  <si>
    <t>JL256A</t>
  </si>
  <si>
    <t>Aruba 2930F 48G PoE+ 4SFP+ Switch</t>
  </si>
  <si>
    <t>JL320A</t>
  </si>
  <si>
    <t>Aruba 2930M 24G PoE+ 1-slot Switch</t>
  </si>
  <si>
    <t>JL322A</t>
  </si>
  <si>
    <t>Aruba 2930M 48G PoE+ 1-slot Switch</t>
  </si>
  <si>
    <t>JL085A</t>
  </si>
  <si>
    <t>Aruba X371 12VDC 250W AC Power Supply - (x2)[2]</t>
  </si>
  <si>
    <t>JL669B</t>
  </si>
  <si>
    <t>Aruba X751 FB Fan Tray</t>
  </si>
  <si>
    <t>JL086A</t>
  </si>
  <si>
    <t>Aruba X372 54VDC 680W AC Power Supply - (x2)[2]</t>
  </si>
  <si>
    <t>Acceso - Agregación - 6300M</t>
  </si>
  <si>
    <t>J9583B</t>
  </si>
  <si>
    <t>Aruba X414 1U Universal 4-post Rack Mount Kit</t>
  </si>
  <si>
    <t>SWITCHES ACCESO - RUGERIZADOS</t>
  </si>
  <si>
    <t>Acceso Exterior - 4100</t>
  </si>
  <si>
    <t>JL818A</t>
  </si>
  <si>
    <t>Aruba 4100i 24G CL4/CL6 POE 4SFP+ Switch</t>
  </si>
  <si>
    <t>H50J9E</t>
  </si>
  <si>
    <t>Aruba 1Y FC NBD Exch 4100i 24G SVC  [for JL818A]</t>
  </si>
  <si>
    <t>Instalación</t>
  </si>
  <si>
    <t>SWITCHES ACCESO-AGREGACION</t>
  </si>
  <si>
    <t>JL664A</t>
  </si>
  <si>
    <t>Aruba 6300M 24G 4SFP56 Switch</t>
  </si>
  <si>
    <t>JL663A</t>
  </si>
  <si>
    <t>Aruba 6300M 48G 4SFP56 Switch</t>
  </si>
  <si>
    <t>JL762A</t>
  </si>
  <si>
    <t>Aruba 6300M 48G Pwr2Prt 2F 1PS Bundle</t>
  </si>
  <si>
    <t>JL760A</t>
  </si>
  <si>
    <t>Aruba X371 12VDC 250W AC Power-to-Port Power Supply</t>
  </si>
  <si>
    <t>JL716A</t>
  </si>
  <si>
    <t>Aruba X544 Universal 4-post Duct Kit</t>
  </si>
  <si>
    <t>JL662A</t>
  </si>
  <si>
    <t>Aruba 6300M 24G CL4 PoE 4SFP56 Switch</t>
  </si>
  <si>
    <t>JL670A</t>
  </si>
  <si>
    <t>Aruba X372 54VDC 1600W AC Power Supply - (x2)[2]</t>
  </si>
  <si>
    <t>JL658A</t>
  </si>
  <si>
    <t>Aruba 6300M 24SFP+ 4SFP56 Switch</t>
  </si>
  <si>
    <t>TE_INST_GM</t>
  </si>
  <si>
    <t>Instalación y puesta en marcha Equipo Gama Media</t>
  </si>
  <si>
    <t>TRANCEPTORES (SFP - QSFP - DAC)</t>
  </si>
  <si>
    <t>JL487A</t>
  </si>
  <si>
    <t>Aruba 25G SFP28 to SFP28 0.65m DAC Cable</t>
  </si>
  <si>
    <t>JL488A</t>
  </si>
  <si>
    <t>Aruba 25G SFP28 to SFP28 3m DAC Cable</t>
  </si>
  <si>
    <t>JL489A</t>
  </si>
  <si>
    <t>Aruba 25G SFP28 to SFP28 5m DAC Cable</t>
  </si>
  <si>
    <t>R0M46A</t>
  </si>
  <si>
    <t>Aruba 50G SFP56 to SFP56 0.65m DAC Cable</t>
  </si>
  <si>
    <t>R0M47A</t>
  </si>
  <si>
    <t>Aruba 50G SFP56 to SFP56 3m DAC Cable</t>
  </si>
  <si>
    <t>J9283D</t>
  </si>
  <si>
    <t>Aruba 10G SFP+ to SFP+ 3m DAC Cable</t>
  </si>
  <si>
    <t>J9281D</t>
  </si>
  <si>
    <t>Aruba 10G SFP+ to SFP+ 1m DAC Cable</t>
  </si>
  <si>
    <t>SWITCHES DE CORE COMWARE (LEGACY)</t>
  </si>
  <si>
    <t>Core - Comware</t>
  </si>
  <si>
    <t xml:space="preserve">JL864A </t>
  </si>
  <si>
    <t>HPE 5901AF 48G 4XG 2QSFP+ Switch</t>
  </si>
  <si>
    <t>U3PQ7E</t>
  </si>
  <si>
    <t>Aruba 1Y FC 4H OS FF 590x SVC  [for JL864A]</t>
  </si>
  <si>
    <t>JD362B</t>
  </si>
  <si>
    <t>HPE X361 150W AC Power Supply - (x2)[2]</t>
  </si>
  <si>
    <t>JL837A</t>
  </si>
  <si>
    <t>HPE 5944 Port to Power Airflow (Front to Back) Fan Module</t>
  </si>
  <si>
    <t>JD089B</t>
  </si>
  <si>
    <t>HPE X120 1G SFP RJ45 T Transceiver</t>
  </si>
  <si>
    <t>JD118B</t>
  </si>
  <si>
    <t>HPE X120 1G SFP LC SX Transceiver</t>
  </si>
  <si>
    <t>JD119B</t>
  </si>
  <si>
    <t>HPE X120 1G SFP LC LX Transceiver</t>
  </si>
  <si>
    <t>JG661A</t>
  </si>
  <si>
    <t>HPE X140 40G QSFP+ LC LR4 SM Transceiver</t>
  </si>
  <si>
    <t>JL286A</t>
  </si>
  <si>
    <t>HPE X140 40G QSFP+ LC LR4L 2km SM Transceiver</t>
  </si>
  <si>
    <t>JL251A</t>
  </si>
  <si>
    <t>HPE X140 40G QSFP+ LC BiDi 100m MM Transceiver</t>
  </si>
  <si>
    <t>JL290A</t>
  </si>
  <si>
    <t>HPE X2A0 10G SFP+ 7m DAC Cable</t>
  </si>
  <si>
    <t>JD097C</t>
  </si>
  <si>
    <t>HPE X240 10G SFP+ SFP+ 3m DAC Cable</t>
  </si>
  <si>
    <t>JG081C</t>
  </si>
  <si>
    <t>HPE X240 10G SFP+ SFP+ 5m DAC Cable</t>
  </si>
  <si>
    <t>JD096C</t>
  </si>
  <si>
    <t>HPE X240 10G SFP+ SFP+ 1.2m DAC Cable</t>
  </si>
  <si>
    <t>JG327A</t>
  </si>
  <si>
    <t>HPE X240 40G QSFP+ QSFP+ 3m DAC Cable</t>
  </si>
  <si>
    <t>JG328A</t>
  </si>
  <si>
    <t>HPE X240 40G QSFP+ QSFP+ 5m DAC Cable</t>
  </si>
  <si>
    <t>JL272A</t>
  </si>
  <si>
    <t>HPE X240 100G QSFP28 3m DAC Cable</t>
  </si>
  <si>
    <t>JL273A</t>
  </si>
  <si>
    <t>HPE X240 100G QSFP28 5m DAC Cable</t>
  </si>
  <si>
    <t>EQUIPAMIENTO  WiFi</t>
  </si>
  <si>
    <t>ACCESS POINTS WiFi</t>
  </si>
  <si>
    <t>AP - WiFi-6E (Serie 6xx)</t>
  </si>
  <si>
    <t>H29XYE</t>
  </si>
  <si>
    <t>Aruba 1Y FC NBD Exch AP-635 SVC  [for R7J27A]</t>
  </si>
  <si>
    <t>R7J38A</t>
  </si>
  <si>
    <t>Aruba AP-655 (RW) Campus AP</t>
  </si>
  <si>
    <t>H59F8E</t>
  </si>
  <si>
    <t>Aruba 1Y FC NBD Exch AP-655 SVC  [for R7J38A]</t>
  </si>
  <si>
    <t>CONTROLADORAS WiFi - (REEMPLAZO 7220)</t>
  </si>
  <si>
    <t>Gateways - 9240</t>
  </si>
  <si>
    <t>MFC24X7</t>
  </si>
  <si>
    <t>Aruba 1Y FC 24x7 4hrs SVC - [R7H97A]</t>
  </si>
  <si>
    <t>CONTROLADORAS CLEAR PASS</t>
  </si>
  <si>
    <t>ClearPass</t>
  </si>
  <si>
    <t>JZ399AAE</t>
  </si>
  <si>
    <t>Aruba ClearPass Cx000V VM Appliance E-LTU</t>
  </si>
  <si>
    <t>H9WX2E</t>
  </si>
  <si>
    <t>Aruba 1Y FC SW CP Cx000V VMAppl E-L SVC  [for JZ399AAE]</t>
  </si>
  <si>
    <t>LICENCIAS ARUBA</t>
  </si>
  <si>
    <t>Aruba Central - Licencias</t>
  </si>
  <si>
    <t>Q9Y63AAE</t>
  </si>
  <si>
    <t>Aruba Central AP Advanced 1y Sub E-STU</t>
  </si>
  <si>
    <t>JZ525AAE</t>
  </si>
  <si>
    <t>Aruba Central 25xx/4100/6000/6100/8-12p Switch Advanced 1y Sub E-STU</t>
  </si>
  <si>
    <t>JZ530AAE</t>
  </si>
  <si>
    <t>Aruba Central 62xx/29xx Switch Advanced 1y Sub E-STU</t>
  </si>
  <si>
    <t>JZ535AAE</t>
  </si>
  <si>
    <t>Aruba Central 63xx/38xx Switch Advanced 1y Sub E-STU</t>
  </si>
  <si>
    <t>S0T66AAE</t>
  </si>
  <si>
    <t>Aruba Central 64xx/54xx Switch Advanced 1y Sub E-STU</t>
  </si>
  <si>
    <t>JZ540AAE</t>
  </si>
  <si>
    <t>Aruba Central 8xxx/9xxx/10xxx Switch Advanced 1y Sub E-STU</t>
  </si>
  <si>
    <t>LICENCIAS CLEARPASS</t>
  </si>
  <si>
    <t>JZ401AAE</t>
  </si>
  <si>
    <t>Aruba ClearPass NL AC 500 CE E-LTU</t>
  </si>
  <si>
    <t>H9XB2E</t>
  </si>
  <si>
    <t>Aruba 1Y FC SW CP NL AC 500 CE E-L SVC  [for JZ401AAE]</t>
  </si>
  <si>
    <t>LICENCIAS ONBOARD</t>
  </si>
  <si>
    <t>JZ436AAE</t>
  </si>
  <si>
    <t>Aruba ClearPass NL OB 100 USR E-LTU</t>
  </si>
  <si>
    <t>H9WV2E</t>
  </si>
  <si>
    <t>Aruba 1Y FC SW CP NLOB100 USR E-L SVC  [for JZ436AAE]</t>
  </si>
  <si>
    <t>LICENCIAS ONGUARD</t>
  </si>
  <si>
    <t>JZ473AAE</t>
  </si>
  <si>
    <t>Aruba ClearPass NL OG 500 EP E-LTU</t>
  </si>
  <si>
    <t>H9WZ2E</t>
  </si>
  <si>
    <t>Aruba 1Y FC SW CP NL OG 500 EP E-L SVC  [for JZ473AAE]</t>
  </si>
  <si>
    <t>CABLEADO</t>
  </si>
  <si>
    <t>Cableado</t>
  </si>
  <si>
    <t>1.1</t>
  </si>
  <si>
    <t>Cableado básico de AP, 70 m de cable UTP, conexiones y latiguillo</t>
  </si>
  <si>
    <t>1.2</t>
  </si>
  <si>
    <t>Canalizacion en moldura de PVC 20x30 (cada tramo de 8 m)</t>
  </si>
  <si>
    <t>1.4</t>
  </si>
  <si>
    <t>Panel 24 RJ45 Cat6A y pasahilos con anillas</t>
  </si>
  <si>
    <t>TRABAJOS DE AMPLIACIÓN</t>
  </si>
  <si>
    <t>2.1</t>
  </si>
  <si>
    <t>TIPO 1-Punto doble voz/datos Cat6 (no incluye cable ni patch panel)</t>
  </si>
  <si>
    <t>2.2</t>
  </si>
  <si>
    <t>TIPO 1-Punto doble voz/datos Cat6 + 50 m (no incluye patch panel)</t>
  </si>
  <si>
    <t>2.5</t>
  </si>
  <si>
    <t>TIPO 5-Traslado de punto doble voz/datos</t>
  </si>
  <si>
    <t>2.6</t>
  </si>
  <si>
    <t>TIPO 5-Traslado de punto simple voz/datos</t>
  </si>
  <si>
    <t>UNITARIOS</t>
  </si>
  <si>
    <t>3.1</t>
  </si>
  <si>
    <t>TIPO P1 – Panel 24 ports Cat 6</t>
  </si>
  <si>
    <t>3.2</t>
  </si>
  <si>
    <t>TIPO P2 – Panel 48 ports Cat 6</t>
  </si>
  <si>
    <t>3.3</t>
  </si>
  <si>
    <t>TIPO A1 – Ampliación 1 conexión Cat 6</t>
  </si>
  <si>
    <t>3.5</t>
  </si>
  <si>
    <t>TIPO R5 – Rack mural 9U F500</t>
  </si>
  <si>
    <t>3.6</t>
  </si>
  <si>
    <t>TIPO R6 – Rack mural 12U F500</t>
  </si>
  <si>
    <t>3.7</t>
  </si>
  <si>
    <t>TIPO R7 – Rack mural 15U F500</t>
  </si>
  <si>
    <t>3.8</t>
  </si>
  <si>
    <t>TIPO R8 – Rack mural 21U F500</t>
  </si>
  <si>
    <t>3.9</t>
  </si>
  <si>
    <t>Bandeja Rack</t>
  </si>
  <si>
    <t>3.10</t>
  </si>
  <si>
    <t>Latiguillo UTP RJ45-RJ45 cat. 6, 1 m.</t>
  </si>
  <si>
    <t>3.11</t>
  </si>
  <si>
    <t>Latiguillo UTP RJ45-RJ45 cat. 6, 2 m.</t>
  </si>
  <si>
    <t>3.12</t>
  </si>
  <si>
    <t>Latiguillo UTP RJ45-RJ45 cat. 6, 3 m.</t>
  </si>
  <si>
    <t>3.13</t>
  </si>
  <si>
    <t>Panel de 19" 1U pasacables con cepillo</t>
  </si>
  <si>
    <t>3.14</t>
  </si>
  <si>
    <t>Canaleta PVC de 10x22 mm.</t>
  </si>
  <si>
    <t>3.15</t>
  </si>
  <si>
    <t>Canaleta PVC de 20x50 mm.</t>
  </si>
  <si>
    <t>3.16</t>
  </si>
  <si>
    <t>Canaleta PVC de 60x110 mm.</t>
  </si>
  <si>
    <t>3.17</t>
  </si>
  <si>
    <t>Bandeja de rejilla 100x60 Zincada</t>
  </si>
  <si>
    <t>3.18</t>
  </si>
  <si>
    <t>Bandeja de rejilla 300x60 Zincada</t>
  </si>
  <si>
    <t>3.19</t>
  </si>
  <si>
    <t>Bandeja de rejilla 200x60 Zincada</t>
  </si>
  <si>
    <t>3.20</t>
  </si>
  <si>
    <t>Tubo PVC corrugado M25 LH</t>
  </si>
  <si>
    <t>3.21</t>
  </si>
  <si>
    <t>Tubo PVC corrugado M50 LH</t>
  </si>
  <si>
    <t>3.22</t>
  </si>
  <si>
    <t>Caja derivación estanca IP 55 100x100x55 mm.</t>
  </si>
  <si>
    <t>3.23</t>
  </si>
  <si>
    <t>Regleta de 8 enchufes 19" 1U</t>
  </si>
  <si>
    <t>3.24</t>
  </si>
  <si>
    <t>Repración de punto voz o datos</t>
  </si>
  <si>
    <t>3.25</t>
  </si>
  <si>
    <t>Certificación pruebas de transmisión categoría 6</t>
  </si>
  <si>
    <t>3.28</t>
  </si>
  <si>
    <t>Instalación de APs que pecisen configuración desde Eth o Consola</t>
  </si>
  <si>
    <t>3.29</t>
  </si>
  <si>
    <t>Instalación Equipamiento de Comunicaciones de Datos Gama Alta sin configuración</t>
  </si>
  <si>
    <t>3.30</t>
  </si>
  <si>
    <t>Instalación Equipamiento de Comunicaciones de Datos Gama Baja sin configuración</t>
  </si>
  <si>
    <t>3.31</t>
  </si>
  <si>
    <t>Actualización/Reemplazo de AP</t>
  </si>
  <si>
    <t>Renovación equipos de seguridad</t>
  </si>
  <si>
    <t>Renovación Equipos Seguridad</t>
  </si>
  <si>
    <t>Sistema NGFW Externo (Cluster) - Suministro e instalación</t>
  </si>
  <si>
    <t>Sistema NGFW Interno (Cluster) - Suministro e instalación</t>
  </si>
  <si>
    <t>Sistema de análisis de red - Suministro e instalación</t>
  </si>
  <si>
    <t>Suministro de transceivers y cableado</t>
  </si>
  <si>
    <t>Migración de Arquitectura</t>
  </si>
  <si>
    <t>Total Ofertado</t>
  </si>
  <si>
    <t>Otras Conexiones</t>
  </si>
  <si>
    <t>Importe Anual</t>
  </si>
  <si>
    <t>Azure ExpressRoute Standard Gateway</t>
  </si>
  <si>
    <t>AWS Direct Connect</t>
  </si>
  <si>
    <t>SERVICIOS FIJOS</t>
  </si>
  <si>
    <t>Importe anual ofertado</t>
  </si>
  <si>
    <t>SERVICIOS VARIABLES</t>
  </si>
  <si>
    <t>Comunicaciones Móviles</t>
  </si>
  <si>
    <t>Ilimitado  (Sin coste)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</si>
</sst>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_-* #,##0\ _€_-;\-* #,##0\ _€_-;_-* &quot;-&quot;??\ _€_-;_-@_-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Arial"/>
      <family val="2"/>
    </font>
    <font>
      <b/>
      <sz val="8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4" fontId="5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Protection="1"/>
    <xf numFmtId="0" fontId="0" fillId="0" borderId="0" xfId="0" applyProtection="1"/>
    <xf numFmtId="0" fontId="3" fillId="3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left" vertical="center" wrapText="1"/>
    </xf>
    <xf numFmtId="4" fontId="6" fillId="2" borderId="1" xfId="0" applyNumberFormat="1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left" vertical="center"/>
    </xf>
    <xf numFmtId="4" fontId="3" fillId="3" borderId="1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Protection="1"/>
    <xf numFmtId="0" fontId="10" fillId="0" borderId="0" xfId="0" applyFont="1" applyProtection="1"/>
    <xf numFmtId="0" fontId="11" fillId="0" borderId="0" xfId="0" applyFont="1" applyProtection="1"/>
    <xf numFmtId="0" fontId="3" fillId="3" borderId="1" xfId="0" applyFont="1" applyFill="1" applyBorder="1" applyAlignment="1" applyProtection="1">
      <alignment horizontal="center" vertical="center"/>
    </xf>
    <xf numFmtId="3" fontId="8" fillId="4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43" fontId="8" fillId="2" borderId="1" xfId="1" applyFont="1" applyFill="1" applyBorder="1" applyAlignment="1" applyProtection="1">
      <alignment horizontal="right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right" vertical="center" wrapText="1"/>
    </xf>
    <xf numFmtId="0" fontId="3" fillId="3" borderId="1" xfId="0" applyFont="1" applyFill="1" applyBorder="1" applyAlignment="1" applyProtection="1">
      <alignment vertical="center" wrapText="1"/>
    </xf>
    <xf numFmtId="165" fontId="12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2" fillId="5" borderId="1" xfId="1" applyNumberFormat="1" applyFont="1" applyFill="1" applyBorder="1" applyAlignment="1" applyProtection="1">
      <alignment vertical="center" wrapText="1"/>
    </xf>
    <xf numFmtId="43" fontId="12" fillId="2" borderId="1" xfId="1" applyFont="1" applyFill="1" applyBorder="1" applyAlignment="1" applyProtection="1">
      <alignment horizontal="right" vertical="center" wrapText="1"/>
    </xf>
    <xf numFmtId="0" fontId="13" fillId="3" borderId="5" xfId="0" applyFont="1" applyFill="1" applyBorder="1" applyAlignment="1" applyProtection="1">
      <alignment horizontal="left" vertical="center" wrapText="1"/>
    </xf>
    <xf numFmtId="0" fontId="12" fillId="5" borderId="1" xfId="0" applyFont="1" applyFill="1" applyBorder="1" applyAlignment="1" applyProtection="1">
      <alignment horizontal="center" vertical="center" wrapText="1"/>
    </xf>
    <xf numFmtId="165" fontId="12" fillId="2" borderId="1" xfId="0" applyNumberFormat="1" applyFont="1" applyFill="1" applyBorder="1" applyAlignment="1" applyProtection="1">
      <alignment horizontal="right" vertical="center" wrapText="1"/>
    </xf>
    <xf numFmtId="2" fontId="12" fillId="2" borderId="1" xfId="0" applyNumberFormat="1" applyFont="1" applyFill="1" applyBorder="1" applyAlignment="1" applyProtection="1">
      <alignment horizontal="right" vertical="center" wrapText="1"/>
    </xf>
    <xf numFmtId="164" fontId="12" fillId="5" borderId="1" xfId="1" applyNumberFormat="1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43" fontId="12" fillId="0" borderId="1" xfId="1" applyFont="1" applyFill="1" applyBorder="1" applyAlignment="1" applyProtection="1">
      <alignment horizontal="right" vertical="center" wrapText="1"/>
      <protection locked="0"/>
    </xf>
    <xf numFmtId="43" fontId="3" fillId="2" borderId="1" xfId="1" applyFont="1" applyFill="1" applyBorder="1" applyAlignment="1" applyProtection="1">
      <alignment horizontal="right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43" fontId="19" fillId="2" borderId="1" xfId="1" applyFont="1" applyFill="1" applyBorder="1" applyAlignment="1" applyProtection="1">
      <alignment horizontal="right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left" vertical="center" wrapText="1"/>
    </xf>
    <xf numFmtId="0" fontId="9" fillId="2" borderId="3" xfId="0" applyFont="1" applyFill="1" applyBorder="1" applyAlignment="1" applyProtection="1">
      <alignment horizontal="left" vertical="center" wrapText="1"/>
    </xf>
    <xf numFmtId="0" fontId="9" fillId="2" borderId="4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8" fontId="10" fillId="0" borderId="7" xfId="0" applyNumberFormat="1" applyFont="1" applyFill="1" applyBorder="1" applyAlignment="1" applyProtection="1">
      <alignment horizontal="right" vertical="center"/>
      <protection locked="0"/>
    </xf>
    <xf numFmtId="8" fontId="10" fillId="0" borderId="4" xfId="0" applyNumberFormat="1" applyFont="1" applyFill="1" applyBorder="1" applyAlignment="1" applyProtection="1">
      <alignment horizontal="right" vertical="center"/>
      <protection locked="0"/>
    </xf>
    <xf numFmtId="4" fontId="5" fillId="9" borderId="1" xfId="0" applyNumberFormat="1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horizontal="left" vertical="center"/>
    </xf>
    <xf numFmtId="0" fontId="17" fillId="0" borderId="0" xfId="0" applyFont="1" applyProtection="1"/>
    <xf numFmtId="0" fontId="15" fillId="6" borderId="2" xfId="0" applyFont="1" applyFill="1" applyBorder="1" applyAlignment="1" applyProtection="1">
      <alignment horizontal="left" vertical="center"/>
    </xf>
    <xf numFmtId="0" fontId="15" fillId="6" borderId="3" xfId="0" applyFont="1" applyFill="1" applyBorder="1" applyAlignment="1" applyProtection="1">
      <alignment horizontal="left" vertical="center"/>
    </xf>
    <xf numFmtId="0" fontId="15" fillId="6" borderId="4" xfId="0" applyFont="1" applyFill="1" applyBorder="1" applyAlignment="1" applyProtection="1">
      <alignment horizontal="left" vertical="center"/>
    </xf>
    <xf numFmtId="0" fontId="16" fillId="7" borderId="9" xfId="0" applyFont="1" applyFill="1" applyBorder="1" applyAlignment="1" applyProtection="1">
      <alignment horizontal="left" vertical="center"/>
    </xf>
    <xf numFmtId="0" fontId="10" fillId="2" borderId="6" xfId="0" applyFont="1" applyFill="1" applyBorder="1" applyAlignment="1" applyProtection="1">
      <alignment horizontal="left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left" vertical="center"/>
    </xf>
    <xf numFmtId="0" fontId="10" fillId="8" borderId="7" xfId="0" applyFont="1" applyFill="1" applyBorder="1" applyAlignment="1" applyProtection="1">
      <alignment horizontal="center" vertical="center"/>
    </xf>
    <xf numFmtId="8" fontId="10" fillId="2" borderId="7" xfId="0" applyNumberFormat="1" applyFont="1" applyFill="1" applyBorder="1" applyAlignment="1" applyProtection="1">
      <alignment horizontal="right" vertical="center"/>
    </xf>
    <xf numFmtId="0" fontId="10" fillId="2" borderId="7" xfId="0" applyFont="1" applyFill="1" applyBorder="1" applyAlignment="1" applyProtection="1">
      <alignment horizontal="left" vertical="center" wrapText="1"/>
    </xf>
    <xf numFmtId="0" fontId="14" fillId="6" borderId="2" xfId="0" applyFont="1" applyFill="1" applyBorder="1" applyAlignment="1" applyProtection="1">
      <alignment horizontal="left" vertical="center"/>
    </xf>
    <xf numFmtId="0" fontId="14" fillId="6" borderId="3" xfId="0" applyFont="1" applyFill="1" applyBorder="1" applyAlignment="1" applyProtection="1">
      <alignment horizontal="left" vertical="center"/>
    </xf>
    <xf numFmtId="0" fontId="14" fillId="6" borderId="8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left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left" vertical="center"/>
    </xf>
    <xf numFmtId="0" fontId="10" fillId="8" borderId="4" xfId="0" applyFont="1" applyFill="1" applyBorder="1" applyAlignment="1" applyProtection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8436A-26B9-46C5-9E7E-39DE01D96DD4}">
  <dimension ref="A1:G259"/>
  <sheetViews>
    <sheetView tabSelected="1" zoomScaleNormal="100" workbookViewId="0"/>
  </sheetViews>
  <sheetFormatPr baseColWidth="10" defaultRowHeight="15" x14ac:dyDescent="0.25"/>
  <cols>
    <col min="1" max="1" width="28.5703125" style="4" customWidth="1"/>
    <col min="2" max="2" width="19.85546875" style="4" customWidth="1"/>
    <col min="3" max="3" width="29.140625" style="4" customWidth="1"/>
    <col min="4" max="4" width="15" style="4" customWidth="1"/>
    <col min="5" max="5" width="16.85546875" style="4" customWidth="1"/>
    <col min="6" max="6" width="13.7109375" style="4" customWidth="1"/>
    <col min="7" max="7" width="17" style="4" customWidth="1"/>
    <col min="8" max="8" width="20.140625" style="4" customWidth="1"/>
    <col min="9" max="9" width="17.28515625" style="4" customWidth="1"/>
    <col min="10" max="16384" width="11.42578125" style="4"/>
  </cols>
  <sheetData>
    <row r="1" spans="1:3" ht="18.75" x14ac:dyDescent="0.3">
      <c r="A1" s="3" t="s">
        <v>0</v>
      </c>
    </row>
    <row r="2" spans="1:3" ht="19.5" thickBot="1" x14ac:dyDescent="0.35">
      <c r="A2" s="3"/>
    </row>
    <row r="3" spans="1:3" ht="24.95" customHeight="1" thickBot="1" x14ac:dyDescent="0.3">
      <c r="A3" s="33" t="s">
        <v>0</v>
      </c>
      <c r="B3" s="34"/>
    </row>
    <row r="4" spans="1:3" ht="24.95" customHeight="1" thickBot="1" x14ac:dyDescent="0.3">
      <c r="A4" s="5" t="s">
        <v>2</v>
      </c>
      <c r="B4" s="28" t="s">
        <v>12</v>
      </c>
    </row>
    <row r="5" spans="1:3" ht="24.95" customHeight="1" thickBot="1" x14ac:dyDescent="0.3">
      <c r="A5" s="6" t="s">
        <v>8</v>
      </c>
      <c r="B5" s="7">
        <f>C23+G199+F206</f>
        <v>0</v>
      </c>
    </row>
    <row r="6" spans="1:3" ht="24.95" customHeight="1" thickBot="1" x14ac:dyDescent="0.3">
      <c r="A6" s="8" t="s">
        <v>9</v>
      </c>
      <c r="B6" s="7">
        <f>C215+F223+E233+E243</f>
        <v>80000</v>
      </c>
    </row>
    <row r="7" spans="1:3" ht="24.95" customHeight="1" thickBot="1" x14ac:dyDescent="0.3">
      <c r="A7" s="6" t="s">
        <v>10</v>
      </c>
      <c r="B7" s="7">
        <f>C251</f>
        <v>0</v>
      </c>
    </row>
    <row r="8" spans="1:3" ht="24.95" customHeight="1" thickBot="1" x14ac:dyDescent="0.3">
      <c r="A8" s="8" t="s">
        <v>11</v>
      </c>
      <c r="B8" s="7">
        <f>E259</f>
        <v>0</v>
      </c>
    </row>
    <row r="9" spans="1:3" ht="24.95" customHeight="1" thickBot="1" x14ac:dyDescent="0.3">
      <c r="B9" s="9">
        <f>SUM(B5:B8)</f>
        <v>80000</v>
      </c>
    </row>
    <row r="11" spans="1:3" x14ac:dyDescent="0.25">
      <c r="A11" s="10" t="s">
        <v>84</v>
      </c>
    </row>
    <row r="12" spans="1:3" x14ac:dyDescent="0.25">
      <c r="A12" s="10"/>
    </row>
    <row r="13" spans="1:3" x14ac:dyDescent="0.25">
      <c r="A13" s="10" t="s">
        <v>83</v>
      </c>
    </row>
    <row r="14" spans="1:3" ht="15.75" thickBot="1" x14ac:dyDescent="0.3"/>
    <row r="15" spans="1:3" ht="24.95" customHeight="1" thickBot="1" x14ac:dyDescent="0.3">
      <c r="A15" s="33" t="s">
        <v>1</v>
      </c>
      <c r="B15" s="35"/>
      <c r="C15" s="34"/>
    </row>
    <row r="16" spans="1:3" ht="24.95" customHeight="1" thickBot="1" x14ac:dyDescent="0.3">
      <c r="A16" s="5" t="s">
        <v>2</v>
      </c>
      <c r="B16" s="28" t="s">
        <v>7</v>
      </c>
      <c r="C16" s="28" t="s">
        <v>12</v>
      </c>
    </row>
    <row r="17" spans="1:3" ht="24.95" customHeight="1" thickBot="1" x14ac:dyDescent="0.3">
      <c r="A17" s="6" t="s">
        <v>3</v>
      </c>
      <c r="B17" s="1"/>
      <c r="C17" s="7">
        <f>B17*4</f>
        <v>0</v>
      </c>
    </row>
    <row r="18" spans="1:3" ht="24.95" customHeight="1" thickBot="1" x14ac:dyDescent="0.3">
      <c r="A18" s="8" t="s">
        <v>78</v>
      </c>
      <c r="B18" s="1"/>
      <c r="C18" s="7">
        <f>B18*1</f>
        <v>0</v>
      </c>
    </row>
    <row r="19" spans="1:3" ht="24.95" customHeight="1" thickBot="1" x14ac:dyDescent="0.3">
      <c r="A19" s="6" t="s">
        <v>79</v>
      </c>
      <c r="B19" s="47">
        <f>B34</f>
        <v>0</v>
      </c>
      <c r="C19" s="7">
        <f>B19*1</f>
        <v>0</v>
      </c>
    </row>
    <row r="20" spans="1:3" ht="24.95" customHeight="1" thickBot="1" x14ac:dyDescent="0.3">
      <c r="A20" s="8" t="s">
        <v>4</v>
      </c>
      <c r="B20" s="1"/>
      <c r="C20" s="7">
        <f t="shared" ref="C20:C22" si="0">B20*4</f>
        <v>0</v>
      </c>
    </row>
    <row r="21" spans="1:3" ht="24.95" customHeight="1" thickBot="1" x14ac:dyDescent="0.3">
      <c r="A21" s="8" t="s">
        <v>5</v>
      </c>
      <c r="B21" s="47">
        <f>B41</f>
        <v>0</v>
      </c>
      <c r="C21" s="7">
        <f t="shared" si="0"/>
        <v>0</v>
      </c>
    </row>
    <row r="22" spans="1:3" ht="24.95" customHeight="1" thickBot="1" x14ac:dyDescent="0.3">
      <c r="A22" s="6" t="s">
        <v>6</v>
      </c>
      <c r="B22" s="1"/>
      <c r="C22" s="7">
        <f t="shared" si="0"/>
        <v>0</v>
      </c>
    </row>
    <row r="23" spans="1:3" ht="24.95" customHeight="1" thickBot="1" x14ac:dyDescent="0.3">
      <c r="B23" s="9">
        <f>SUM(B17:B22)</f>
        <v>0</v>
      </c>
      <c r="C23" s="9">
        <f>SUM(C17:C22)</f>
        <v>0</v>
      </c>
    </row>
    <row r="24" spans="1:3" x14ac:dyDescent="0.25">
      <c r="A24" s="11" t="s">
        <v>80</v>
      </c>
    </row>
    <row r="25" spans="1:3" x14ac:dyDescent="0.25">
      <c r="A25" s="11"/>
    </row>
    <row r="26" spans="1:3" x14ac:dyDescent="0.25">
      <c r="A26" s="12" t="s">
        <v>393</v>
      </c>
    </row>
    <row r="27" spans="1:3" ht="15.75" thickBot="1" x14ac:dyDescent="0.3">
      <c r="A27" s="10"/>
    </row>
    <row r="28" spans="1:3" ht="15.75" thickBot="1" x14ac:dyDescent="0.3">
      <c r="A28" s="13" t="s">
        <v>394</v>
      </c>
      <c r="B28" s="28" t="s">
        <v>400</v>
      </c>
    </row>
    <row r="29" spans="1:3" ht="24" customHeight="1" thickBot="1" x14ac:dyDescent="0.3">
      <c r="A29" s="6" t="s">
        <v>395</v>
      </c>
      <c r="B29" s="1"/>
    </row>
    <row r="30" spans="1:3" ht="24" customHeight="1" thickBot="1" x14ac:dyDescent="0.3">
      <c r="A30" s="6" t="s">
        <v>396</v>
      </c>
      <c r="B30" s="1"/>
    </row>
    <row r="31" spans="1:3" ht="24" customHeight="1" thickBot="1" x14ac:dyDescent="0.3">
      <c r="A31" s="6" t="s">
        <v>397</v>
      </c>
      <c r="B31" s="1"/>
    </row>
    <row r="32" spans="1:3" ht="24" customHeight="1" thickBot="1" x14ac:dyDescent="0.3">
      <c r="A32" s="8" t="s">
        <v>398</v>
      </c>
      <c r="B32" s="1"/>
    </row>
    <row r="33" spans="1:7" ht="24" customHeight="1" thickBot="1" x14ac:dyDescent="0.3">
      <c r="A33" s="8" t="s">
        <v>399</v>
      </c>
      <c r="B33" s="1"/>
    </row>
    <row r="34" spans="1:7" ht="24" customHeight="1" thickBot="1" x14ac:dyDescent="0.3">
      <c r="B34" s="9">
        <f>SUM(B29:B33)</f>
        <v>0</v>
      </c>
    </row>
    <row r="35" spans="1:7" x14ac:dyDescent="0.25">
      <c r="A35" s="48"/>
      <c r="B35" s="49"/>
    </row>
    <row r="36" spans="1:7" x14ac:dyDescent="0.25">
      <c r="A36" s="12" t="s">
        <v>401</v>
      </c>
    </row>
    <row r="37" spans="1:7" ht="15.75" thickBot="1" x14ac:dyDescent="0.3">
      <c r="A37" s="10"/>
    </row>
    <row r="38" spans="1:7" ht="15.75" thickBot="1" x14ac:dyDescent="0.3">
      <c r="A38" s="13" t="s">
        <v>401</v>
      </c>
      <c r="B38" s="28" t="s">
        <v>402</v>
      </c>
    </row>
    <row r="39" spans="1:7" ht="23.25" thickBot="1" x14ac:dyDescent="0.3">
      <c r="A39" s="6" t="s">
        <v>403</v>
      </c>
      <c r="B39" s="1"/>
    </row>
    <row r="40" spans="1:7" ht="26.25" customHeight="1" thickBot="1" x14ac:dyDescent="0.3">
      <c r="A40" s="8" t="s">
        <v>404</v>
      </c>
      <c r="B40" s="1"/>
    </row>
    <row r="41" spans="1:7" ht="21.75" customHeight="1" thickBot="1" x14ac:dyDescent="0.3">
      <c r="B41" s="9">
        <f>SUM(B39:B40)</f>
        <v>0</v>
      </c>
    </row>
    <row r="43" spans="1:7" x14ac:dyDescent="0.25">
      <c r="A43" s="10" t="s">
        <v>85</v>
      </c>
    </row>
    <row r="45" spans="1:7" x14ac:dyDescent="0.25">
      <c r="A45" s="12" t="s">
        <v>86</v>
      </c>
    </row>
    <row r="46" spans="1:7" ht="15.75" thickBot="1" x14ac:dyDescent="0.3"/>
    <row r="47" spans="1:7" ht="24" customHeight="1" thickBot="1" x14ac:dyDescent="0.3">
      <c r="A47" s="50" t="s">
        <v>149</v>
      </c>
      <c r="B47" s="51"/>
      <c r="C47" s="51"/>
      <c r="D47" s="51"/>
      <c r="E47" s="51"/>
      <c r="F47" s="51"/>
      <c r="G47" s="52"/>
    </row>
    <row r="48" spans="1:7" ht="24" customHeight="1" thickBot="1" x14ac:dyDescent="0.3">
      <c r="A48" s="53" t="s">
        <v>150</v>
      </c>
      <c r="B48" s="53"/>
      <c r="C48" s="53"/>
      <c r="D48" s="53"/>
      <c r="E48" s="53"/>
      <c r="F48" s="53"/>
    </row>
    <row r="49" spans="1:7" ht="24" customHeight="1" thickBot="1" x14ac:dyDescent="0.3">
      <c r="A49" s="28" t="s">
        <v>151</v>
      </c>
      <c r="B49" s="28" t="s">
        <v>152</v>
      </c>
      <c r="C49" s="28" t="s">
        <v>153</v>
      </c>
      <c r="D49" s="28" t="s">
        <v>154</v>
      </c>
      <c r="E49" s="28" t="s">
        <v>155</v>
      </c>
      <c r="F49" s="28" t="s">
        <v>7</v>
      </c>
      <c r="G49" s="28" t="s">
        <v>12</v>
      </c>
    </row>
    <row r="50" spans="1:7" ht="24" customHeight="1" thickBot="1" x14ac:dyDescent="0.3">
      <c r="A50" s="54" t="s">
        <v>156</v>
      </c>
      <c r="B50" s="55" t="s">
        <v>14</v>
      </c>
      <c r="C50" s="56" t="s">
        <v>15</v>
      </c>
      <c r="D50" s="57">
        <v>7</v>
      </c>
      <c r="E50" s="45"/>
      <c r="F50" s="58">
        <f>E50*D50</f>
        <v>0</v>
      </c>
      <c r="G50" s="58">
        <f>F50*4</f>
        <v>0</v>
      </c>
    </row>
    <row r="51" spans="1:7" ht="24" customHeight="1" thickBot="1" x14ac:dyDescent="0.3">
      <c r="A51" s="54" t="s">
        <v>156</v>
      </c>
      <c r="B51" s="55" t="s">
        <v>157</v>
      </c>
      <c r="C51" s="56" t="s">
        <v>158</v>
      </c>
      <c r="D51" s="57">
        <v>3</v>
      </c>
      <c r="E51" s="45"/>
      <c r="F51" s="58">
        <f t="shared" ref="F51:F69" si="1">E51*D51</f>
        <v>0</v>
      </c>
      <c r="G51" s="58">
        <f t="shared" ref="G51:G69" si="2">F51*4</f>
        <v>0</v>
      </c>
    </row>
    <row r="52" spans="1:7" ht="24" customHeight="1" thickBot="1" x14ac:dyDescent="0.3">
      <c r="A52" s="54" t="s">
        <v>156</v>
      </c>
      <c r="B52" s="55" t="s">
        <v>159</v>
      </c>
      <c r="C52" s="56" t="s">
        <v>160</v>
      </c>
      <c r="D52" s="57">
        <v>3</v>
      </c>
      <c r="E52" s="45"/>
      <c r="F52" s="58">
        <f t="shared" si="1"/>
        <v>0</v>
      </c>
      <c r="G52" s="58">
        <f t="shared" si="2"/>
        <v>0</v>
      </c>
    </row>
    <row r="53" spans="1:7" ht="24" customHeight="1" thickBot="1" x14ac:dyDescent="0.3">
      <c r="A53" s="54" t="s">
        <v>156</v>
      </c>
      <c r="B53" s="55" t="s">
        <v>16</v>
      </c>
      <c r="C53" s="56" t="s">
        <v>17</v>
      </c>
      <c r="D53" s="57">
        <v>7</v>
      </c>
      <c r="E53" s="45"/>
      <c r="F53" s="58">
        <f t="shared" si="1"/>
        <v>0</v>
      </c>
      <c r="G53" s="58">
        <f t="shared" si="2"/>
        <v>0</v>
      </c>
    </row>
    <row r="54" spans="1:7" ht="24" customHeight="1" thickBot="1" x14ac:dyDescent="0.3">
      <c r="A54" s="54" t="s">
        <v>156</v>
      </c>
      <c r="B54" s="55" t="s">
        <v>18</v>
      </c>
      <c r="C54" s="56" t="s">
        <v>19</v>
      </c>
      <c r="D54" s="57">
        <v>12</v>
      </c>
      <c r="E54" s="45"/>
      <c r="F54" s="58">
        <f t="shared" si="1"/>
        <v>0</v>
      </c>
      <c r="G54" s="58">
        <f t="shared" si="2"/>
        <v>0</v>
      </c>
    </row>
    <row r="55" spans="1:7" ht="24" customHeight="1" thickBot="1" x14ac:dyDescent="0.3">
      <c r="A55" s="54" t="s">
        <v>156</v>
      </c>
      <c r="B55" s="55" t="s">
        <v>161</v>
      </c>
      <c r="C55" s="56" t="s">
        <v>162</v>
      </c>
      <c r="D55" s="57">
        <v>3</v>
      </c>
      <c r="E55" s="45"/>
      <c r="F55" s="58">
        <f t="shared" si="1"/>
        <v>0</v>
      </c>
      <c r="G55" s="58">
        <f t="shared" si="2"/>
        <v>0</v>
      </c>
    </row>
    <row r="56" spans="1:7" ht="24" customHeight="1" thickBot="1" x14ac:dyDescent="0.3">
      <c r="A56" s="54" t="s">
        <v>163</v>
      </c>
      <c r="B56" s="55" t="s">
        <v>164</v>
      </c>
      <c r="C56" s="56" t="s">
        <v>165</v>
      </c>
      <c r="D56" s="57">
        <v>3</v>
      </c>
      <c r="E56" s="45"/>
      <c r="F56" s="58">
        <f t="shared" si="1"/>
        <v>0</v>
      </c>
      <c r="G56" s="58">
        <f t="shared" si="2"/>
        <v>0</v>
      </c>
    </row>
    <row r="57" spans="1:7" ht="24" customHeight="1" thickBot="1" x14ac:dyDescent="0.3">
      <c r="A57" s="54" t="s">
        <v>163</v>
      </c>
      <c r="B57" s="55" t="s">
        <v>20</v>
      </c>
      <c r="C57" s="56" t="s">
        <v>21</v>
      </c>
      <c r="D57" s="57">
        <v>1</v>
      </c>
      <c r="E57" s="45"/>
      <c r="F57" s="58">
        <f t="shared" si="1"/>
        <v>0</v>
      </c>
      <c r="G57" s="58">
        <f t="shared" si="2"/>
        <v>0</v>
      </c>
    </row>
    <row r="58" spans="1:7" ht="24" customHeight="1" thickBot="1" x14ac:dyDescent="0.3">
      <c r="A58" s="54" t="s">
        <v>163</v>
      </c>
      <c r="B58" s="55" t="s">
        <v>166</v>
      </c>
      <c r="C58" s="56" t="s">
        <v>167</v>
      </c>
      <c r="D58" s="57">
        <v>1</v>
      </c>
      <c r="E58" s="45"/>
      <c r="F58" s="58">
        <f t="shared" si="1"/>
        <v>0</v>
      </c>
      <c r="G58" s="58">
        <f t="shared" si="2"/>
        <v>0</v>
      </c>
    </row>
    <row r="59" spans="1:7" ht="24" customHeight="1" thickBot="1" x14ac:dyDescent="0.3">
      <c r="A59" s="54" t="s">
        <v>163</v>
      </c>
      <c r="B59" s="55" t="s">
        <v>168</v>
      </c>
      <c r="C59" s="56" t="s">
        <v>169</v>
      </c>
      <c r="D59" s="57">
        <v>1</v>
      </c>
      <c r="E59" s="45"/>
      <c r="F59" s="58">
        <f t="shared" si="1"/>
        <v>0</v>
      </c>
      <c r="G59" s="58">
        <f t="shared" si="2"/>
        <v>0</v>
      </c>
    </row>
    <row r="60" spans="1:7" ht="24" customHeight="1" thickBot="1" x14ac:dyDescent="0.3">
      <c r="A60" s="54" t="s">
        <v>163</v>
      </c>
      <c r="B60" s="55" t="s">
        <v>170</v>
      </c>
      <c r="C60" s="56" t="s">
        <v>171</v>
      </c>
      <c r="D60" s="57">
        <v>1</v>
      </c>
      <c r="E60" s="45"/>
      <c r="F60" s="58">
        <f t="shared" si="1"/>
        <v>0</v>
      </c>
      <c r="G60" s="58">
        <f t="shared" si="2"/>
        <v>0</v>
      </c>
    </row>
    <row r="61" spans="1:7" ht="24" customHeight="1" thickBot="1" x14ac:dyDescent="0.3">
      <c r="A61" s="54" t="s">
        <v>172</v>
      </c>
      <c r="B61" s="55" t="s">
        <v>173</v>
      </c>
      <c r="C61" s="59" t="s">
        <v>174</v>
      </c>
      <c r="D61" s="57">
        <v>4</v>
      </c>
      <c r="E61" s="45"/>
      <c r="F61" s="58">
        <f t="shared" si="1"/>
        <v>0</v>
      </c>
      <c r="G61" s="58">
        <f t="shared" si="2"/>
        <v>0</v>
      </c>
    </row>
    <row r="62" spans="1:7" ht="24" customHeight="1" thickBot="1" x14ac:dyDescent="0.3">
      <c r="A62" s="54" t="s">
        <v>172</v>
      </c>
      <c r="B62" s="55" t="s">
        <v>175</v>
      </c>
      <c r="C62" s="59" t="s">
        <v>176</v>
      </c>
      <c r="D62" s="57">
        <v>5</v>
      </c>
      <c r="E62" s="45"/>
      <c r="F62" s="58">
        <f t="shared" si="1"/>
        <v>0</v>
      </c>
      <c r="G62" s="58">
        <f t="shared" si="2"/>
        <v>0</v>
      </c>
    </row>
    <row r="63" spans="1:7" ht="24" customHeight="1" thickBot="1" x14ac:dyDescent="0.3">
      <c r="A63" s="54" t="s">
        <v>172</v>
      </c>
      <c r="B63" s="55" t="s">
        <v>177</v>
      </c>
      <c r="C63" s="59" t="s">
        <v>178</v>
      </c>
      <c r="D63" s="57">
        <v>5</v>
      </c>
      <c r="E63" s="45"/>
      <c r="F63" s="58">
        <f t="shared" si="1"/>
        <v>0</v>
      </c>
      <c r="G63" s="58">
        <f t="shared" si="2"/>
        <v>0</v>
      </c>
    </row>
    <row r="64" spans="1:7" ht="24" customHeight="1" thickBot="1" x14ac:dyDescent="0.3">
      <c r="A64" s="54" t="s">
        <v>172</v>
      </c>
      <c r="B64" s="55" t="s">
        <v>179</v>
      </c>
      <c r="C64" s="59" t="s">
        <v>180</v>
      </c>
      <c r="D64" s="57">
        <v>5</v>
      </c>
      <c r="E64" s="45"/>
      <c r="F64" s="58">
        <f t="shared" si="1"/>
        <v>0</v>
      </c>
      <c r="G64" s="58">
        <f t="shared" si="2"/>
        <v>0</v>
      </c>
    </row>
    <row r="65" spans="1:7" ht="24" customHeight="1" thickBot="1" x14ac:dyDescent="0.3">
      <c r="A65" s="54" t="s">
        <v>172</v>
      </c>
      <c r="B65" s="55" t="s">
        <v>181</v>
      </c>
      <c r="C65" s="59" t="s">
        <v>182</v>
      </c>
      <c r="D65" s="57">
        <v>5</v>
      </c>
      <c r="E65" s="45"/>
      <c r="F65" s="58">
        <f t="shared" si="1"/>
        <v>0</v>
      </c>
      <c r="G65" s="58">
        <f t="shared" si="2"/>
        <v>0</v>
      </c>
    </row>
    <row r="66" spans="1:7" ht="24" customHeight="1" thickBot="1" x14ac:dyDescent="0.3">
      <c r="A66" s="54" t="s">
        <v>163</v>
      </c>
      <c r="B66" s="55" t="s">
        <v>183</v>
      </c>
      <c r="C66" s="56" t="s">
        <v>184</v>
      </c>
      <c r="D66" s="57">
        <v>10</v>
      </c>
      <c r="E66" s="45"/>
      <c r="F66" s="58">
        <f t="shared" si="1"/>
        <v>0</v>
      </c>
      <c r="G66" s="58">
        <f t="shared" si="2"/>
        <v>0</v>
      </c>
    </row>
    <row r="67" spans="1:7" ht="24" customHeight="1" thickBot="1" x14ac:dyDescent="0.3">
      <c r="A67" s="54" t="s">
        <v>163</v>
      </c>
      <c r="B67" s="55" t="s">
        <v>185</v>
      </c>
      <c r="C67" s="56" t="s">
        <v>186</v>
      </c>
      <c r="D67" s="57">
        <v>6</v>
      </c>
      <c r="E67" s="45"/>
      <c r="F67" s="58">
        <f t="shared" si="1"/>
        <v>0</v>
      </c>
      <c r="G67" s="58">
        <f t="shared" si="2"/>
        <v>0</v>
      </c>
    </row>
    <row r="68" spans="1:7" ht="24" customHeight="1" thickBot="1" x14ac:dyDescent="0.3">
      <c r="A68" s="54" t="s">
        <v>163</v>
      </c>
      <c r="B68" s="55" t="s">
        <v>187</v>
      </c>
      <c r="C68" s="56" t="s">
        <v>188</v>
      </c>
      <c r="D68" s="57">
        <v>4</v>
      </c>
      <c r="E68" s="45"/>
      <c r="F68" s="58">
        <f t="shared" si="1"/>
        <v>0</v>
      </c>
      <c r="G68" s="58">
        <f t="shared" si="2"/>
        <v>0</v>
      </c>
    </row>
    <row r="69" spans="1:7" ht="24" customHeight="1" thickBot="1" x14ac:dyDescent="0.3">
      <c r="A69" s="54" t="s">
        <v>189</v>
      </c>
      <c r="B69" s="55" t="s">
        <v>190</v>
      </c>
      <c r="C69" s="56" t="s">
        <v>191</v>
      </c>
      <c r="D69" s="57">
        <v>2</v>
      </c>
      <c r="E69" s="45"/>
      <c r="F69" s="58">
        <f t="shared" si="1"/>
        <v>0</v>
      </c>
      <c r="G69" s="58">
        <f t="shared" si="2"/>
        <v>0</v>
      </c>
    </row>
    <row r="70" spans="1:7" ht="24" customHeight="1" thickBot="1" x14ac:dyDescent="0.3">
      <c r="A70" s="60" t="s">
        <v>192</v>
      </c>
      <c r="B70" s="61"/>
      <c r="C70" s="61"/>
      <c r="D70" s="61"/>
      <c r="E70" s="61"/>
      <c r="F70" s="61"/>
      <c r="G70" s="62"/>
    </row>
    <row r="71" spans="1:7" ht="24" customHeight="1" thickBot="1" x14ac:dyDescent="0.3">
      <c r="A71" s="54" t="s">
        <v>193</v>
      </c>
      <c r="B71" s="55" t="s">
        <v>194</v>
      </c>
      <c r="C71" s="56" t="s">
        <v>195</v>
      </c>
      <c r="D71" s="57">
        <v>1</v>
      </c>
      <c r="E71" s="45"/>
      <c r="F71" s="58">
        <f t="shared" ref="F71:F73" si="3">E71*D71</f>
        <v>0</v>
      </c>
      <c r="G71" s="58">
        <f t="shared" ref="G71:G73" si="4">F71*4</f>
        <v>0</v>
      </c>
    </row>
    <row r="72" spans="1:7" ht="24" customHeight="1" thickBot="1" x14ac:dyDescent="0.3">
      <c r="A72" s="54" t="s">
        <v>193</v>
      </c>
      <c r="B72" s="55" t="s">
        <v>196</v>
      </c>
      <c r="C72" s="56" t="s">
        <v>197</v>
      </c>
      <c r="D72" s="57">
        <v>1</v>
      </c>
      <c r="E72" s="45"/>
      <c r="F72" s="58">
        <f t="shared" si="3"/>
        <v>0</v>
      </c>
      <c r="G72" s="58">
        <f t="shared" si="4"/>
        <v>0</v>
      </c>
    </row>
    <row r="73" spans="1:7" ht="24" customHeight="1" thickBot="1" x14ac:dyDescent="0.3">
      <c r="A73" s="54" t="s">
        <v>198</v>
      </c>
      <c r="B73" s="55" t="s">
        <v>22</v>
      </c>
      <c r="C73" s="56" t="s">
        <v>23</v>
      </c>
      <c r="D73" s="57">
        <v>70</v>
      </c>
      <c r="E73" s="45"/>
      <c r="F73" s="58">
        <f t="shared" si="3"/>
        <v>0</v>
      </c>
      <c r="G73" s="58">
        <f t="shared" si="4"/>
        <v>0</v>
      </c>
    </row>
    <row r="74" spans="1:7" ht="24" customHeight="1" thickBot="1" x14ac:dyDescent="0.3">
      <c r="A74" s="60" t="s">
        <v>199</v>
      </c>
      <c r="B74" s="61"/>
      <c r="C74" s="61"/>
      <c r="D74" s="61"/>
      <c r="E74" s="61"/>
      <c r="F74" s="61"/>
      <c r="G74" s="62"/>
    </row>
    <row r="75" spans="1:7" ht="24" customHeight="1" thickBot="1" x14ac:dyDescent="0.3">
      <c r="A75" s="54" t="s">
        <v>189</v>
      </c>
      <c r="B75" s="55" t="s">
        <v>200</v>
      </c>
      <c r="C75" s="56" t="s">
        <v>201</v>
      </c>
      <c r="D75" s="57">
        <v>5</v>
      </c>
      <c r="E75" s="45"/>
      <c r="F75" s="58">
        <f t="shared" ref="F75:F83" si="5">E75*D75</f>
        <v>0</v>
      </c>
      <c r="G75" s="58">
        <f t="shared" ref="G75:G83" si="6">F75*4</f>
        <v>0</v>
      </c>
    </row>
    <row r="76" spans="1:7" ht="24" customHeight="1" thickBot="1" x14ac:dyDescent="0.3">
      <c r="A76" s="54" t="s">
        <v>189</v>
      </c>
      <c r="B76" s="55" t="s">
        <v>202</v>
      </c>
      <c r="C76" s="56" t="s">
        <v>203</v>
      </c>
      <c r="D76" s="57">
        <v>1</v>
      </c>
      <c r="E76" s="45"/>
      <c r="F76" s="58">
        <f t="shared" si="5"/>
        <v>0</v>
      </c>
      <c r="G76" s="58">
        <f t="shared" si="6"/>
        <v>0</v>
      </c>
    </row>
    <row r="77" spans="1:7" ht="24" customHeight="1" thickBot="1" x14ac:dyDescent="0.3">
      <c r="A77" s="54" t="s">
        <v>189</v>
      </c>
      <c r="B77" s="55" t="s">
        <v>204</v>
      </c>
      <c r="C77" s="56" t="s">
        <v>205</v>
      </c>
      <c r="D77" s="57">
        <v>1</v>
      </c>
      <c r="E77" s="45"/>
      <c r="F77" s="58">
        <f t="shared" si="5"/>
        <v>0</v>
      </c>
      <c r="G77" s="58">
        <f t="shared" si="6"/>
        <v>0</v>
      </c>
    </row>
    <row r="78" spans="1:7" ht="24" customHeight="1" thickBot="1" x14ac:dyDescent="0.3">
      <c r="A78" s="54" t="s">
        <v>189</v>
      </c>
      <c r="B78" s="55" t="s">
        <v>206</v>
      </c>
      <c r="C78" s="56" t="s">
        <v>207</v>
      </c>
      <c r="D78" s="57">
        <v>1</v>
      </c>
      <c r="E78" s="45"/>
      <c r="F78" s="58">
        <f t="shared" si="5"/>
        <v>0</v>
      </c>
      <c r="G78" s="58">
        <f t="shared" si="6"/>
        <v>0</v>
      </c>
    </row>
    <row r="79" spans="1:7" ht="24" customHeight="1" thickBot="1" x14ac:dyDescent="0.3">
      <c r="A79" s="54" t="s">
        <v>189</v>
      </c>
      <c r="B79" s="55" t="s">
        <v>208</v>
      </c>
      <c r="C79" s="56" t="s">
        <v>209</v>
      </c>
      <c r="D79" s="57">
        <v>1</v>
      </c>
      <c r="E79" s="45"/>
      <c r="F79" s="58">
        <f t="shared" si="5"/>
        <v>0</v>
      </c>
      <c r="G79" s="58">
        <f t="shared" si="6"/>
        <v>0</v>
      </c>
    </row>
    <row r="80" spans="1:7" ht="24" customHeight="1" thickBot="1" x14ac:dyDescent="0.3">
      <c r="A80" s="54" t="s">
        <v>189</v>
      </c>
      <c r="B80" s="55" t="s">
        <v>210</v>
      </c>
      <c r="C80" s="56" t="s">
        <v>211</v>
      </c>
      <c r="D80" s="57">
        <v>1</v>
      </c>
      <c r="E80" s="45"/>
      <c r="F80" s="58">
        <f t="shared" si="5"/>
        <v>0</v>
      </c>
      <c r="G80" s="58">
        <f t="shared" si="6"/>
        <v>0</v>
      </c>
    </row>
    <row r="81" spans="1:7" ht="24" customHeight="1" thickBot="1" x14ac:dyDescent="0.3">
      <c r="A81" s="54" t="s">
        <v>189</v>
      </c>
      <c r="B81" s="55" t="s">
        <v>212</v>
      </c>
      <c r="C81" s="56" t="s">
        <v>213</v>
      </c>
      <c r="D81" s="57">
        <v>1</v>
      </c>
      <c r="E81" s="45"/>
      <c r="F81" s="58">
        <f t="shared" si="5"/>
        <v>0</v>
      </c>
      <c r="G81" s="58">
        <f t="shared" si="6"/>
        <v>0</v>
      </c>
    </row>
    <row r="82" spans="1:7" ht="24" customHeight="1" thickBot="1" x14ac:dyDescent="0.3">
      <c r="A82" s="54" t="s">
        <v>189</v>
      </c>
      <c r="B82" s="55" t="s">
        <v>214</v>
      </c>
      <c r="C82" s="56" t="s">
        <v>215</v>
      </c>
      <c r="D82" s="57">
        <v>1</v>
      </c>
      <c r="E82" s="45"/>
      <c r="F82" s="58">
        <f t="shared" si="5"/>
        <v>0</v>
      </c>
      <c r="G82" s="58">
        <f t="shared" si="6"/>
        <v>0</v>
      </c>
    </row>
    <row r="83" spans="1:7" ht="24" customHeight="1" thickBot="1" x14ac:dyDescent="0.3">
      <c r="A83" s="54" t="s">
        <v>198</v>
      </c>
      <c r="B83" s="55" t="s">
        <v>216</v>
      </c>
      <c r="C83" s="56" t="s">
        <v>217</v>
      </c>
      <c r="D83" s="57">
        <v>10</v>
      </c>
      <c r="E83" s="45"/>
      <c r="F83" s="58">
        <f t="shared" si="5"/>
        <v>0</v>
      </c>
      <c r="G83" s="58">
        <f t="shared" si="6"/>
        <v>0</v>
      </c>
    </row>
    <row r="84" spans="1:7" ht="24" customHeight="1" thickBot="1" x14ac:dyDescent="0.3">
      <c r="A84" s="60" t="s">
        <v>218</v>
      </c>
      <c r="B84" s="61"/>
      <c r="C84" s="61"/>
      <c r="D84" s="61"/>
      <c r="E84" s="61"/>
      <c r="F84" s="61"/>
      <c r="G84" s="62"/>
    </row>
    <row r="85" spans="1:7" ht="24" customHeight="1" thickBot="1" x14ac:dyDescent="0.3">
      <c r="A85" s="54" t="s">
        <v>189</v>
      </c>
      <c r="B85" s="55" t="s">
        <v>219</v>
      </c>
      <c r="C85" s="56" t="s">
        <v>220</v>
      </c>
      <c r="D85" s="57">
        <v>1</v>
      </c>
      <c r="E85" s="45"/>
      <c r="F85" s="58">
        <f t="shared" ref="F85:F90" si="7">E85*D85</f>
        <v>0</v>
      </c>
      <c r="G85" s="58">
        <f t="shared" ref="G85:G91" si="8">F85*4</f>
        <v>0</v>
      </c>
    </row>
    <row r="86" spans="1:7" ht="24" customHeight="1" thickBot="1" x14ac:dyDescent="0.3">
      <c r="A86" s="54" t="s">
        <v>189</v>
      </c>
      <c r="B86" s="55" t="s">
        <v>221</v>
      </c>
      <c r="C86" s="56" t="s">
        <v>222</v>
      </c>
      <c r="D86" s="57">
        <v>1</v>
      </c>
      <c r="E86" s="45"/>
      <c r="F86" s="58">
        <f t="shared" si="7"/>
        <v>0</v>
      </c>
      <c r="G86" s="58">
        <f t="shared" si="8"/>
        <v>0</v>
      </c>
    </row>
    <row r="87" spans="1:7" ht="24" customHeight="1" thickBot="1" x14ac:dyDescent="0.3">
      <c r="A87" s="54" t="s">
        <v>189</v>
      </c>
      <c r="B87" s="55" t="s">
        <v>223</v>
      </c>
      <c r="C87" s="56" t="s">
        <v>224</v>
      </c>
      <c r="D87" s="57">
        <v>1</v>
      </c>
      <c r="E87" s="45"/>
      <c r="F87" s="58">
        <f t="shared" si="7"/>
        <v>0</v>
      </c>
      <c r="G87" s="58">
        <f t="shared" si="8"/>
        <v>0</v>
      </c>
    </row>
    <row r="88" spans="1:7" ht="24" customHeight="1" thickBot="1" x14ac:dyDescent="0.3">
      <c r="A88" s="54" t="s">
        <v>189</v>
      </c>
      <c r="B88" s="55" t="s">
        <v>225</v>
      </c>
      <c r="C88" s="56" t="s">
        <v>226</v>
      </c>
      <c r="D88" s="57">
        <v>1</v>
      </c>
      <c r="E88" s="45"/>
      <c r="F88" s="58">
        <f t="shared" si="7"/>
        <v>0</v>
      </c>
      <c r="G88" s="58">
        <f t="shared" si="8"/>
        <v>0</v>
      </c>
    </row>
    <row r="89" spans="1:7" ht="24" customHeight="1" thickBot="1" x14ac:dyDescent="0.3">
      <c r="A89" s="54" t="s">
        <v>189</v>
      </c>
      <c r="B89" s="55" t="s">
        <v>227</v>
      </c>
      <c r="C89" s="56" t="s">
        <v>228</v>
      </c>
      <c r="D89" s="57">
        <v>1</v>
      </c>
      <c r="E89" s="45"/>
      <c r="F89" s="58">
        <f t="shared" si="7"/>
        <v>0</v>
      </c>
      <c r="G89" s="58">
        <f t="shared" si="8"/>
        <v>0</v>
      </c>
    </row>
    <row r="90" spans="1:7" ht="24" customHeight="1" thickBot="1" x14ac:dyDescent="0.3">
      <c r="A90" s="54" t="s">
        <v>189</v>
      </c>
      <c r="B90" s="55" t="s">
        <v>229</v>
      </c>
      <c r="C90" s="56" t="s">
        <v>230</v>
      </c>
      <c r="D90" s="57">
        <v>1</v>
      </c>
      <c r="E90" s="45"/>
      <c r="F90" s="58">
        <f t="shared" si="7"/>
        <v>0</v>
      </c>
      <c r="G90" s="58">
        <f t="shared" si="8"/>
        <v>0</v>
      </c>
    </row>
    <row r="91" spans="1:7" ht="24" customHeight="1" thickBot="1" x14ac:dyDescent="0.3">
      <c r="A91" s="54" t="s">
        <v>189</v>
      </c>
      <c r="B91" s="55" t="s">
        <v>231</v>
      </c>
      <c r="C91" s="56" t="s">
        <v>232</v>
      </c>
      <c r="D91" s="57">
        <v>1</v>
      </c>
      <c r="E91" s="45"/>
      <c r="F91" s="58">
        <f>E91*D91</f>
        <v>0</v>
      </c>
      <c r="G91" s="58">
        <f t="shared" si="8"/>
        <v>0</v>
      </c>
    </row>
    <row r="92" spans="1:7" ht="24" customHeight="1" thickBot="1" x14ac:dyDescent="0.3">
      <c r="A92" s="60" t="s">
        <v>233</v>
      </c>
      <c r="B92" s="61"/>
      <c r="C92" s="61"/>
      <c r="D92" s="61"/>
      <c r="E92" s="61"/>
      <c r="F92" s="61"/>
      <c r="G92" s="62"/>
    </row>
    <row r="93" spans="1:7" ht="24" customHeight="1" thickBot="1" x14ac:dyDescent="0.3">
      <c r="A93" s="54" t="s">
        <v>234</v>
      </c>
      <c r="B93" s="55" t="s">
        <v>235</v>
      </c>
      <c r="C93" s="56" t="s">
        <v>236</v>
      </c>
      <c r="D93" s="57">
        <v>1</v>
      </c>
      <c r="E93" s="45"/>
      <c r="F93" s="58">
        <f t="shared" ref="F93:F97" si="9">E93*D93</f>
        <v>0</v>
      </c>
      <c r="G93" s="58">
        <f t="shared" ref="G93:G97" si="10">F93*4</f>
        <v>0</v>
      </c>
    </row>
    <row r="94" spans="1:7" ht="24" customHeight="1" thickBot="1" x14ac:dyDescent="0.3">
      <c r="A94" s="54" t="s">
        <v>234</v>
      </c>
      <c r="B94" s="55" t="s">
        <v>237</v>
      </c>
      <c r="C94" s="56" t="s">
        <v>238</v>
      </c>
      <c r="D94" s="57">
        <v>1</v>
      </c>
      <c r="E94" s="45"/>
      <c r="F94" s="58">
        <f t="shared" si="9"/>
        <v>0</v>
      </c>
      <c r="G94" s="58">
        <f t="shared" si="10"/>
        <v>0</v>
      </c>
    </row>
    <row r="95" spans="1:7" ht="24" customHeight="1" thickBot="1" x14ac:dyDescent="0.3">
      <c r="A95" s="54" t="s">
        <v>234</v>
      </c>
      <c r="B95" s="55" t="s">
        <v>239</v>
      </c>
      <c r="C95" s="56" t="s">
        <v>240</v>
      </c>
      <c r="D95" s="57">
        <v>2</v>
      </c>
      <c r="E95" s="45"/>
      <c r="F95" s="58">
        <f t="shared" si="9"/>
        <v>0</v>
      </c>
      <c r="G95" s="58">
        <f t="shared" si="10"/>
        <v>0</v>
      </c>
    </row>
    <row r="96" spans="1:7" ht="24" customHeight="1" thickBot="1" x14ac:dyDescent="0.3">
      <c r="A96" s="54" t="s">
        <v>234</v>
      </c>
      <c r="B96" s="55" t="s">
        <v>241</v>
      </c>
      <c r="C96" s="56" t="s">
        <v>242</v>
      </c>
      <c r="D96" s="57">
        <v>1</v>
      </c>
      <c r="E96" s="45"/>
      <c r="F96" s="58">
        <f t="shared" si="9"/>
        <v>0</v>
      </c>
      <c r="G96" s="58">
        <f t="shared" si="10"/>
        <v>0</v>
      </c>
    </row>
    <row r="97" spans="1:7" ht="24" customHeight="1" thickBot="1" x14ac:dyDescent="0.3">
      <c r="A97" s="54" t="s">
        <v>198</v>
      </c>
      <c r="B97" s="55" t="s">
        <v>34</v>
      </c>
      <c r="C97" s="56" t="s">
        <v>35</v>
      </c>
      <c r="D97" s="57">
        <v>2</v>
      </c>
      <c r="E97" s="45"/>
      <c r="F97" s="58">
        <f t="shared" si="9"/>
        <v>0</v>
      </c>
      <c r="G97" s="58">
        <f t="shared" si="10"/>
        <v>0</v>
      </c>
    </row>
    <row r="98" spans="1:7" ht="24" customHeight="1" thickBot="1" x14ac:dyDescent="0.3">
      <c r="A98" s="60" t="s">
        <v>218</v>
      </c>
      <c r="B98" s="61"/>
      <c r="C98" s="61"/>
      <c r="D98" s="61"/>
      <c r="E98" s="61"/>
      <c r="F98" s="61"/>
      <c r="G98" s="62"/>
    </row>
    <row r="99" spans="1:7" ht="24" customHeight="1" thickBot="1" x14ac:dyDescent="0.3">
      <c r="A99" s="54" t="s">
        <v>234</v>
      </c>
      <c r="B99" s="55" t="s">
        <v>243</v>
      </c>
      <c r="C99" s="56" t="s">
        <v>244</v>
      </c>
      <c r="D99" s="57">
        <v>1</v>
      </c>
      <c r="E99" s="45"/>
      <c r="F99" s="58">
        <f t="shared" ref="F99:F112" si="11">E99*D99</f>
        <v>0</v>
      </c>
      <c r="G99" s="58">
        <f t="shared" ref="G99:G112" si="12">F99*4</f>
        <v>0</v>
      </c>
    </row>
    <row r="100" spans="1:7" ht="24" customHeight="1" thickBot="1" x14ac:dyDescent="0.3">
      <c r="A100" s="54" t="s">
        <v>234</v>
      </c>
      <c r="B100" s="55" t="s">
        <v>245</v>
      </c>
      <c r="C100" s="56" t="s">
        <v>246</v>
      </c>
      <c r="D100" s="57">
        <v>1</v>
      </c>
      <c r="E100" s="45"/>
      <c r="F100" s="58">
        <f t="shared" si="11"/>
        <v>0</v>
      </c>
      <c r="G100" s="58">
        <f t="shared" si="12"/>
        <v>0</v>
      </c>
    </row>
    <row r="101" spans="1:7" ht="24" customHeight="1" thickBot="1" x14ac:dyDescent="0.3">
      <c r="A101" s="54" t="s">
        <v>234</v>
      </c>
      <c r="B101" s="55" t="s">
        <v>247</v>
      </c>
      <c r="C101" s="56" t="s">
        <v>248</v>
      </c>
      <c r="D101" s="57">
        <v>1</v>
      </c>
      <c r="E101" s="45"/>
      <c r="F101" s="58">
        <f t="shared" si="11"/>
        <v>0</v>
      </c>
      <c r="G101" s="58">
        <f t="shared" si="12"/>
        <v>0</v>
      </c>
    </row>
    <row r="102" spans="1:7" ht="24" customHeight="1" thickBot="1" x14ac:dyDescent="0.3">
      <c r="A102" s="54" t="s">
        <v>234</v>
      </c>
      <c r="B102" s="55" t="s">
        <v>249</v>
      </c>
      <c r="C102" s="56" t="s">
        <v>250</v>
      </c>
      <c r="D102" s="57">
        <v>1</v>
      </c>
      <c r="E102" s="45"/>
      <c r="F102" s="58">
        <f t="shared" si="11"/>
        <v>0</v>
      </c>
      <c r="G102" s="58">
        <f t="shared" si="12"/>
        <v>0</v>
      </c>
    </row>
    <row r="103" spans="1:7" ht="24" customHeight="1" thickBot="1" x14ac:dyDescent="0.3">
      <c r="A103" s="54" t="s">
        <v>234</v>
      </c>
      <c r="B103" s="55" t="s">
        <v>251</v>
      </c>
      <c r="C103" s="56" t="s">
        <v>252</v>
      </c>
      <c r="D103" s="57">
        <v>1</v>
      </c>
      <c r="E103" s="45"/>
      <c r="F103" s="58">
        <f t="shared" si="11"/>
        <v>0</v>
      </c>
      <c r="G103" s="58">
        <f t="shared" si="12"/>
        <v>0</v>
      </c>
    </row>
    <row r="104" spans="1:7" ht="24" customHeight="1" thickBot="1" x14ac:dyDescent="0.3">
      <c r="A104" s="54" t="s">
        <v>234</v>
      </c>
      <c r="B104" s="55" t="s">
        <v>253</v>
      </c>
      <c r="C104" s="56" t="s">
        <v>254</v>
      </c>
      <c r="D104" s="57">
        <v>1</v>
      </c>
      <c r="E104" s="45"/>
      <c r="F104" s="58">
        <f t="shared" si="11"/>
        <v>0</v>
      </c>
      <c r="G104" s="58">
        <f t="shared" si="12"/>
        <v>0</v>
      </c>
    </row>
    <row r="105" spans="1:7" ht="24" customHeight="1" thickBot="1" x14ac:dyDescent="0.3">
      <c r="A105" s="63" t="s">
        <v>234</v>
      </c>
      <c r="B105" s="64" t="s">
        <v>255</v>
      </c>
      <c r="C105" s="65" t="s">
        <v>256</v>
      </c>
      <c r="D105" s="66">
        <v>1</v>
      </c>
      <c r="E105" s="46"/>
      <c r="F105" s="58">
        <f t="shared" si="11"/>
        <v>0</v>
      </c>
      <c r="G105" s="58">
        <f t="shared" si="12"/>
        <v>0</v>
      </c>
    </row>
    <row r="106" spans="1:7" ht="24" customHeight="1" thickBot="1" x14ac:dyDescent="0.3">
      <c r="A106" s="54" t="s">
        <v>234</v>
      </c>
      <c r="B106" s="55" t="s">
        <v>257</v>
      </c>
      <c r="C106" s="56" t="s">
        <v>258</v>
      </c>
      <c r="D106" s="57">
        <v>1</v>
      </c>
      <c r="E106" s="45"/>
      <c r="F106" s="58">
        <f t="shared" si="11"/>
        <v>0</v>
      </c>
      <c r="G106" s="58">
        <f t="shared" si="12"/>
        <v>0</v>
      </c>
    </row>
    <row r="107" spans="1:7" ht="24" customHeight="1" thickBot="1" x14ac:dyDescent="0.3">
      <c r="A107" s="54" t="s">
        <v>234</v>
      </c>
      <c r="B107" s="55" t="s">
        <v>259</v>
      </c>
      <c r="C107" s="56" t="s">
        <v>260</v>
      </c>
      <c r="D107" s="57">
        <v>1</v>
      </c>
      <c r="E107" s="45"/>
      <c r="F107" s="58">
        <f t="shared" si="11"/>
        <v>0</v>
      </c>
      <c r="G107" s="58">
        <f t="shared" si="12"/>
        <v>0</v>
      </c>
    </row>
    <row r="108" spans="1:7" ht="24" customHeight="1" thickBot="1" x14ac:dyDescent="0.3">
      <c r="A108" s="54" t="s">
        <v>234</v>
      </c>
      <c r="B108" s="55" t="s">
        <v>261</v>
      </c>
      <c r="C108" s="56" t="s">
        <v>262</v>
      </c>
      <c r="D108" s="57">
        <v>1</v>
      </c>
      <c r="E108" s="45"/>
      <c r="F108" s="58">
        <f t="shared" si="11"/>
        <v>0</v>
      </c>
      <c r="G108" s="58">
        <f t="shared" si="12"/>
        <v>0</v>
      </c>
    </row>
    <row r="109" spans="1:7" ht="24" customHeight="1" thickBot="1" x14ac:dyDescent="0.3">
      <c r="A109" s="54" t="s">
        <v>234</v>
      </c>
      <c r="B109" s="55" t="s">
        <v>263</v>
      </c>
      <c r="C109" s="56" t="s">
        <v>264</v>
      </c>
      <c r="D109" s="57">
        <v>1</v>
      </c>
      <c r="E109" s="45"/>
      <c r="F109" s="58">
        <f t="shared" si="11"/>
        <v>0</v>
      </c>
      <c r="G109" s="58">
        <f t="shared" si="12"/>
        <v>0</v>
      </c>
    </row>
    <row r="110" spans="1:7" ht="24" customHeight="1" thickBot="1" x14ac:dyDescent="0.3">
      <c r="A110" s="54" t="s">
        <v>234</v>
      </c>
      <c r="B110" s="55" t="s">
        <v>265</v>
      </c>
      <c r="C110" s="56" t="s">
        <v>266</v>
      </c>
      <c r="D110" s="57">
        <v>1</v>
      </c>
      <c r="E110" s="45"/>
      <c r="F110" s="58">
        <f t="shared" si="11"/>
        <v>0</v>
      </c>
      <c r="G110" s="58">
        <f t="shared" si="12"/>
        <v>0</v>
      </c>
    </row>
    <row r="111" spans="1:7" ht="24" customHeight="1" thickBot="1" x14ac:dyDescent="0.3">
      <c r="A111" s="54" t="s">
        <v>234</v>
      </c>
      <c r="B111" s="55" t="s">
        <v>267</v>
      </c>
      <c r="C111" s="56" t="s">
        <v>268</v>
      </c>
      <c r="D111" s="57">
        <v>1</v>
      </c>
      <c r="E111" s="45"/>
      <c r="F111" s="58">
        <f t="shared" si="11"/>
        <v>0</v>
      </c>
      <c r="G111" s="58">
        <f t="shared" si="12"/>
        <v>0</v>
      </c>
    </row>
    <row r="112" spans="1:7" ht="24" customHeight="1" thickBot="1" x14ac:dyDescent="0.3">
      <c r="A112" s="54" t="s">
        <v>234</v>
      </c>
      <c r="B112" s="55" t="s">
        <v>269</v>
      </c>
      <c r="C112" s="56" t="s">
        <v>270</v>
      </c>
      <c r="D112" s="57">
        <v>1</v>
      </c>
      <c r="E112" s="45"/>
      <c r="F112" s="58">
        <f t="shared" si="11"/>
        <v>0</v>
      </c>
      <c r="G112" s="58">
        <f t="shared" si="12"/>
        <v>0</v>
      </c>
    </row>
    <row r="113" spans="1:7" ht="24" customHeight="1" thickBot="1" x14ac:dyDescent="0.3">
      <c r="A113" s="60" t="s">
        <v>271</v>
      </c>
      <c r="B113" s="61"/>
      <c r="C113" s="61"/>
      <c r="D113" s="61"/>
      <c r="E113" s="61"/>
      <c r="F113" s="61"/>
      <c r="G113" s="62"/>
    </row>
    <row r="114" spans="1:7" ht="24" customHeight="1" thickBot="1" x14ac:dyDescent="0.3">
      <c r="A114" s="60" t="s">
        <v>272</v>
      </c>
      <c r="B114" s="61"/>
      <c r="C114" s="61"/>
      <c r="D114" s="61"/>
      <c r="E114" s="61"/>
      <c r="F114" s="61"/>
      <c r="G114" s="62"/>
    </row>
    <row r="115" spans="1:7" ht="24" customHeight="1" thickBot="1" x14ac:dyDescent="0.3">
      <c r="A115" s="54" t="s">
        <v>273</v>
      </c>
      <c r="B115" s="55" t="s">
        <v>24</v>
      </c>
      <c r="C115" s="56" t="s">
        <v>25</v>
      </c>
      <c r="D115" s="57">
        <v>10</v>
      </c>
      <c r="E115" s="45"/>
      <c r="F115" s="58">
        <f t="shared" ref="F115:F119" si="13">E115*D115</f>
        <v>0</v>
      </c>
      <c r="G115" s="58">
        <f t="shared" ref="G115:G119" si="14">F115*4</f>
        <v>0</v>
      </c>
    </row>
    <row r="116" spans="1:7" ht="24" customHeight="1" thickBot="1" x14ac:dyDescent="0.3">
      <c r="A116" s="54" t="s">
        <v>273</v>
      </c>
      <c r="B116" s="55" t="s">
        <v>274</v>
      </c>
      <c r="C116" s="56" t="s">
        <v>275</v>
      </c>
      <c r="D116" s="57">
        <v>5</v>
      </c>
      <c r="E116" s="45"/>
      <c r="F116" s="58">
        <f t="shared" si="13"/>
        <v>0</v>
      </c>
      <c r="G116" s="58">
        <f t="shared" si="14"/>
        <v>0</v>
      </c>
    </row>
    <row r="117" spans="1:7" ht="24" customHeight="1" thickBot="1" x14ac:dyDescent="0.3">
      <c r="A117" s="54" t="s">
        <v>273</v>
      </c>
      <c r="B117" s="55" t="s">
        <v>276</v>
      </c>
      <c r="C117" s="56" t="s">
        <v>277</v>
      </c>
      <c r="D117" s="57">
        <v>1</v>
      </c>
      <c r="E117" s="45"/>
      <c r="F117" s="58">
        <f t="shared" si="13"/>
        <v>0</v>
      </c>
      <c r="G117" s="58">
        <f t="shared" si="14"/>
        <v>0</v>
      </c>
    </row>
    <row r="118" spans="1:7" ht="24" customHeight="1" thickBot="1" x14ac:dyDescent="0.3">
      <c r="A118" s="54" t="s">
        <v>273</v>
      </c>
      <c r="B118" s="55" t="s">
        <v>278</v>
      </c>
      <c r="C118" s="56" t="s">
        <v>279</v>
      </c>
      <c r="D118" s="57">
        <v>1</v>
      </c>
      <c r="E118" s="45"/>
      <c r="F118" s="58">
        <f t="shared" si="13"/>
        <v>0</v>
      </c>
      <c r="G118" s="58">
        <f t="shared" si="14"/>
        <v>0</v>
      </c>
    </row>
    <row r="119" spans="1:7" ht="24" customHeight="1" thickBot="1" x14ac:dyDescent="0.3">
      <c r="A119" s="54" t="s">
        <v>198</v>
      </c>
      <c r="B119" s="55" t="s">
        <v>26</v>
      </c>
      <c r="C119" s="56" t="s">
        <v>27</v>
      </c>
      <c r="D119" s="66">
        <v>5</v>
      </c>
      <c r="E119" s="45"/>
      <c r="F119" s="58">
        <f t="shared" si="13"/>
        <v>0</v>
      </c>
      <c r="G119" s="58">
        <f t="shared" si="14"/>
        <v>0</v>
      </c>
    </row>
    <row r="120" spans="1:7" ht="24" customHeight="1" thickBot="1" x14ac:dyDescent="0.3">
      <c r="A120" s="60" t="s">
        <v>280</v>
      </c>
      <c r="B120" s="61"/>
      <c r="C120" s="61"/>
      <c r="D120" s="61"/>
      <c r="E120" s="61"/>
      <c r="F120" s="61"/>
      <c r="G120" s="62"/>
    </row>
    <row r="121" spans="1:7" ht="24" customHeight="1" thickBot="1" x14ac:dyDescent="0.3">
      <c r="A121" s="54" t="s">
        <v>281</v>
      </c>
      <c r="B121" s="55" t="s">
        <v>28</v>
      </c>
      <c r="C121" s="56" t="s">
        <v>29</v>
      </c>
      <c r="D121" s="57">
        <v>1</v>
      </c>
      <c r="E121" s="45"/>
      <c r="F121" s="58">
        <f t="shared" ref="F121:F124" si="15">E121*D121</f>
        <v>0</v>
      </c>
      <c r="G121" s="58">
        <f t="shared" ref="G121:G124" si="16">F121*4</f>
        <v>0</v>
      </c>
    </row>
    <row r="122" spans="1:7" ht="24" customHeight="1" thickBot="1" x14ac:dyDescent="0.3">
      <c r="A122" s="54" t="s">
        <v>281</v>
      </c>
      <c r="B122" s="55" t="s">
        <v>282</v>
      </c>
      <c r="C122" s="56" t="s">
        <v>283</v>
      </c>
      <c r="D122" s="57">
        <v>1</v>
      </c>
      <c r="E122" s="45"/>
      <c r="F122" s="58">
        <f t="shared" si="15"/>
        <v>0</v>
      </c>
      <c r="G122" s="58">
        <f t="shared" si="16"/>
        <v>0</v>
      </c>
    </row>
    <row r="123" spans="1:7" ht="24" customHeight="1" thickBot="1" x14ac:dyDescent="0.3">
      <c r="A123" s="54" t="s">
        <v>281</v>
      </c>
      <c r="B123" s="55" t="s">
        <v>30</v>
      </c>
      <c r="C123" s="56" t="s">
        <v>31</v>
      </c>
      <c r="D123" s="57">
        <v>1</v>
      </c>
      <c r="E123" s="45"/>
      <c r="F123" s="58">
        <f t="shared" si="15"/>
        <v>0</v>
      </c>
      <c r="G123" s="58">
        <f t="shared" si="16"/>
        <v>0</v>
      </c>
    </row>
    <row r="124" spans="1:7" ht="24" customHeight="1" thickBot="1" x14ac:dyDescent="0.3">
      <c r="A124" s="54" t="s">
        <v>281</v>
      </c>
      <c r="B124" s="55" t="s">
        <v>32</v>
      </c>
      <c r="C124" s="56" t="s">
        <v>33</v>
      </c>
      <c r="D124" s="57">
        <v>1</v>
      </c>
      <c r="E124" s="45"/>
      <c r="F124" s="58">
        <f t="shared" si="15"/>
        <v>0</v>
      </c>
      <c r="G124" s="58">
        <f t="shared" si="16"/>
        <v>0</v>
      </c>
    </row>
    <row r="125" spans="1:7" ht="24" customHeight="1" thickBot="1" x14ac:dyDescent="0.3">
      <c r="A125" s="60" t="s">
        <v>284</v>
      </c>
      <c r="B125" s="61"/>
      <c r="C125" s="61"/>
      <c r="D125" s="61"/>
      <c r="E125" s="61"/>
      <c r="F125" s="61"/>
      <c r="G125" s="62"/>
    </row>
    <row r="126" spans="1:7" ht="24" customHeight="1" thickBot="1" x14ac:dyDescent="0.3">
      <c r="A126" s="54" t="s">
        <v>285</v>
      </c>
      <c r="B126" s="55" t="s">
        <v>286</v>
      </c>
      <c r="C126" s="56" t="s">
        <v>287</v>
      </c>
      <c r="D126" s="57">
        <v>1</v>
      </c>
      <c r="E126" s="45"/>
      <c r="F126" s="58">
        <f t="shared" ref="F126:F127" si="17">E126*D126</f>
        <v>0</v>
      </c>
      <c r="G126" s="58">
        <f t="shared" ref="G126:G127" si="18">F126*4</f>
        <v>0</v>
      </c>
    </row>
    <row r="127" spans="1:7" ht="24" customHeight="1" thickBot="1" x14ac:dyDescent="0.3">
      <c r="A127" s="54" t="s">
        <v>285</v>
      </c>
      <c r="B127" s="55" t="s">
        <v>288</v>
      </c>
      <c r="C127" s="56" t="s">
        <v>289</v>
      </c>
      <c r="D127" s="57">
        <v>1</v>
      </c>
      <c r="E127" s="45"/>
      <c r="F127" s="58">
        <f t="shared" si="17"/>
        <v>0</v>
      </c>
      <c r="G127" s="58">
        <f t="shared" si="18"/>
        <v>0</v>
      </c>
    </row>
    <row r="128" spans="1:7" ht="24" customHeight="1" thickBot="1" x14ac:dyDescent="0.3">
      <c r="A128" s="60" t="s">
        <v>290</v>
      </c>
      <c r="B128" s="61"/>
      <c r="C128" s="61"/>
      <c r="D128" s="61"/>
      <c r="E128" s="61"/>
      <c r="F128" s="61"/>
      <c r="G128" s="62"/>
    </row>
    <row r="129" spans="1:7" ht="24" customHeight="1" thickBot="1" x14ac:dyDescent="0.3">
      <c r="A129" s="54" t="s">
        <v>291</v>
      </c>
      <c r="B129" s="55" t="s">
        <v>292</v>
      </c>
      <c r="C129" s="56" t="s">
        <v>293</v>
      </c>
      <c r="D129" s="57">
        <v>1</v>
      </c>
      <c r="E129" s="45"/>
      <c r="F129" s="58">
        <f t="shared" ref="F129:F134" si="19">E129*D129</f>
        <v>0</v>
      </c>
      <c r="G129" s="58">
        <f t="shared" ref="G129:G134" si="20">F129*4</f>
        <v>0</v>
      </c>
    </row>
    <row r="130" spans="1:7" ht="24" customHeight="1" thickBot="1" x14ac:dyDescent="0.3">
      <c r="A130" s="54" t="s">
        <v>291</v>
      </c>
      <c r="B130" s="55" t="s">
        <v>294</v>
      </c>
      <c r="C130" s="56" t="s">
        <v>295</v>
      </c>
      <c r="D130" s="57">
        <v>1</v>
      </c>
      <c r="E130" s="45"/>
      <c r="F130" s="58">
        <f t="shared" si="19"/>
        <v>0</v>
      </c>
      <c r="G130" s="58">
        <f t="shared" si="20"/>
        <v>0</v>
      </c>
    </row>
    <row r="131" spans="1:7" ht="24" customHeight="1" thickBot="1" x14ac:dyDescent="0.3">
      <c r="A131" s="54" t="s">
        <v>291</v>
      </c>
      <c r="B131" s="55" t="s">
        <v>296</v>
      </c>
      <c r="C131" s="56" t="s">
        <v>297</v>
      </c>
      <c r="D131" s="57">
        <v>1</v>
      </c>
      <c r="E131" s="45"/>
      <c r="F131" s="58">
        <f t="shared" si="19"/>
        <v>0</v>
      </c>
      <c r="G131" s="58">
        <f t="shared" si="20"/>
        <v>0</v>
      </c>
    </row>
    <row r="132" spans="1:7" ht="24" customHeight="1" thickBot="1" x14ac:dyDescent="0.3">
      <c r="A132" s="54" t="s">
        <v>291</v>
      </c>
      <c r="B132" s="55" t="s">
        <v>298</v>
      </c>
      <c r="C132" s="56" t="s">
        <v>299</v>
      </c>
      <c r="D132" s="57">
        <v>1</v>
      </c>
      <c r="E132" s="45"/>
      <c r="F132" s="58">
        <f t="shared" si="19"/>
        <v>0</v>
      </c>
      <c r="G132" s="58">
        <f t="shared" si="20"/>
        <v>0</v>
      </c>
    </row>
    <row r="133" spans="1:7" ht="24" customHeight="1" thickBot="1" x14ac:dyDescent="0.3">
      <c r="A133" s="54" t="s">
        <v>291</v>
      </c>
      <c r="B133" s="55" t="s">
        <v>300</v>
      </c>
      <c r="C133" s="56" t="s">
        <v>301</v>
      </c>
      <c r="D133" s="57">
        <v>1</v>
      </c>
      <c r="E133" s="45"/>
      <c r="F133" s="58">
        <f t="shared" si="19"/>
        <v>0</v>
      </c>
      <c r="G133" s="58">
        <f t="shared" si="20"/>
        <v>0</v>
      </c>
    </row>
    <row r="134" spans="1:7" ht="24" customHeight="1" thickBot="1" x14ac:dyDescent="0.3">
      <c r="A134" s="54" t="s">
        <v>291</v>
      </c>
      <c r="B134" s="55" t="s">
        <v>302</v>
      </c>
      <c r="C134" s="56" t="s">
        <v>303</v>
      </c>
      <c r="D134" s="57">
        <v>1</v>
      </c>
      <c r="E134" s="45"/>
      <c r="F134" s="58">
        <f t="shared" si="19"/>
        <v>0</v>
      </c>
      <c r="G134" s="58">
        <f t="shared" si="20"/>
        <v>0</v>
      </c>
    </row>
    <row r="135" spans="1:7" ht="24" customHeight="1" thickBot="1" x14ac:dyDescent="0.3">
      <c r="A135" s="60" t="s">
        <v>304</v>
      </c>
      <c r="B135" s="61"/>
      <c r="C135" s="61"/>
      <c r="D135" s="61"/>
      <c r="E135" s="61"/>
      <c r="F135" s="61"/>
      <c r="G135" s="62"/>
    </row>
    <row r="136" spans="1:7" ht="24" customHeight="1" thickBot="1" x14ac:dyDescent="0.3">
      <c r="A136" s="54" t="s">
        <v>285</v>
      </c>
      <c r="B136" s="55" t="s">
        <v>305</v>
      </c>
      <c r="C136" s="56" t="s">
        <v>306</v>
      </c>
      <c r="D136" s="57">
        <v>1</v>
      </c>
      <c r="E136" s="45"/>
      <c r="F136" s="58">
        <f t="shared" ref="F136:F137" si="21">E136*D136</f>
        <v>0</v>
      </c>
      <c r="G136" s="58">
        <f t="shared" ref="G136:G137" si="22">F136*4</f>
        <v>0</v>
      </c>
    </row>
    <row r="137" spans="1:7" ht="24" customHeight="1" thickBot="1" x14ac:dyDescent="0.3">
      <c r="A137" s="54" t="s">
        <v>285</v>
      </c>
      <c r="B137" s="55" t="s">
        <v>307</v>
      </c>
      <c r="C137" s="56" t="s">
        <v>308</v>
      </c>
      <c r="D137" s="57">
        <v>1</v>
      </c>
      <c r="E137" s="45"/>
      <c r="F137" s="58">
        <f t="shared" si="21"/>
        <v>0</v>
      </c>
      <c r="G137" s="58">
        <f t="shared" si="22"/>
        <v>0</v>
      </c>
    </row>
    <row r="138" spans="1:7" ht="24" customHeight="1" thickBot="1" x14ac:dyDescent="0.3">
      <c r="A138" s="60" t="s">
        <v>309</v>
      </c>
      <c r="B138" s="61"/>
      <c r="C138" s="61"/>
      <c r="D138" s="61"/>
      <c r="E138" s="61"/>
      <c r="F138" s="61"/>
      <c r="G138" s="62"/>
    </row>
    <row r="139" spans="1:7" ht="24" customHeight="1" thickBot="1" x14ac:dyDescent="0.3">
      <c r="A139" s="54" t="s">
        <v>285</v>
      </c>
      <c r="B139" s="55" t="s">
        <v>310</v>
      </c>
      <c r="C139" s="56" t="s">
        <v>311</v>
      </c>
      <c r="D139" s="57">
        <v>1</v>
      </c>
      <c r="E139" s="45"/>
      <c r="F139" s="58">
        <f t="shared" ref="F139:F140" si="23">E139*D139</f>
        <v>0</v>
      </c>
      <c r="G139" s="58">
        <f t="shared" ref="G139:G140" si="24">F139*4</f>
        <v>0</v>
      </c>
    </row>
    <row r="140" spans="1:7" ht="24" customHeight="1" thickBot="1" x14ac:dyDescent="0.3">
      <c r="A140" s="54" t="s">
        <v>285</v>
      </c>
      <c r="B140" s="55" t="s">
        <v>312</v>
      </c>
      <c r="C140" s="56" t="s">
        <v>313</v>
      </c>
      <c r="D140" s="57">
        <v>1</v>
      </c>
      <c r="E140" s="45"/>
      <c r="F140" s="58">
        <f t="shared" si="23"/>
        <v>0</v>
      </c>
      <c r="G140" s="58">
        <f t="shared" si="24"/>
        <v>0</v>
      </c>
    </row>
    <row r="141" spans="1:7" ht="24" customHeight="1" thickBot="1" x14ac:dyDescent="0.3">
      <c r="A141" s="60" t="s">
        <v>314</v>
      </c>
      <c r="B141" s="61"/>
      <c r="C141" s="61"/>
      <c r="D141" s="61"/>
      <c r="E141" s="61"/>
      <c r="F141" s="61"/>
      <c r="G141" s="62"/>
    </row>
    <row r="142" spans="1:7" ht="24" customHeight="1" thickBot="1" x14ac:dyDescent="0.3">
      <c r="A142" s="54" t="s">
        <v>285</v>
      </c>
      <c r="B142" s="55" t="s">
        <v>315</v>
      </c>
      <c r="C142" s="56" t="s">
        <v>316</v>
      </c>
      <c r="D142" s="57">
        <v>1</v>
      </c>
      <c r="E142" s="45"/>
      <c r="F142" s="58">
        <f t="shared" ref="F142:F143" si="25">E142*D142</f>
        <v>0</v>
      </c>
      <c r="G142" s="58">
        <f t="shared" ref="G142:G143" si="26">F142*4</f>
        <v>0</v>
      </c>
    </row>
    <row r="143" spans="1:7" ht="24" customHeight="1" thickBot="1" x14ac:dyDescent="0.3">
      <c r="A143" s="54" t="s">
        <v>285</v>
      </c>
      <c r="B143" s="55" t="s">
        <v>317</v>
      </c>
      <c r="C143" s="56" t="s">
        <v>318</v>
      </c>
      <c r="D143" s="57">
        <v>1</v>
      </c>
      <c r="E143" s="45"/>
      <c r="F143" s="58">
        <f t="shared" si="25"/>
        <v>0</v>
      </c>
      <c r="G143" s="58">
        <f t="shared" si="26"/>
        <v>0</v>
      </c>
    </row>
    <row r="144" spans="1:7" ht="24" customHeight="1" thickBot="1" x14ac:dyDescent="0.3">
      <c r="A144" s="60" t="s">
        <v>319</v>
      </c>
      <c r="B144" s="61"/>
      <c r="C144" s="61"/>
      <c r="D144" s="61"/>
      <c r="E144" s="61"/>
      <c r="F144" s="61"/>
      <c r="G144" s="62"/>
    </row>
    <row r="145" spans="1:7" ht="24" customHeight="1" thickBot="1" x14ac:dyDescent="0.3">
      <c r="A145" s="54" t="s">
        <v>320</v>
      </c>
      <c r="B145" s="55" t="s">
        <v>321</v>
      </c>
      <c r="C145" s="56" t="s">
        <v>322</v>
      </c>
      <c r="D145" s="57">
        <v>5</v>
      </c>
      <c r="E145" s="45"/>
      <c r="F145" s="58">
        <f t="shared" ref="F145:F160" si="27">E145*D145</f>
        <v>0</v>
      </c>
      <c r="G145" s="58">
        <f t="shared" ref="G145:G160" si="28">F145*4</f>
        <v>0</v>
      </c>
    </row>
    <row r="146" spans="1:7" ht="24" customHeight="1" thickBot="1" x14ac:dyDescent="0.3">
      <c r="A146" s="54" t="s">
        <v>320</v>
      </c>
      <c r="B146" s="55" t="s">
        <v>323</v>
      </c>
      <c r="C146" s="56" t="s">
        <v>324</v>
      </c>
      <c r="D146" s="57">
        <v>5</v>
      </c>
      <c r="E146" s="45"/>
      <c r="F146" s="58">
        <f t="shared" si="27"/>
        <v>0</v>
      </c>
      <c r="G146" s="58">
        <f t="shared" si="28"/>
        <v>0</v>
      </c>
    </row>
    <row r="147" spans="1:7" ht="24" customHeight="1" thickBot="1" x14ac:dyDescent="0.3">
      <c r="A147" s="54" t="s">
        <v>320</v>
      </c>
      <c r="B147" s="55" t="s">
        <v>36</v>
      </c>
      <c r="C147" s="56" t="s">
        <v>37</v>
      </c>
      <c r="D147" s="57">
        <v>5</v>
      </c>
      <c r="E147" s="45"/>
      <c r="F147" s="58">
        <f t="shared" si="27"/>
        <v>0</v>
      </c>
      <c r="G147" s="58">
        <f t="shared" si="28"/>
        <v>0</v>
      </c>
    </row>
    <row r="148" spans="1:7" ht="24" customHeight="1" thickBot="1" x14ac:dyDescent="0.3">
      <c r="A148" s="54" t="s">
        <v>320</v>
      </c>
      <c r="B148" s="55" t="s">
        <v>325</v>
      </c>
      <c r="C148" s="56" t="s">
        <v>326</v>
      </c>
      <c r="D148" s="57">
        <v>4</v>
      </c>
      <c r="E148" s="45"/>
      <c r="F148" s="58">
        <f t="shared" si="27"/>
        <v>0</v>
      </c>
      <c r="G148" s="58">
        <f t="shared" si="28"/>
        <v>0</v>
      </c>
    </row>
    <row r="149" spans="1:7" ht="24" customHeight="1" thickBot="1" x14ac:dyDescent="0.3">
      <c r="A149" s="54" t="s">
        <v>320</v>
      </c>
      <c r="B149" s="55" t="s">
        <v>38</v>
      </c>
      <c r="C149" s="56" t="s">
        <v>39</v>
      </c>
      <c r="D149" s="57">
        <v>5</v>
      </c>
      <c r="E149" s="45"/>
      <c r="F149" s="58">
        <f t="shared" si="27"/>
        <v>0</v>
      </c>
      <c r="G149" s="58">
        <f t="shared" si="28"/>
        <v>0</v>
      </c>
    </row>
    <row r="150" spans="1:7" ht="24" customHeight="1" thickBot="1" x14ac:dyDescent="0.3">
      <c r="A150" s="54" t="s">
        <v>320</v>
      </c>
      <c r="B150" s="55" t="s">
        <v>40</v>
      </c>
      <c r="C150" s="56" t="s">
        <v>41</v>
      </c>
      <c r="D150" s="57">
        <v>5</v>
      </c>
      <c r="E150" s="45"/>
      <c r="F150" s="58">
        <f t="shared" si="27"/>
        <v>0</v>
      </c>
      <c r="G150" s="58">
        <f t="shared" si="28"/>
        <v>0</v>
      </c>
    </row>
    <row r="151" spans="1:7" ht="24" customHeight="1" thickBot="1" x14ac:dyDescent="0.3">
      <c r="A151" s="54" t="s">
        <v>320</v>
      </c>
      <c r="B151" s="55" t="s">
        <v>42</v>
      </c>
      <c r="C151" s="56" t="s">
        <v>43</v>
      </c>
      <c r="D151" s="57">
        <v>5</v>
      </c>
      <c r="E151" s="45"/>
      <c r="F151" s="58">
        <f t="shared" si="27"/>
        <v>0</v>
      </c>
      <c r="G151" s="58">
        <f t="shared" si="28"/>
        <v>0</v>
      </c>
    </row>
    <row r="152" spans="1:7" ht="24" customHeight="1" thickBot="1" x14ac:dyDescent="0.3">
      <c r="A152" s="54" t="s">
        <v>320</v>
      </c>
      <c r="B152" s="55" t="s">
        <v>44</v>
      </c>
      <c r="C152" s="56" t="s">
        <v>45</v>
      </c>
      <c r="D152" s="57">
        <v>5</v>
      </c>
      <c r="E152" s="45"/>
      <c r="F152" s="58">
        <f t="shared" si="27"/>
        <v>0</v>
      </c>
      <c r="G152" s="58">
        <f t="shared" si="28"/>
        <v>0</v>
      </c>
    </row>
    <row r="153" spans="1:7" ht="24" customHeight="1" thickBot="1" x14ac:dyDescent="0.3">
      <c r="A153" s="54" t="s">
        <v>320</v>
      </c>
      <c r="B153" s="55" t="s">
        <v>46</v>
      </c>
      <c r="C153" s="56" t="s">
        <v>47</v>
      </c>
      <c r="D153" s="57">
        <v>5</v>
      </c>
      <c r="E153" s="45"/>
      <c r="F153" s="58">
        <f t="shared" si="27"/>
        <v>0</v>
      </c>
      <c r="G153" s="58">
        <f t="shared" si="28"/>
        <v>0</v>
      </c>
    </row>
    <row r="154" spans="1:7" ht="24" customHeight="1" thickBot="1" x14ac:dyDescent="0.3">
      <c r="A154" s="54" t="s">
        <v>320</v>
      </c>
      <c r="B154" s="55" t="s">
        <v>48</v>
      </c>
      <c r="C154" s="56" t="s">
        <v>49</v>
      </c>
      <c r="D154" s="57">
        <v>5</v>
      </c>
      <c r="E154" s="45"/>
      <c r="F154" s="58">
        <f t="shared" si="27"/>
        <v>0</v>
      </c>
      <c r="G154" s="58">
        <f t="shared" si="28"/>
        <v>0</v>
      </c>
    </row>
    <row r="155" spans="1:7" ht="24" customHeight="1" thickBot="1" x14ac:dyDescent="0.3">
      <c r="A155" s="54" t="s">
        <v>320</v>
      </c>
      <c r="B155" s="55" t="s">
        <v>50</v>
      </c>
      <c r="C155" s="56" t="s">
        <v>51</v>
      </c>
      <c r="D155" s="57">
        <v>5</v>
      </c>
      <c r="E155" s="45"/>
      <c r="F155" s="58">
        <f t="shared" si="27"/>
        <v>0</v>
      </c>
      <c r="G155" s="58">
        <f t="shared" si="28"/>
        <v>0</v>
      </c>
    </row>
    <row r="156" spans="1:7" ht="24" customHeight="1" thickBot="1" x14ac:dyDescent="0.3">
      <c r="A156" s="54" t="s">
        <v>320</v>
      </c>
      <c r="B156" s="55" t="s">
        <v>52</v>
      </c>
      <c r="C156" s="59" t="s">
        <v>53</v>
      </c>
      <c r="D156" s="57">
        <v>5</v>
      </c>
      <c r="E156" s="45"/>
      <c r="F156" s="58">
        <f t="shared" si="27"/>
        <v>0</v>
      </c>
      <c r="G156" s="58">
        <f t="shared" si="28"/>
        <v>0</v>
      </c>
    </row>
    <row r="157" spans="1:7" ht="24" customHeight="1" thickBot="1" x14ac:dyDescent="0.3">
      <c r="A157" s="54" t="s">
        <v>320</v>
      </c>
      <c r="B157" s="55" t="s">
        <v>54</v>
      </c>
      <c r="C157" s="59" t="s">
        <v>55</v>
      </c>
      <c r="D157" s="57">
        <v>5</v>
      </c>
      <c r="E157" s="45"/>
      <c r="F157" s="58">
        <f t="shared" si="27"/>
        <v>0</v>
      </c>
      <c r="G157" s="58">
        <f t="shared" si="28"/>
        <v>0</v>
      </c>
    </row>
    <row r="158" spans="1:7" ht="24" customHeight="1" thickBot="1" x14ac:dyDescent="0.3">
      <c r="A158" s="54" t="s">
        <v>320</v>
      </c>
      <c r="B158" s="55" t="s">
        <v>56</v>
      </c>
      <c r="C158" s="59" t="s">
        <v>57</v>
      </c>
      <c r="D158" s="57">
        <v>5</v>
      </c>
      <c r="E158" s="45"/>
      <c r="F158" s="58">
        <f t="shared" si="27"/>
        <v>0</v>
      </c>
      <c r="G158" s="58">
        <f t="shared" si="28"/>
        <v>0</v>
      </c>
    </row>
    <row r="159" spans="1:7" ht="24" customHeight="1" thickBot="1" x14ac:dyDescent="0.3">
      <c r="A159" s="54" t="s">
        <v>320</v>
      </c>
      <c r="B159" s="55" t="s">
        <v>58</v>
      </c>
      <c r="C159" s="59" t="s">
        <v>59</v>
      </c>
      <c r="D159" s="57">
        <v>5</v>
      </c>
      <c r="E159" s="45"/>
      <c r="F159" s="58">
        <f t="shared" si="27"/>
        <v>0</v>
      </c>
      <c r="G159" s="58">
        <f t="shared" si="28"/>
        <v>0</v>
      </c>
    </row>
    <row r="160" spans="1:7" ht="24" customHeight="1" thickBot="1" x14ac:dyDescent="0.3">
      <c r="A160" s="54" t="s">
        <v>320</v>
      </c>
      <c r="B160" s="55" t="s">
        <v>60</v>
      </c>
      <c r="C160" s="59" t="s">
        <v>61</v>
      </c>
      <c r="D160" s="57">
        <v>5</v>
      </c>
      <c r="E160" s="45"/>
      <c r="F160" s="58">
        <f t="shared" si="27"/>
        <v>0</v>
      </c>
      <c r="G160" s="58">
        <f t="shared" si="28"/>
        <v>0</v>
      </c>
    </row>
    <row r="161" spans="1:7" ht="24" customHeight="1" thickBot="1" x14ac:dyDescent="0.3">
      <c r="A161" s="60" t="s">
        <v>327</v>
      </c>
      <c r="B161" s="61"/>
      <c r="C161" s="61"/>
      <c r="D161" s="61"/>
      <c r="E161" s="61"/>
      <c r="F161" s="61"/>
      <c r="G161" s="62"/>
    </row>
    <row r="162" spans="1:7" ht="24" customHeight="1" thickBot="1" x14ac:dyDescent="0.3">
      <c r="A162" s="54" t="s">
        <v>320</v>
      </c>
      <c r="B162" s="55" t="s">
        <v>328</v>
      </c>
      <c r="C162" s="59" t="s">
        <v>329</v>
      </c>
      <c r="D162" s="57">
        <v>5</v>
      </c>
      <c r="E162" s="45"/>
      <c r="F162" s="58">
        <f t="shared" ref="F162:F167" si="29">E162*D162</f>
        <v>0</v>
      </c>
      <c r="G162" s="58">
        <f t="shared" ref="G162:G167" si="30">F162*4</f>
        <v>0</v>
      </c>
    </row>
    <row r="163" spans="1:7" ht="24" customHeight="1" thickBot="1" x14ac:dyDescent="0.3">
      <c r="A163" s="54" t="s">
        <v>320</v>
      </c>
      <c r="B163" s="55" t="s">
        <v>330</v>
      </c>
      <c r="C163" s="59" t="s">
        <v>331</v>
      </c>
      <c r="D163" s="57">
        <v>5</v>
      </c>
      <c r="E163" s="45"/>
      <c r="F163" s="58">
        <f t="shared" si="29"/>
        <v>0</v>
      </c>
      <c r="G163" s="58">
        <f t="shared" si="30"/>
        <v>0</v>
      </c>
    </row>
    <row r="164" spans="1:7" ht="24" customHeight="1" thickBot="1" x14ac:dyDescent="0.3">
      <c r="A164" s="54" t="s">
        <v>320</v>
      </c>
      <c r="B164" s="55" t="s">
        <v>62</v>
      </c>
      <c r="C164" s="59" t="s">
        <v>63</v>
      </c>
      <c r="D164" s="57">
        <v>5</v>
      </c>
      <c r="E164" s="45"/>
      <c r="F164" s="58">
        <f t="shared" si="29"/>
        <v>0</v>
      </c>
      <c r="G164" s="58">
        <f t="shared" si="30"/>
        <v>0</v>
      </c>
    </row>
    <row r="165" spans="1:7" ht="24" customHeight="1" thickBot="1" x14ac:dyDescent="0.3">
      <c r="A165" s="54" t="s">
        <v>320</v>
      </c>
      <c r="B165" s="55" t="s">
        <v>64</v>
      </c>
      <c r="C165" s="59" t="s">
        <v>65</v>
      </c>
      <c r="D165" s="57">
        <v>5</v>
      </c>
      <c r="E165" s="45"/>
      <c r="F165" s="58">
        <f t="shared" si="29"/>
        <v>0</v>
      </c>
      <c r="G165" s="58">
        <f t="shared" si="30"/>
        <v>0</v>
      </c>
    </row>
    <row r="166" spans="1:7" ht="24" customHeight="1" thickBot="1" x14ac:dyDescent="0.3">
      <c r="A166" s="54" t="s">
        <v>320</v>
      </c>
      <c r="B166" s="55" t="s">
        <v>332</v>
      </c>
      <c r="C166" s="56" t="s">
        <v>333</v>
      </c>
      <c r="D166" s="57">
        <v>5</v>
      </c>
      <c r="E166" s="45"/>
      <c r="F166" s="58">
        <f t="shared" si="29"/>
        <v>0</v>
      </c>
      <c r="G166" s="58">
        <f t="shared" si="30"/>
        <v>0</v>
      </c>
    </row>
    <row r="167" spans="1:7" ht="24" customHeight="1" thickBot="1" x14ac:dyDescent="0.3">
      <c r="A167" s="54" t="s">
        <v>320</v>
      </c>
      <c r="B167" s="55" t="s">
        <v>334</v>
      </c>
      <c r="C167" s="56" t="s">
        <v>335</v>
      </c>
      <c r="D167" s="57">
        <v>5</v>
      </c>
      <c r="E167" s="45"/>
      <c r="F167" s="58">
        <f t="shared" si="29"/>
        <v>0</v>
      </c>
      <c r="G167" s="58">
        <f t="shared" si="30"/>
        <v>0</v>
      </c>
    </row>
    <row r="168" spans="1:7" ht="24" customHeight="1" thickBot="1" x14ac:dyDescent="0.3">
      <c r="A168" s="60" t="s">
        <v>336</v>
      </c>
      <c r="B168" s="61"/>
      <c r="C168" s="61"/>
      <c r="D168" s="61"/>
      <c r="E168" s="61"/>
      <c r="F168" s="61"/>
      <c r="G168" s="62"/>
    </row>
    <row r="169" spans="1:7" ht="24" customHeight="1" thickBot="1" x14ac:dyDescent="0.3">
      <c r="A169" s="54" t="s">
        <v>320</v>
      </c>
      <c r="B169" s="55" t="s">
        <v>337</v>
      </c>
      <c r="C169" s="56" t="s">
        <v>338</v>
      </c>
      <c r="D169" s="57">
        <v>5</v>
      </c>
      <c r="E169" s="45"/>
      <c r="F169" s="58">
        <f t="shared" ref="F169:F198" si="31">E169*D169</f>
        <v>0</v>
      </c>
      <c r="G169" s="58">
        <f t="shared" ref="G169:G198" si="32">F169*4</f>
        <v>0</v>
      </c>
    </row>
    <row r="170" spans="1:7" ht="24" customHeight="1" thickBot="1" x14ac:dyDescent="0.3">
      <c r="A170" s="54" t="s">
        <v>320</v>
      </c>
      <c r="B170" s="55" t="s">
        <v>339</v>
      </c>
      <c r="C170" s="56" t="s">
        <v>340</v>
      </c>
      <c r="D170" s="57">
        <v>5</v>
      </c>
      <c r="E170" s="45"/>
      <c r="F170" s="58">
        <f t="shared" si="31"/>
        <v>0</v>
      </c>
      <c r="G170" s="58">
        <f t="shared" si="32"/>
        <v>0</v>
      </c>
    </row>
    <row r="171" spans="1:7" ht="24" customHeight="1" thickBot="1" x14ac:dyDescent="0.3">
      <c r="A171" s="54" t="s">
        <v>320</v>
      </c>
      <c r="B171" s="55" t="s">
        <v>341</v>
      </c>
      <c r="C171" s="56" t="s">
        <v>342</v>
      </c>
      <c r="D171" s="57">
        <v>5</v>
      </c>
      <c r="E171" s="45"/>
      <c r="F171" s="58">
        <f t="shared" si="31"/>
        <v>0</v>
      </c>
      <c r="G171" s="58">
        <f t="shared" si="32"/>
        <v>0</v>
      </c>
    </row>
    <row r="172" spans="1:7" ht="24" customHeight="1" thickBot="1" x14ac:dyDescent="0.3">
      <c r="A172" s="54" t="s">
        <v>320</v>
      </c>
      <c r="B172" s="55" t="s">
        <v>343</v>
      </c>
      <c r="C172" s="56" t="s">
        <v>344</v>
      </c>
      <c r="D172" s="57">
        <v>5</v>
      </c>
      <c r="E172" s="45"/>
      <c r="F172" s="58">
        <f t="shared" si="31"/>
        <v>0</v>
      </c>
      <c r="G172" s="58">
        <f t="shared" si="32"/>
        <v>0</v>
      </c>
    </row>
    <row r="173" spans="1:7" ht="24" customHeight="1" thickBot="1" x14ac:dyDescent="0.3">
      <c r="A173" s="54" t="s">
        <v>320</v>
      </c>
      <c r="B173" s="55" t="s">
        <v>345</v>
      </c>
      <c r="C173" s="56" t="s">
        <v>346</v>
      </c>
      <c r="D173" s="57">
        <v>5</v>
      </c>
      <c r="E173" s="45"/>
      <c r="F173" s="58">
        <f t="shared" si="31"/>
        <v>0</v>
      </c>
      <c r="G173" s="58">
        <f t="shared" si="32"/>
        <v>0</v>
      </c>
    </row>
    <row r="174" spans="1:7" ht="24" customHeight="1" thickBot="1" x14ac:dyDescent="0.3">
      <c r="A174" s="54" t="s">
        <v>320</v>
      </c>
      <c r="B174" s="55" t="s">
        <v>347</v>
      </c>
      <c r="C174" s="56" t="s">
        <v>348</v>
      </c>
      <c r="D174" s="57">
        <v>5</v>
      </c>
      <c r="E174" s="45"/>
      <c r="F174" s="58">
        <f t="shared" si="31"/>
        <v>0</v>
      </c>
      <c r="G174" s="58">
        <f t="shared" si="32"/>
        <v>0</v>
      </c>
    </row>
    <row r="175" spans="1:7" ht="24" customHeight="1" thickBot="1" x14ac:dyDescent="0.3">
      <c r="A175" s="54" t="s">
        <v>320</v>
      </c>
      <c r="B175" s="55" t="s">
        <v>349</v>
      </c>
      <c r="C175" s="56" t="s">
        <v>350</v>
      </c>
      <c r="D175" s="57">
        <v>5</v>
      </c>
      <c r="E175" s="45"/>
      <c r="F175" s="58">
        <f t="shared" si="31"/>
        <v>0</v>
      </c>
      <c r="G175" s="58">
        <f t="shared" si="32"/>
        <v>0</v>
      </c>
    </row>
    <row r="176" spans="1:7" ht="24" customHeight="1" thickBot="1" x14ac:dyDescent="0.3">
      <c r="A176" s="54" t="s">
        <v>320</v>
      </c>
      <c r="B176" s="55" t="s">
        <v>351</v>
      </c>
      <c r="C176" s="56" t="s">
        <v>352</v>
      </c>
      <c r="D176" s="57">
        <v>5</v>
      </c>
      <c r="E176" s="45"/>
      <c r="F176" s="58">
        <f t="shared" si="31"/>
        <v>0</v>
      </c>
      <c r="G176" s="58">
        <f t="shared" si="32"/>
        <v>0</v>
      </c>
    </row>
    <row r="177" spans="1:7" ht="24" customHeight="1" thickBot="1" x14ac:dyDescent="0.3">
      <c r="A177" s="54" t="s">
        <v>320</v>
      </c>
      <c r="B177" s="55" t="s">
        <v>353</v>
      </c>
      <c r="C177" s="56" t="s">
        <v>354</v>
      </c>
      <c r="D177" s="57">
        <v>5</v>
      </c>
      <c r="E177" s="45"/>
      <c r="F177" s="58">
        <f t="shared" si="31"/>
        <v>0</v>
      </c>
      <c r="G177" s="58">
        <f t="shared" si="32"/>
        <v>0</v>
      </c>
    </row>
    <row r="178" spans="1:7" ht="24" customHeight="1" thickBot="1" x14ac:dyDescent="0.3">
      <c r="A178" s="54" t="s">
        <v>320</v>
      </c>
      <c r="B178" s="55" t="s">
        <v>355</v>
      </c>
      <c r="C178" s="56" t="s">
        <v>356</v>
      </c>
      <c r="D178" s="57">
        <v>5</v>
      </c>
      <c r="E178" s="45"/>
      <c r="F178" s="58">
        <f t="shared" si="31"/>
        <v>0</v>
      </c>
      <c r="G178" s="58">
        <f t="shared" si="32"/>
        <v>0</v>
      </c>
    </row>
    <row r="179" spans="1:7" ht="24" customHeight="1" thickBot="1" x14ac:dyDescent="0.3">
      <c r="A179" s="54" t="s">
        <v>320</v>
      </c>
      <c r="B179" s="55" t="s">
        <v>357</v>
      </c>
      <c r="C179" s="56" t="s">
        <v>358</v>
      </c>
      <c r="D179" s="57">
        <v>5</v>
      </c>
      <c r="E179" s="45"/>
      <c r="F179" s="58">
        <f t="shared" si="31"/>
        <v>0</v>
      </c>
      <c r="G179" s="58">
        <f t="shared" si="32"/>
        <v>0</v>
      </c>
    </row>
    <row r="180" spans="1:7" ht="24" customHeight="1" thickBot="1" x14ac:dyDescent="0.3">
      <c r="A180" s="54" t="s">
        <v>320</v>
      </c>
      <c r="B180" s="55" t="s">
        <v>359</v>
      </c>
      <c r="C180" s="59" t="s">
        <v>360</v>
      </c>
      <c r="D180" s="57">
        <v>5</v>
      </c>
      <c r="E180" s="45"/>
      <c r="F180" s="58">
        <f t="shared" si="31"/>
        <v>0</v>
      </c>
      <c r="G180" s="58">
        <f t="shared" si="32"/>
        <v>0</v>
      </c>
    </row>
    <row r="181" spans="1:7" ht="24" customHeight="1" thickBot="1" x14ac:dyDescent="0.3">
      <c r="A181" s="54" t="s">
        <v>320</v>
      </c>
      <c r="B181" s="55" t="s">
        <v>361</v>
      </c>
      <c r="C181" s="59" t="s">
        <v>362</v>
      </c>
      <c r="D181" s="57">
        <v>5</v>
      </c>
      <c r="E181" s="45"/>
      <c r="F181" s="58">
        <f t="shared" si="31"/>
        <v>0</v>
      </c>
      <c r="G181" s="58">
        <f t="shared" si="32"/>
        <v>0</v>
      </c>
    </row>
    <row r="182" spans="1:7" ht="24" customHeight="1" thickBot="1" x14ac:dyDescent="0.3">
      <c r="A182" s="54" t="s">
        <v>320</v>
      </c>
      <c r="B182" s="55" t="s">
        <v>363</v>
      </c>
      <c r="C182" s="59" t="s">
        <v>364</v>
      </c>
      <c r="D182" s="57">
        <v>5</v>
      </c>
      <c r="E182" s="45"/>
      <c r="F182" s="58">
        <f t="shared" si="31"/>
        <v>0</v>
      </c>
      <c r="G182" s="58">
        <f t="shared" si="32"/>
        <v>0</v>
      </c>
    </row>
    <row r="183" spans="1:7" ht="24" customHeight="1" thickBot="1" x14ac:dyDescent="0.3">
      <c r="A183" s="54" t="s">
        <v>320</v>
      </c>
      <c r="B183" s="55" t="s">
        <v>365</v>
      </c>
      <c r="C183" s="59" t="s">
        <v>366</v>
      </c>
      <c r="D183" s="57">
        <v>5</v>
      </c>
      <c r="E183" s="45"/>
      <c r="F183" s="58">
        <f t="shared" si="31"/>
        <v>0</v>
      </c>
      <c r="G183" s="58">
        <f t="shared" si="32"/>
        <v>0</v>
      </c>
    </row>
    <row r="184" spans="1:7" ht="24" customHeight="1" thickBot="1" x14ac:dyDescent="0.3">
      <c r="A184" s="54" t="s">
        <v>320</v>
      </c>
      <c r="B184" s="55" t="s">
        <v>367</v>
      </c>
      <c r="C184" s="59" t="s">
        <v>368</v>
      </c>
      <c r="D184" s="57">
        <v>5</v>
      </c>
      <c r="E184" s="45"/>
      <c r="F184" s="58">
        <f t="shared" si="31"/>
        <v>0</v>
      </c>
      <c r="G184" s="58">
        <f t="shared" si="32"/>
        <v>0</v>
      </c>
    </row>
    <row r="185" spans="1:7" ht="24" customHeight="1" thickBot="1" x14ac:dyDescent="0.3">
      <c r="A185" s="54" t="s">
        <v>320</v>
      </c>
      <c r="B185" s="55" t="s">
        <v>369</v>
      </c>
      <c r="C185" s="56" t="s">
        <v>370</v>
      </c>
      <c r="D185" s="57">
        <v>5</v>
      </c>
      <c r="E185" s="45"/>
      <c r="F185" s="58">
        <f t="shared" si="31"/>
        <v>0</v>
      </c>
      <c r="G185" s="58">
        <f t="shared" si="32"/>
        <v>0</v>
      </c>
    </row>
    <row r="186" spans="1:7" ht="24" customHeight="1" thickBot="1" x14ac:dyDescent="0.3">
      <c r="A186" s="54" t="s">
        <v>320</v>
      </c>
      <c r="B186" s="55" t="s">
        <v>371</v>
      </c>
      <c r="C186" s="56" t="s">
        <v>372</v>
      </c>
      <c r="D186" s="57">
        <v>5</v>
      </c>
      <c r="E186" s="45"/>
      <c r="F186" s="58">
        <f t="shared" si="31"/>
        <v>0</v>
      </c>
      <c r="G186" s="58">
        <f t="shared" si="32"/>
        <v>0</v>
      </c>
    </row>
    <row r="187" spans="1:7" ht="24" customHeight="1" thickBot="1" x14ac:dyDescent="0.3">
      <c r="A187" s="54" t="s">
        <v>320</v>
      </c>
      <c r="B187" s="55" t="s">
        <v>373</v>
      </c>
      <c r="C187" s="56" t="s">
        <v>374</v>
      </c>
      <c r="D187" s="57">
        <v>5</v>
      </c>
      <c r="E187" s="45"/>
      <c r="F187" s="58">
        <f t="shared" si="31"/>
        <v>0</v>
      </c>
      <c r="G187" s="58">
        <f t="shared" si="32"/>
        <v>0</v>
      </c>
    </row>
    <row r="188" spans="1:7" ht="24" customHeight="1" thickBot="1" x14ac:dyDescent="0.3">
      <c r="A188" s="54" t="s">
        <v>320</v>
      </c>
      <c r="B188" s="55" t="s">
        <v>375</v>
      </c>
      <c r="C188" s="56" t="s">
        <v>376</v>
      </c>
      <c r="D188" s="57">
        <v>5</v>
      </c>
      <c r="E188" s="45"/>
      <c r="F188" s="58">
        <f t="shared" si="31"/>
        <v>0</v>
      </c>
      <c r="G188" s="58">
        <f t="shared" si="32"/>
        <v>0</v>
      </c>
    </row>
    <row r="189" spans="1:7" ht="24" customHeight="1" thickBot="1" x14ac:dyDescent="0.3">
      <c r="A189" s="54" t="s">
        <v>320</v>
      </c>
      <c r="B189" s="55" t="s">
        <v>377</v>
      </c>
      <c r="C189" s="56" t="s">
        <v>378</v>
      </c>
      <c r="D189" s="57">
        <v>5</v>
      </c>
      <c r="E189" s="45"/>
      <c r="F189" s="58">
        <f t="shared" si="31"/>
        <v>0</v>
      </c>
      <c r="G189" s="58">
        <f t="shared" si="32"/>
        <v>0</v>
      </c>
    </row>
    <row r="190" spans="1:7" ht="24" customHeight="1" thickBot="1" x14ac:dyDescent="0.3">
      <c r="A190" s="54" t="s">
        <v>320</v>
      </c>
      <c r="B190" s="55" t="s">
        <v>379</v>
      </c>
      <c r="C190" s="56" t="s">
        <v>380</v>
      </c>
      <c r="D190" s="57">
        <v>5</v>
      </c>
      <c r="E190" s="45"/>
      <c r="F190" s="58">
        <f t="shared" si="31"/>
        <v>0</v>
      </c>
      <c r="G190" s="58">
        <f t="shared" si="32"/>
        <v>0</v>
      </c>
    </row>
    <row r="191" spans="1:7" ht="24" customHeight="1" thickBot="1" x14ac:dyDescent="0.3">
      <c r="A191" s="54" t="s">
        <v>320</v>
      </c>
      <c r="B191" s="55" t="s">
        <v>381</v>
      </c>
      <c r="C191" s="56" t="s">
        <v>382</v>
      </c>
      <c r="D191" s="57">
        <v>5</v>
      </c>
      <c r="E191" s="45"/>
      <c r="F191" s="58">
        <f t="shared" si="31"/>
        <v>0</v>
      </c>
      <c r="G191" s="58">
        <f t="shared" si="32"/>
        <v>0</v>
      </c>
    </row>
    <row r="192" spans="1:7" ht="24" customHeight="1" thickBot="1" x14ac:dyDescent="0.3">
      <c r="A192" s="54" t="s">
        <v>320</v>
      </c>
      <c r="B192" s="55" t="s">
        <v>383</v>
      </c>
      <c r="C192" s="56" t="s">
        <v>384</v>
      </c>
      <c r="D192" s="57">
        <v>5</v>
      </c>
      <c r="E192" s="45"/>
      <c r="F192" s="58">
        <f t="shared" si="31"/>
        <v>0</v>
      </c>
      <c r="G192" s="58">
        <f t="shared" si="32"/>
        <v>0</v>
      </c>
    </row>
    <row r="193" spans="1:7" ht="24" customHeight="1" thickBot="1" x14ac:dyDescent="0.3">
      <c r="A193" s="54" t="s">
        <v>320</v>
      </c>
      <c r="B193" s="55" t="s">
        <v>66</v>
      </c>
      <c r="C193" s="56" t="s">
        <v>67</v>
      </c>
      <c r="D193" s="57">
        <v>5</v>
      </c>
      <c r="E193" s="45"/>
      <c r="F193" s="58">
        <f t="shared" si="31"/>
        <v>0</v>
      </c>
      <c r="G193" s="58">
        <f t="shared" si="32"/>
        <v>0</v>
      </c>
    </row>
    <row r="194" spans="1:7" ht="24" customHeight="1" thickBot="1" x14ac:dyDescent="0.3">
      <c r="A194" s="54" t="s">
        <v>320</v>
      </c>
      <c r="B194" s="55" t="s">
        <v>68</v>
      </c>
      <c r="C194" s="56" t="s">
        <v>69</v>
      </c>
      <c r="D194" s="57">
        <v>5</v>
      </c>
      <c r="E194" s="45"/>
      <c r="F194" s="58">
        <f t="shared" si="31"/>
        <v>0</v>
      </c>
      <c r="G194" s="58">
        <f t="shared" si="32"/>
        <v>0</v>
      </c>
    </row>
    <row r="195" spans="1:7" ht="24" customHeight="1" thickBot="1" x14ac:dyDescent="0.3">
      <c r="A195" s="54" t="s">
        <v>320</v>
      </c>
      <c r="B195" s="55" t="s">
        <v>385</v>
      </c>
      <c r="C195" s="59" t="s">
        <v>386</v>
      </c>
      <c r="D195" s="57">
        <v>5</v>
      </c>
      <c r="E195" s="45"/>
      <c r="F195" s="58">
        <f t="shared" si="31"/>
        <v>0</v>
      </c>
      <c r="G195" s="58">
        <f t="shared" si="32"/>
        <v>0</v>
      </c>
    </row>
    <row r="196" spans="1:7" ht="24" customHeight="1" thickBot="1" x14ac:dyDescent="0.3">
      <c r="A196" s="54" t="s">
        <v>320</v>
      </c>
      <c r="B196" s="55" t="s">
        <v>387</v>
      </c>
      <c r="C196" s="59" t="s">
        <v>388</v>
      </c>
      <c r="D196" s="57">
        <v>5</v>
      </c>
      <c r="E196" s="45"/>
      <c r="F196" s="58">
        <f t="shared" si="31"/>
        <v>0</v>
      </c>
      <c r="G196" s="58">
        <f t="shared" si="32"/>
        <v>0</v>
      </c>
    </row>
    <row r="197" spans="1:7" ht="24" customHeight="1" thickBot="1" x14ac:dyDescent="0.3">
      <c r="A197" s="54" t="s">
        <v>320</v>
      </c>
      <c r="B197" s="55" t="s">
        <v>389</v>
      </c>
      <c r="C197" s="59" t="s">
        <v>390</v>
      </c>
      <c r="D197" s="57">
        <v>5</v>
      </c>
      <c r="E197" s="45"/>
      <c r="F197" s="58">
        <f t="shared" si="31"/>
        <v>0</v>
      </c>
      <c r="G197" s="58">
        <f t="shared" si="32"/>
        <v>0</v>
      </c>
    </row>
    <row r="198" spans="1:7" ht="24" customHeight="1" thickBot="1" x14ac:dyDescent="0.3">
      <c r="A198" s="54" t="s">
        <v>320</v>
      </c>
      <c r="B198" s="55" t="s">
        <v>391</v>
      </c>
      <c r="C198" s="56" t="s">
        <v>392</v>
      </c>
      <c r="D198" s="57">
        <v>5</v>
      </c>
      <c r="E198" s="45"/>
      <c r="F198" s="58">
        <f t="shared" si="31"/>
        <v>0</v>
      </c>
      <c r="G198" s="58">
        <f t="shared" si="32"/>
        <v>0</v>
      </c>
    </row>
    <row r="199" spans="1:7" ht="24" customHeight="1" thickBot="1" x14ac:dyDescent="0.3">
      <c r="F199" s="9">
        <f>SUM(F50:F69,F71:F73,F75:F83,F85:F91,F93:F97,F99:F112,F115:F119,F121:F124,F126:F127,F129:F134,F136:F137,F139:F140,F142:F143,F145:F160,F162:F167,F169:F198)</f>
        <v>0</v>
      </c>
      <c r="G199" s="9">
        <f>F199*4</f>
        <v>0</v>
      </c>
    </row>
    <row r="201" spans="1:7" x14ac:dyDescent="0.25">
      <c r="A201" s="12" t="s">
        <v>87</v>
      </c>
    </row>
    <row r="202" spans="1:7" ht="15.75" thickBot="1" x14ac:dyDescent="0.3"/>
    <row r="203" spans="1:7" ht="27.75" customHeight="1" thickBot="1" x14ac:dyDescent="0.3">
      <c r="A203" s="5" t="s">
        <v>70</v>
      </c>
      <c r="B203" s="13" t="s">
        <v>71</v>
      </c>
      <c r="C203" s="13" t="s">
        <v>72</v>
      </c>
      <c r="D203" s="5" t="s">
        <v>73</v>
      </c>
      <c r="E203" s="5" t="s">
        <v>74</v>
      </c>
      <c r="F203" s="28" t="s">
        <v>77</v>
      </c>
    </row>
    <row r="204" spans="1:7" ht="24.95" customHeight="1" thickBot="1" x14ac:dyDescent="0.3">
      <c r="A204" s="6" t="s">
        <v>75</v>
      </c>
      <c r="B204" s="14">
        <v>1500</v>
      </c>
      <c r="C204" s="43"/>
      <c r="D204" s="44">
        <f>C204*12</f>
        <v>0</v>
      </c>
      <c r="E204" s="16">
        <f>D204*B204</f>
        <v>0</v>
      </c>
      <c r="F204" s="16">
        <f>E204*4</f>
        <v>0</v>
      </c>
    </row>
    <row r="205" spans="1:7" ht="24.95" customHeight="1" thickBot="1" x14ac:dyDescent="0.3">
      <c r="A205" s="6" t="s">
        <v>76</v>
      </c>
      <c r="B205" s="17">
        <v>500</v>
      </c>
      <c r="C205" s="43"/>
      <c r="D205" s="44">
        <f>C205*12</f>
        <v>0</v>
      </c>
      <c r="E205" s="16">
        <f>D205*B205</f>
        <v>0</v>
      </c>
      <c r="F205" s="16">
        <f>E205*4</f>
        <v>0</v>
      </c>
    </row>
    <row r="206" spans="1:7" ht="24.95" customHeight="1" thickBot="1" x14ac:dyDescent="0.3">
      <c r="E206" s="9">
        <f>SUM(E204:E205)</f>
        <v>0</v>
      </c>
      <c r="F206" s="9">
        <f>SUM(F204:F205)</f>
        <v>0</v>
      </c>
    </row>
    <row r="209" spans="1:6" x14ac:dyDescent="0.25">
      <c r="A209" s="10" t="s">
        <v>88</v>
      </c>
    </row>
    <row r="211" spans="1:6" x14ac:dyDescent="0.25">
      <c r="A211" s="10" t="s">
        <v>89</v>
      </c>
    </row>
    <row r="212" spans="1:6" ht="15.75" thickBot="1" x14ac:dyDescent="0.3"/>
    <row r="213" spans="1:6" ht="24.95" customHeight="1" thickBot="1" x14ac:dyDescent="0.3">
      <c r="A213" s="33" t="s">
        <v>81</v>
      </c>
      <c r="B213" s="35"/>
      <c r="C213" s="34"/>
    </row>
    <row r="214" spans="1:6" ht="24.95" customHeight="1" thickBot="1" x14ac:dyDescent="0.3">
      <c r="A214" s="5" t="s">
        <v>2</v>
      </c>
      <c r="B214" s="28" t="s">
        <v>7</v>
      </c>
      <c r="C214" s="28" t="s">
        <v>12</v>
      </c>
    </row>
    <row r="215" spans="1:6" ht="24.95" customHeight="1" thickBot="1" x14ac:dyDescent="0.3">
      <c r="A215" s="6" t="s">
        <v>82</v>
      </c>
      <c r="B215" s="1"/>
      <c r="C215" s="7">
        <f>B215*4</f>
        <v>0</v>
      </c>
    </row>
    <row r="217" spans="1:6" x14ac:dyDescent="0.25">
      <c r="A217" s="10" t="s">
        <v>90</v>
      </c>
    </row>
    <row r="219" spans="1:6" x14ac:dyDescent="0.25">
      <c r="A219" s="12" t="s">
        <v>91</v>
      </c>
    </row>
    <row r="220" spans="1:6" ht="15.75" thickBot="1" x14ac:dyDescent="0.3">
      <c r="A220" s="12"/>
    </row>
    <row r="221" spans="1:6" ht="30.75" customHeight="1" thickBot="1" x14ac:dyDescent="0.3">
      <c r="A221" s="5" t="s">
        <v>94</v>
      </c>
      <c r="B221" s="13" t="s">
        <v>95</v>
      </c>
      <c r="C221" s="28" t="s">
        <v>97</v>
      </c>
      <c r="D221" s="28" t="s">
        <v>98</v>
      </c>
      <c r="E221" s="28" t="s">
        <v>7</v>
      </c>
      <c r="F221" s="28" t="s">
        <v>12</v>
      </c>
    </row>
    <row r="222" spans="1:6" ht="24.95" customHeight="1" thickBot="1" x14ac:dyDescent="0.3">
      <c r="A222" s="6" t="s">
        <v>75</v>
      </c>
      <c r="B222" s="14">
        <v>3000</v>
      </c>
      <c r="C222" s="43"/>
      <c r="D222" s="15">
        <f>C222*12</f>
        <v>0</v>
      </c>
      <c r="E222" s="16">
        <f>D222*B222</f>
        <v>0</v>
      </c>
      <c r="F222" s="16">
        <f>E222*4</f>
        <v>0</v>
      </c>
    </row>
    <row r="223" spans="1:6" ht="24.95" customHeight="1" thickBot="1" x14ac:dyDescent="0.3">
      <c r="E223" s="9">
        <f>SUM(E222:E222)</f>
        <v>0</v>
      </c>
      <c r="F223" s="9">
        <f>SUM(F222:F222)</f>
        <v>0</v>
      </c>
    </row>
    <row r="224" spans="1:6" x14ac:dyDescent="0.25">
      <c r="A224" s="12"/>
    </row>
    <row r="225" spans="1:5" x14ac:dyDescent="0.25">
      <c r="A225" s="12" t="s">
        <v>92</v>
      </c>
    </row>
    <row r="226" spans="1:5" ht="15.75" thickBot="1" x14ac:dyDescent="0.3"/>
    <row r="227" spans="1:5" ht="24.95" customHeight="1" thickBot="1" x14ac:dyDescent="0.3">
      <c r="A227" s="5" t="s">
        <v>96</v>
      </c>
      <c r="B227" s="28" t="s">
        <v>100</v>
      </c>
      <c r="C227" s="28" t="s">
        <v>99</v>
      </c>
      <c r="D227" s="28" t="s">
        <v>7</v>
      </c>
      <c r="E227" s="28" t="s">
        <v>12</v>
      </c>
    </row>
    <row r="228" spans="1:5" ht="24.95" customHeight="1" thickBot="1" x14ac:dyDescent="0.3">
      <c r="A228" s="6" t="s">
        <v>101</v>
      </c>
      <c r="B228" s="14">
        <v>50000</v>
      </c>
      <c r="C228" s="2"/>
      <c r="D228" s="16">
        <f>B228*C228</f>
        <v>0</v>
      </c>
      <c r="E228" s="16">
        <f>D228*4</f>
        <v>0</v>
      </c>
    </row>
    <row r="229" spans="1:5" ht="24.95" customHeight="1" thickBot="1" x14ac:dyDescent="0.3">
      <c r="A229" s="6" t="s">
        <v>102</v>
      </c>
      <c r="B229" s="14">
        <v>50000</v>
      </c>
      <c r="C229" s="2"/>
      <c r="D229" s="16">
        <f t="shared" ref="D229:D231" si="33">B229*C229</f>
        <v>0</v>
      </c>
      <c r="E229" s="16">
        <f t="shared" ref="E229:E232" si="34">D229*4</f>
        <v>0</v>
      </c>
    </row>
    <row r="230" spans="1:5" ht="24.95" customHeight="1" thickBot="1" x14ac:dyDescent="0.3">
      <c r="A230" s="6" t="s">
        <v>103</v>
      </c>
      <c r="B230" s="14">
        <v>75000</v>
      </c>
      <c r="C230" s="2"/>
      <c r="D230" s="16">
        <f t="shared" si="33"/>
        <v>0</v>
      </c>
      <c r="E230" s="16">
        <f t="shared" si="34"/>
        <v>0</v>
      </c>
    </row>
    <row r="231" spans="1:5" ht="24.95" customHeight="1" thickBot="1" x14ac:dyDescent="0.3">
      <c r="A231" s="6" t="s">
        <v>104</v>
      </c>
      <c r="B231" s="14">
        <v>40000</v>
      </c>
      <c r="C231" s="2"/>
      <c r="D231" s="16">
        <f t="shared" si="33"/>
        <v>0</v>
      </c>
      <c r="E231" s="16">
        <f t="shared" si="34"/>
        <v>0</v>
      </c>
    </row>
    <row r="232" spans="1:5" ht="24.95" customHeight="1" thickBot="1" x14ac:dyDescent="0.3">
      <c r="A232" s="36" t="s">
        <v>105</v>
      </c>
      <c r="B232" s="37"/>
      <c r="C232" s="38"/>
      <c r="D232" s="16">
        <v>20000</v>
      </c>
      <c r="E232" s="16">
        <f t="shared" si="34"/>
        <v>80000</v>
      </c>
    </row>
    <row r="233" spans="1:5" ht="24.95" customHeight="1" thickBot="1" x14ac:dyDescent="0.3">
      <c r="D233" s="18">
        <f>SUM(D228:D232)</f>
        <v>20000</v>
      </c>
      <c r="E233" s="9">
        <f>SUM(E228:E232)</f>
        <v>80000</v>
      </c>
    </row>
    <row r="235" spans="1:5" x14ac:dyDescent="0.25">
      <c r="A235" s="12" t="s">
        <v>93</v>
      </c>
    </row>
    <row r="236" spans="1:5" ht="15.75" thickBot="1" x14ac:dyDescent="0.3"/>
    <row r="237" spans="1:5" ht="29.25" customHeight="1" thickBot="1" x14ac:dyDescent="0.3">
      <c r="A237" s="5" t="s">
        <v>96</v>
      </c>
      <c r="B237" s="28" t="s">
        <v>111</v>
      </c>
      <c r="C237" s="28" t="s">
        <v>99</v>
      </c>
      <c r="D237" s="28" t="s">
        <v>7</v>
      </c>
      <c r="E237" s="28" t="s">
        <v>12</v>
      </c>
    </row>
    <row r="238" spans="1:5" ht="24.95" customHeight="1" thickBot="1" x14ac:dyDescent="0.3">
      <c r="A238" s="6" t="s">
        <v>106</v>
      </c>
      <c r="B238" s="14">
        <v>5</v>
      </c>
      <c r="C238" s="43"/>
      <c r="D238" s="16">
        <f>B238*C238</f>
        <v>0</v>
      </c>
      <c r="E238" s="16">
        <f>D238*4</f>
        <v>0</v>
      </c>
    </row>
    <row r="239" spans="1:5" ht="24.95" customHeight="1" thickBot="1" x14ac:dyDescent="0.3">
      <c r="A239" s="6" t="s">
        <v>107</v>
      </c>
      <c r="B239" s="14">
        <v>20</v>
      </c>
      <c r="C239" s="43"/>
      <c r="D239" s="16">
        <f t="shared" ref="D239:D241" si="35">B239*C239</f>
        <v>0</v>
      </c>
      <c r="E239" s="16">
        <f t="shared" ref="E239:E242" si="36">D239*4</f>
        <v>0</v>
      </c>
    </row>
    <row r="240" spans="1:5" ht="24.95" customHeight="1" thickBot="1" x14ac:dyDescent="0.3">
      <c r="A240" s="6" t="s">
        <v>108</v>
      </c>
      <c r="B240" s="14">
        <v>40</v>
      </c>
      <c r="C240" s="43"/>
      <c r="D240" s="16">
        <f t="shared" si="35"/>
        <v>0</v>
      </c>
      <c r="E240" s="16">
        <f t="shared" si="36"/>
        <v>0</v>
      </c>
    </row>
    <row r="241" spans="1:5" ht="24.95" customHeight="1" thickBot="1" x14ac:dyDescent="0.3">
      <c r="A241" s="6" t="s">
        <v>109</v>
      </c>
      <c r="B241" s="14">
        <v>5</v>
      </c>
      <c r="C241" s="43"/>
      <c r="D241" s="16">
        <f t="shared" si="35"/>
        <v>0</v>
      </c>
      <c r="E241" s="16">
        <f t="shared" si="36"/>
        <v>0</v>
      </c>
    </row>
    <row r="242" spans="1:5" ht="24.95" customHeight="1" thickBot="1" x14ac:dyDescent="0.3">
      <c r="A242" s="6" t="s">
        <v>110</v>
      </c>
      <c r="B242" s="14">
        <v>5</v>
      </c>
      <c r="C242" s="43"/>
      <c r="D242" s="16">
        <f t="shared" ref="D242" si="37">B242*C242</f>
        <v>0</v>
      </c>
      <c r="E242" s="16">
        <f t="shared" si="36"/>
        <v>0</v>
      </c>
    </row>
    <row r="243" spans="1:5" ht="24.95" customHeight="1" thickBot="1" x14ac:dyDescent="0.3">
      <c r="D243" s="18">
        <f>SUM(D238:D242)</f>
        <v>0</v>
      </c>
      <c r="E243" s="9">
        <f>SUM(E238:E242)</f>
        <v>0</v>
      </c>
    </row>
    <row r="247" spans="1:5" x14ac:dyDescent="0.25">
      <c r="A247" s="10" t="s">
        <v>113</v>
      </c>
    </row>
    <row r="248" spans="1:5" ht="15.75" thickBot="1" x14ac:dyDescent="0.3">
      <c r="A248" s="10"/>
    </row>
    <row r="249" spans="1:5" ht="24.95" customHeight="1" thickBot="1" x14ac:dyDescent="0.3">
      <c r="A249" s="33" t="s">
        <v>112</v>
      </c>
      <c r="B249" s="35"/>
      <c r="C249" s="34"/>
    </row>
    <row r="250" spans="1:5" ht="24.95" customHeight="1" thickBot="1" x14ac:dyDescent="0.3">
      <c r="A250" s="5" t="s">
        <v>2</v>
      </c>
      <c r="B250" s="28" t="s">
        <v>7</v>
      </c>
      <c r="C250" s="28" t="s">
        <v>12</v>
      </c>
    </row>
    <row r="251" spans="1:5" ht="24.95" customHeight="1" thickBot="1" x14ac:dyDescent="0.3">
      <c r="A251" s="6" t="s">
        <v>10</v>
      </c>
      <c r="B251" s="1"/>
      <c r="C251" s="7">
        <f>B251*4</f>
        <v>0</v>
      </c>
    </row>
    <row r="254" spans="1:5" x14ac:dyDescent="0.25">
      <c r="A254" s="10" t="s">
        <v>114</v>
      </c>
    </row>
    <row r="255" spans="1:5" ht="15.75" thickBot="1" x14ac:dyDescent="0.3"/>
    <row r="256" spans="1:5" ht="31.5" customHeight="1" thickBot="1" x14ac:dyDescent="0.3">
      <c r="A256" s="19" t="s">
        <v>115</v>
      </c>
      <c r="B256" s="28" t="s">
        <v>119</v>
      </c>
      <c r="C256" s="28" t="s">
        <v>118</v>
      </c>
      <c r="D256" s="28" t="s">
        <v>7</v>
      </c>
      <c r="E256" s="28" t="s">
        <v>12</v>
      </c>
    </row>
    <row r="257" spans="1:5" ht="24.95" customHeight="1" thickBot="1" x14ac:dyDescent="0.3">
      <c r="A257" s="6" t="s">
        <v>116</v>
      </c>
      <c r="B257" s="14">
        <v>1000</v>
      </c>
      <c r="C257" s="43"/>
      <c r="D257" s="16">
        <f>B257*C257</f>
        <v>0</v>
      </c>
      <c r="E257" s="16">
        <f>D257*4</f>
        <v>0</v>
      </c>
    </row>
    <row r="258" spans="1:5" ht="24.95" customHeight="1" thickBot="1" x14ac:dyDescent="0.3">
      <c r="A258" s="6" t="s">
        <v>117</v>
      </c>
      <c r="B258" s="14">
        <v>1000</v>
      </c>
      <c r="C258" s="43"/>
      <c r="D258" s="16">
        <f t="shared" ref="D258" si="38">B258*C258</f>
        <v>0</v>
      </c>
      <c r="E258" s="16">
        <f t="shared" ref="E258" si="39">D258*4</f>
        <v>0</v>
      </c>
    </row>
    <row r="259" spans="1:5" ht="24.95" customHeight="1" thickBot="1" x14ac:dyDescent="0.3">
      <c r="D259" s="18">
        <f>SUM(D254:D258)</f>
        <v>0</v>
      </c>
      <c r="E259" s="9">
        <f>SUM(E254:E258)</f>
        <v>0</v>
      </c>
    </row>
  </sheetData>
  <sheetProtection algorithmName="SHA-512" hashValue="+mhdfo5iemce6vlMA6O3okv3ZAMHxi8gjuSBDadcM8WSi5LEauuj2nXSn9pkydAV4jA46mVvaG2XAncFm6H56w==" saltValue="Kd7VIec99nGAWkGl5nc5Tg==" spinCount="100000" sheet="1" objects="1" scenarios="1"/>
  <mergeCells count="23">
    <mergeCell ref="A161:G161"/>
    <mergeCell ref="A3:B3"/>
    <mergeCell ref="A15:C15"/>
    <mergeCell ref="A249:C249"/>
    <mergeCell ref="A213:C213"/>
    <mergeCell ref="A232:C232"/>
    <mergeCell ref="A48:F48"/>
    <mergeCell ref="A168:G168"/>
    <mergeCell ref="A47:G47"/>
    <mergeCell ref="A70:G70"/>
    <mergeCell ref="A74:G74"/>
    <mergeCell ref="A84:G84"/>
    <mergeCell ref="A92:G92"/>
    <mergeCell ref="A98:G98"/>
    <mergeCell ref="A113:G113"/>
    <mergeCell ref="A114:G114"/>
    <mergeCell ref="A120:G120"/>
    <mergeCell ref="A125:G125"/>
    <mergeCell ref="A128:G128"/>
    <mergeCell ref="A135:G135"/>
    <mergeCell ref="A138:G138"/>
    <mergeCell ref="A141:G141"/>
    <mergeCell ref="A144:G1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4881-DA85-45C3-88FD-09434063FC62}">
  <dimension ref="A1:G31"/>
  <sheetViews>
    <sheetView workbookViewId="0"/>
  </sheetViews>
  <sheetFormatPr baseColWidth="10" defaultRowHeight="15" x14ac:dyDescent="0.25"/>
  <cols>
    <col min="1" max="1" width="23.42578125" style="4" customWidth="1"/>
    <col min="2" max="2" width="21.140625" style="4" customWidth="1"/>
    <col min="3" max="3" width="12.42578125" style="4" customWidth="1"/>
    <col min="4" max="4" width="15.28515625" style="4" customWidth="1"/>
    <col min="5" max="5" width="11.42578125" style="4"/>
    <col min="6" max="6" width="14.5703125" style="4" customWidth="1"/>
    <col min="7" max="7" width="16.5703125" style="4" customWidth="1"/>
    <col min="8" max="16384" width="11.42578125" style="4"/>
  </cols>
  <sheetData>
    <row r="1" spans="1:7" ht="18.75" x14ac:dyDescent="0.3">
      <c r="A1" s="3" t="s">
        <v>120</v>
      </c>
    </row>
    <row r="2" spans="1:7" ht="15.75" thickBot="1" x14ac:dyDescent="0.3"/>
    <row r="3" spans="1:7" ht="38.25" customHeight="1" thickBot="1" x14ac:dyDescent="0.3">
      <c r="A3" s="31" t="s">
        <v>408</v>
      </c>
      <c r="B3" s="32">
        <f>D9+G31</f>
        <v>0</v>
      </c>
    </row>
    <row r="6" spans="1:7" x14ac:dyDescent="0.25">
      <c r="A6" s="10" t="s">
        <v>405</v>
      </c>
    </row>
    <row r="7" spans="1:7" ht="15.75" thickBot="1" x14ac:dyDescent="0.3">
      <c r="A7" s="10"/>
    </row>
    <row r="8" spans="1:7" ht="23.25" thickBot="1" x14ac:dyDescent="0.3">
      <c r="A8" s="33" t="s">
        <v>13</v>
      </c>
      <c r="B8" s="34"/>
      <c r="C8" s="28" t="s">
        <v>406</v>
      </c>
      <c r="D8" s="28" t="s">
        <v>12</v>
      </c>
    </row>
    <row r="9" spans="1:7" ht="29.25" customHeight="1" thickBot="1" x14ac:dyDescent="0.3">
      <c r="A9" s="28" t="s">
        <v>122</v>
      </c>
      <c r="B9" s="28" t="s">
        <v>133</v>
      </c>
      <c r="C9" s="29"/>
      <c r="D9" s="22">
        <f>C9*4</f>
        <v>0</v>
      </c>
    </row>
    <row r="11" spans="1:7" x14ac:dyDescent="0.25">
      <c r="A11" s="10" t="s">
        <v>407</v>
      </c>
    </row>
    <row r="12" spans="1:7" ht="15.75" thickBot="1" x14ac:dyDescent="0.3"/>
    <row r="13" spans="1:7" ht="30" customHeight="1" thickBot="1" x14ac:dyDescent="0.3">
      <c r="A13" s="42" t="s">
        <v>13</v>
      </c>
      <c r="B13" s="42"/>
      <c r="C13" s="39" t="s">
        <v>130</v>
      </c>
      <c r="D13" s="42" t="s">
        <v>129</v>
      </c>
      <c r="E13" s="42" t="s">
        <v>126</v>
      </c>
      <c r="F13" s="42" t="s">
        <v>127</v>
      </c>
      <c r="G13" s="42" t="s">
        <v>128</v>
      </c>
    </row>
    <row r="14" spans="1:7" ht="30" customHeight="1" thickBot="1" x14ac:dyDescent="0.3">
      <c r="A14" s="42"/>
      <c r="B14" s="42"/>
      <c r="C14" s="41"/>
      <c r="D14" s="42"/>
      <c r="E14" s="42"/>
      <c r="F14" s="42"/>
      <c r="G14" s="42" t="s">
        <v>121</v>
      </c>
    </row>
    <row r="15" spans="1:7" ht="38.1" customHeight="1" thickBot="1" x14ac:dyDescent="0.3">
      <c r="A15" s="39" t="s">
        <v>122</v>
      </c>
      <c r="B15" s="28" t="s">
        <v>134</v>
      </c>
      <c r="C15" s="28" t="s">
        <v>131</v>
      </c>
      <c r="D15" s="21">
        <v>250000</v>
      </c>
      <c r="E15" s="20"/>
      <c r="F15" s="22">
        <f t="shared" ref="F15:F30" si="0">E15*D15</f>
        <v>0</v>
      </c>
      <c r="G15" s="22">
        <f t="shared" ref="G15:G30" si="1">F15*4</f>
        <v>0</v>
      </c>
    </row>
    <row r="16" spans="1:7" ht="38.1" customHeight="1" thickBot="1" x14ac:dyDescent="0.3">
      <c r="A16" s="40"/>
      <c r="B16" s="28" t="s">
        <v>135</v>
      </c>
      <c r="C16" s="28" t="s">
        <v>131</v>
      </c>
      <c r="D16" s="21">
        <v>20000</v>
      </c>
      <c r="E16" s="20"/>
      <c r="F16" s="22">
        <f t="shared" si="0"/>
        <v>0</v>
      </c>
      <c r="G16" s="22">
        <f t="shared" si="1"/>
        <v>0</v>
      </c>
    </row>
    <row r="17" spans="1:7" ht="38.1" customHeight="1" thickBot="1" x14ac:dyDescent="0.3">
      <c r="A17" s="41"/>
      <c r="B17" s="28" t="s">
        <v>136</v>
      </c>
      <c r="C17" s="28" t="s">
        <v>131</v>
      </c>
      <c r="D17" s="21">
        <v>1000</v>
      </c>
      <c r="E17" s="20"/>
      <c r="F17" s="22">
        <f t="shared" si="0"/>
        <v>0</v>
      </c>
      <c r="G17" s="22">
        <f t="shared" si="1"/>
        <v>0</v>
      </c>
    </row>
    <row r="18" spans="1:7" ht="38.1" customHeight="1" thickBot="1" x14ac:dyDescent="0.3">
      <c r="A18" s="23"/>
      <c r="B18" s="28" t="s">
        <v>123</v>
      </c>
      <c r="C18" s="28" t="s">
        <v>132</v>
      </c>
      <c r="D18" s="24" t="s">
        <v>409</v>
      </c>
      <c r="E18" s="25">
        <v>0</v>
      </c>
      <c r="F18" s="26">
        <v>0</v>
      </c>
      <c r="G18" s="26">
        <v>0</v>
      </c>
    </row>
    <row r="19" spans="1:7" ht="38.1" customHeight="1" thickBot="1" x14ac:dyDescent="0.3">
      <c r="A19" s="41" t="s">
        <v>124</v>
      </c>
      <c r="B19" s="28" t="s">
        <v>137</v>
      </c>
      <c r="C19" s="28" t="s">
        <v>132</v>
      </c>
      <c r="D19" s="27">
        <v>74000</v>
      </c>
      <c r="E19" s="20"/>
      <c r="F19" s="22">
        <f t="shared" si="0"/>
        <v>0</v>
      </c>
      <c r="G19" s="22">
        <f t="shared" si="1"/>
        <v>0</v>
      </c>
    </row>
    <row r="20" spans="1:7" ht="38.1" customHeight="1" thickBot="1" x14ac:dyDescent="0.3">
      <c r="A20" s="42"/>
      <c r="B20" s="28" t="s">
        <v>138</v>
      </c>
      <c r="C20" s="28" t="s">
        <v>132</v>
      </c>
      <c r="D20" s="27">
        <v>100000</v>
      </c>
      <c r="E20" s="20"/>
      <c r="F20" s="22">
        <f t="shared" si="0"/>
        <v>0</v>
      </c>
      <c r="G20" s="22">
        <f t="shared" si="1"/>
        <v>0</v>
      </c>
    </row>
    <row r="21" spans="1:7" ht="38.1" customHeight="1" thickBot="1" x14ac:dyDescent="0.3">
      <c r="A21" s="42"/>
      <c r="B21" s="28" t="s">
        <v>139</v>
      </c>
      <c r="C21" s="28" t="s">
        <v>132</v>
      </c>
      <c r="D21" s="27">
        <v>130000</v>
      </c>
      <c r="E21" s="20"/>
      <c r="F21" s="22">
        <f t="shared" si="0"/>
        <v>0</v>
      </c>
      <c r="G21" s="22">
        <f t="shared" si="1"/>
        <v>0</v>
      </c>
    </row>
    <row r="22" spans="1:7" ht="38.1" customHeight="1" thickBot="1" x14ac:dyDescent="0.3">
      <c r="A22" s="42"/>
      <c r="B22" s="28" t="s">
        <v>140</v>
      </c>
      <c r="C22" s="28" t="s">
        <v>132</v>
      </c>
      <c r="D22" s="27">
        <v>200000</v>
      </c>
      <c r="E22" s="20"/>
      <c r="F22" s="22">
        <f t="shared" si="0"/>
        <v>0</v>
      </c>
      <c r="G22" s="22">
        <f t="shared" si="1"/>
        <v>0</v>
      </c>
    </row>
    <row r="23" spans="1:7" ht="38.1" customHeight="1" thickBot="1" x14ac:dyDescent="0.3">
      <c r="A23" s="42"/>
      <c r="B23" s="28" t="s">
        <v>141</v>
      </c>
      <c r="C23" s="28" t="s">
        <v>132</v>
      </c>
      <c r="D23" s="27">
        <v>500</v>
      </c>
      <c r="E23" s="20"/>
      <c r="F23" s="22">
        <f t="shared" si="0"/>
        <v>0</v>
      </c>
      <c r="G23" s="22">
        <f t="shared" si="1"/>
        <v>0</v>
      </c>
    </row>
    <row r="24" spans="1:7" ht="38.1" customHeight="1" thickBot="1" x14ac:dyDescent="0.3">
      <c r="A24" s="42"/>
      <c r="B24" s="28" t="s">
        <v>142</v>
      </c>
      <c r="C24" s="28" t="s">
        <v>132</v>
      </c>
      <c r="D24" s="27">
        <v>500</v>
      </c>
      <c r="E24" s="20"/>
      <c r="F24" s="22">
        <f t="shared" si="0"/>
        <v>0</v>
      </c>
      <c r="G24" s="22">
        <f t="shared" si="1"/>
        <v>0</v>
      </c>
    </row>
    <row r="25" spans="1:7" ht="38.1" customHeight="1" thickBot="1" x14ac:dyDescent="0.3">
      <c r="A25" s="42" t="s">
        <v>125</v>
      </c>
      <c r="B25" s="28" t="s">
        <v>143</v>
      </c>
      <c r="C25" s="28" t="s">
        <v>125</v>
      </c>
      <c r="D25" s="24" t="s">
        <v>409</v>
      </c>
      <c r="E25" s="26">
        <v>0</v>
      </c>
      <c r="F25" s="26">
        <v>0</v>
      </c>
      <c r="G25" s="26">
        <v>0</v>
      </c>
    </row>
    <row r="26" spans="1:7" ht="38.1" customHeight="1" thickBot="1" x14ac:dyDescent="0.3">
      <c r="A26" s="42"/>
      <c r="B26" s="28" t="s">
        <v>144</v>
      </c>
      <c r="C26" s="28" t="s">
        <v>125</v>
      </c>
      <c r="D26" s="27">
        <v>1000</v>
      </c>
      <c r="E26" s="20"/>
      <c r="F26" s="22">
        <f t="shared" si="0"/>
        <v>0</v>
      </c>
      <c r="G26" s="22">
        <f t="shared" si="1"/>
        <v>0</v>
      </c>
    </row>
    <row r="27" spans="1:7" ht="38.1" customHeight="1" thickBot="1" x14ac:dyDescent="0.3">
      <c r="A27" s="42"/>
      <c r="B27" s="28" t="s">
        <v>145</v>
      </c>
      <c r="C27" s="28" t="s">
        <v>125</v>
      </c>
      <c r="D27" s="27">
        <v>2000</v>
      </c>
      <c r="E27" s="20"/>
      <c r="F27" s="22">
        <f t="shared" si="0"/>
        <v>0</v>
      </c>
      <c r="G27" s="22">
        <f t="shared" si="1"/>
        <v>0</v>
      </c>
    </row>
    <row r="28" spans="1:7" ht="38.1" customHeight="1" thickBot="1" x14ac:dyDescent="0.3">
      <c r="A28" s="42"/>
      <c r="B28" s="28" t="s">
        <v>146</v>
      </c>
      <c r="C28" s="28" t="s">
        <v>125</v>
      </c>
      <c r="D28" s="27">
        <v>2000</v>
      </c>
      <c r="E28" s="20"/>
      <c r="F28" s="22">
        <f t="shared" si="0"/>
        <v>0</v>
      </c>
      <c r="G28" s="22">
        <f t="shared" si="1"/>
        <v>0</v>
      </c>
    </row>
    <row r="29" spans="1:7" ht="38.1" customHeight="1" thickBot="1" x14ac:dyDescent="0.3">
      <c r="A29" s="42"/>
      <c r="B29" s="28" t="s">
        <v>147</v>
      </c>
      <c r="C29" s="28" t="s">
        <v>125</v>
      </c>
      <c r="D29" s="27">
        <v>600</v>
      </c>
      <c r="E29" s="20"/>
      <c r="F29" s="22">
        <f t="shared" si="0"/>
        <v>0</v>
      </c>
      <c r="G29" s="22">
        <f t="shared" si="1"/>
        <v>0</v>
      </c>
    </row>
    <row r="30" spans="1:7" ht="38.1" customHeight="1" thickBot="1" x14ac:dyDescent="0.3">
      <c r="A30" s="42"/>
      <c r="B30" s="28" t="s">
        <v>148</v>
      </c>
      <c r="C30" s="28" t="s">
        <v>125</v>
      </c>
      <c r="D30" s="27">
        <v>1600</v>
      </c>
      <c r="E30" s="20"/>
      <c r="F30" s="22">
        <f t="shared" si="0"/>
        <v>0</v>
      </c>
      <c r="G30" s="22">
        <f t="shared" si="1"/>
        <v>0</v>
      </c>
    </row>
    <row r="31" spans="1:7" ht="39.75" customHeight="1" thickBot="1" x14ac:dyDescent="0.3">
      <c r="F31" s="30">
        <f>SUM(F15:F30)</f>
        <v>0</v>
      </c>
      <c r="G31" s="30">
        <f>SUM(G15:G30)</f>
        <v>0</v>
      </c>
    </row>
  </sheetData>
  <sheetProtection algorithmName="SHA-512" hashValue="2I7ua/ebsbVzwCqNSdT6jHJysiKPXw+GZ9QLWyLmritwBqmEK6Dfu+W+kqdlbIg/86rIjolX70cjGXnt8f6fBQ==" saltValue="HIxGwBeAaKxFLueCtxQ+4w==" spinCount="100000" sheet="1" objects="1" scenarios="1"/>
  <mergeCells count="10">
    <mergeCell ref="A8:B8"/>
    <mergeCell ref="A15:A17"/>
    <mergeCell ref="G13:G14"/>
    <mergeCell ref="A19:A24"/>
    <mergeCell ref="A25:A30"/>
    <mergeCell ref="A13:B14"/>
    <mergeCell ref="D13:D14"/>
    <mergeCell ref="E13:E14"/>
    <mergeCell ref="F13:F14"/>
    <mergeCell ref="C13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Fernandez Ortiz</dc:creator>
  <cp:lastModifiedBy>Maria Dolores Fernandez Ortiz</cp:lastModifiedBy>
  <dcterms:created xsi:type="dcterms:W3CDTF">2024-01-04T15:20:59Z</dcterms:created>
  <dcterms:modified xsi:type="dcterms:W3CDTF">2024-01-31T10:21:33Z</dcterms:modified>
</cp:coreProperties>
</file>