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3068-2024 - Acondicionam instalaciones climatizac varios edificios complejo PRADO REY(VV)\DOCU\"/>
    </mc:Choice>
  </mc:AlternateContent>
  <xr:revisionPtr revIDLastSave="0" documentId="13_ncr:1_{A73BA86E-1042-4A5B-8408-E95E0A6A68F3}"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Precio'!$A$5:$L$272</definedName>
    <definedName name="_xlnm.Print_Area" localSheetId="0">'A.Anexo I pag 1 oferta'!$A$3:$J$49</definedName>
    <definedName name="_xlnm.Print_Area" localSheetId="1">'B.Anexo I Tabla Desglose Precio'!$A$3:$L$281</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67" i="7" l="1"/>
  <c r="L266" i="7"/>
  <c r="L264" i="7"/>
  <c r="L261" i="7"/>
  <c r="L259" i="7"/>
  <c r="L258" i="7"/>
  <c r="L256" i="7"/>
  <c r="I252" i="7"/>
  <c r="I251" i="7"/>
  <c r="I250" i="7"/>
  <c r="I249" i="7"/>
  <c r="I248" i="7"/>
  <c r="I247" i="7"/>
  <c r="I246" i="7"/>
  <c r="I245" i="7"/>
  <c r="I244" i="7"/>
  <c r="I243" i="7"/>
  <c r="L241" i="7"/>
  <c r="I240" i="7"/>
  <c r="I239" i="7"/>
  <c r="L237" i="7"/>
  <c r="L233" i="7"/>
  <c r="L231" i="7"/>
  <c r="I230" i="7"/>
  <c r="I229" i="7"/>
  <c r="I228" i="7"/>
  <c r="I227" i="7"/>
  <c r="I226" i="7"/>
  <c r="I225" i="7"/>
  <c r="I224" i="7"/>
  <c r="I223" i="7"/>
  <c r="I222" i="7"/>
  <c r="I221" i="7"/>
  <c r="I220" i="7"/>
  <c r="L219" i="7"/>
  <c r="I218" i="7"/>
  <c r="I217" i="7"/>
  <c r="L215" i="7"/>
  <c r="L203" i="7"/>
  <c r="I214" i="7"/>
  <c r="I213" i="7"/>
  <c r="I212" i="7"/>
  <c r="I211" i="7"/>
  <c r="I210" i="7"/>
  <c r="I209" i="7"/>
  <c r="I208" i="7"/>
  <c r="I207" i="7"/>
  <c r="I206" i="7"/>
  <c r="I205" i="7"/>
  <c r="L199" i="7"/>
  <c r="I202" i="7"/>
  <c r="I201" i="7"/>
  <c r="L187" i="7"/>
  <c r="I198" i="7"/>
  <c r="I197" i="7"/>
  <c r="I196" i="7"/>
  <c r="I195" i="7"/>
  <c r="I194" i="7"/>
  <c r="I193" i="7"/>
  <c r="I192" i="7"/>
  <c r="I191" i="7"/>
  <c r="I190" i="7"/>
  <c r="I189" i="7"/>
  <c r="I186" i="7"/>
  <c r="I185" i="7"/>
  <c r="L183" i="7"/>
  <c r="L180" i="7"/>
  <c r="L176" i="7"/>
  <c r="L178" i="7" s="1"/>
  <c r="L173" i="7"/>
  <c r="L171" i="7"/>
  <c r="L164" i="7"/>
  <c r="L166" i="7" s="1"/>
  <c r="L161" i="7"/>
  <c r="L163" i="7" s="1"/>
  <c r="L158" i="7"/>
  <c r="L160" i="7" s="1"/>
  <c r="L155" i="7"/>
  <c r="L153" i="7"/>
  <c r="L151" i="7"/>
  <c r="L149" i="7"/>
  <c r="L145" i="7"/>
  <c r="L147" i="7" s="1"/>
  <c r="I143" i="7"/>
  <c r="I142" i="7"/>
  <c r="L140" i="7"/>
  <c r="L144" i="7" s="1"/>
  <c r="L134" i="7"/>
  <c r="I138" i="7"/>
  <c r="I137" i="7"/>
  <c r="I136" i="7"/>
  <c r="I133" i="7"/>
  <c r="I132" i="7"/>
  <c r="L130" i="7"/>
  <c r="L126" i="7"/>
  <c r="L124" i="7"/>
  <c r="L122" i="7"/>
  <c r="L120" i="7"/>
  <c r="L118" i="7"/>
  <c r="L116" i="7"/>
  <c r="L114" i="7"/>
  <c r="L112" i="7"/>
  <c r="I113" i="7"/>
  <c r="L109" i="7"/>
  <c r="I111" i="7"/>
  <c r="L104" i="7"/>
  <c r="L99" i="7"/>
  <c r="I103" i="7"/>
  <c r="I102" i="7"/>
  <c r="I101" i="7"/>
  <c r="L97" i="7"/>
  <c r="L95" i="7"/>
  <c r="L94" i="7"/>
  <c r="L92" i="7"/>
  <c r="L90" i="7"/>
  <c r="L88" i="7"/>
  <c r="L86" i="7"/>
  <c r="L84" i="7"/>
  <c r="L82" i="7"/>
  <c r="L80" i="7"/>
  <c r="L75" i="7"/>
  <c r="I79" i="7"/>
  <c r="I78" i="7"/>
  <c r="I77" i="7"/>
  <c r="L73" i="7"/>
  <c r="L70" i="7"/>
  <c r="I72" i="7"/>
  <c r="L65" i="7"/>
  <c r="I69" i="7"/>
  <c r="I68" i="7"/>
  <c r="I67" i="7"/>
  <c r="L62" i="7"/>
  <c r="I64" i="7"/>
  <c r="L58" i="7"/>
  <c r="L60" i="7" s="1"/>
  <c r="L55" i="7"/>
  <c r="L57" i="7" s="1"/>
  <c r="L47" i="7"/>
  <c r="L49" i="7" s="1"/>
  <c r="L50" i="7"/>
  <c r="L52" i="7" s="1"/>
  <c r="L44" i="7"/>
  <c r="L46" i="7" s="1"/>
  <c r="L39" i="7"/>
  <c r="L37" i="7"/>
  <c r="L35" i="7"/>
  <c r="L253" i="7" l="1"/>
  <c r="L254" i="7" s="1"/>
  <c r="L175" i="7"/>
  <c r="L157" i="7"/>
  <c r="L139" i="7"/>
  <c r="L128" i="7"/>
  <c r="L263" i="7"/>
  <c r="L43" i="7"/>
  <c r="L268" i="7" l="1"/>
  <c r="L167" i="7"/>
  <c r="L31" i="7"/>
  <c r="L33" i="7" s="1"/>
  <c r="L27" i="7"/>
  <c r="L25" i="7"/>
  <c r="L19" i="7"/>
  <c r="L23" i="7"/>
  <c r="L15" i="7"/>
  <c r="L17" i="7" l="1"/>
  <c r="L29" i="7" s="1"/>
  <c r="L11" i="7"/>
  <c r="L13" i="7" s="1"/>
  <c r="L7" i="7"/>
  <c r="L10" i="7" s="1"/>
  <c r="L53" i="7" l="1"/>
  <c r="L269" i="7" s="1"/>
  <c r="L272" i="7" l="1"/>
  <c r="B29" i="8" s="1"/>
</calcChain>
</file>

<file path=xl/sharedStrings.xml><?xml version="1.0" encoding="utf-8"?>
<sst xmlns="http://schemas.openxmlformats.org/spreadsheetml/2006/main" count="579" uniqueCount="352">
  <si>
    <t>Código</t>
  </si>
  <si>
    <t>Nat</t>
  </si>
  <si>
    <t>Ud</t>
  </si>
  <si>
    <t>Resumen</t>
  </si>
  <si>
    <t>Comentario</t>
  </si>
  <si>
    <t>CanPres</t>
  </si>
  <si>
    <t>Pres</t>
  </si>
  <si>
    <t>01</t>
  </si>
  <si>
    <t>Capítulo</t>
  </si>
  <si>
    <t>Partida</t>
  </si>
  <si>
    <t>UD</t>
  </si>
  <si>
    <t>PA</t>
  </si>
  <si>
    <t>DESMONTAJE INSTALACIÓN CLIMATIZACIÓN</t>
  </si>
  <si>
    <t>SEGURIDAD Y SALUD</t>
  </si>
  <si>
    <t>GESTIÓN DE RESIDUOS</t>
  </si>
  <si>
    <t>CONTROL DE CALIDAD</t>
  </si>
  <si>
    <t>XX %</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</si>
  <si>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</si>
  <si>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</si>
  <si>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</si>
  <si>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</si>
  <si>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</si>
  <si>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01_03</t>
  </si>
  <si>
    <t>01_03_01</t>
  </si>
  <si>
    <t>01_04</t>
  </si>
  <si>
    <t>01_04_01</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</si>
  <si>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</si>
  <si>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</si>
  <si>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</si>
  <si>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</si>
  <si>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</si>
  <si>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</si>
  <si>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</si>
  <si>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</si>
  <si>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</si>
  <si>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</si>
  <si>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</si>
  <si>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</si>
  <si>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</si>
  <si>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</si>
  <si>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</si>
  <si>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</si>
  <si>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</si>
  <si>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</si>
  <si>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</si>
  <si>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</si>
  <si>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</si>
  <si>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</si>
  <si>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</si>
  <si>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INFRAESTRUCTURAS Y MODIFICACIONES (*)</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</si>
  <si>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</si>
  <si>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 Cuando no se indiquen otros porcentajes se entenderá que quedan incluidos en el precio de la oferta el 13% de Gastos Generales y el 6% de Beneficio Industrial.</t>
  </si>
  <si>
    <t>(***) Deberán presupuestarse todas las partidas de los capítulos. En caso de incluirse alguna partida sin importe se considerará ofertada a coste cero para CRTVE.</t>
  </si>
  <si>
    <t>ImpPres (***)</t>
  </si>
  <si>
    <t>S-03068-2024 - Acondicionamiento instalaciones climatización varios edificios complejo PRADO DEL REY</t>
  </si>
  <si>
    <t>ACS EDIFICIO SPR</t>
  </si>
  <si>
    <t>Ud. Desmontaje de instalación de acs en zona de actuación, incluyendo todos los elementos que la forman (acumulador, tuberías, válvulas,...). Se retirarán las canalizaciones de tubos que no conduzcan ya a elementos al estar fuera de uso o para retirar en esta fase. En general cualquier elemento que sea necesario retirar y entregar a gestor de residuos autorizado para dejar la zona de montaje de la torre nueva totalmente lista para recibirla. Incluso traslado de material a punto limpio correspondiente. incluyendo: achatarramiento, traslado y gestión de residuos adecuados a normativa relacionada con los distintos materiales a retirar.</t>
  </si>
  <si>
    <t>_N_</t>
  </si>
  <si>
    <t>Longuitud</t>
  </si>
  <si>
    <t>Anchura</t>
  </si>
  <si>
    <t>Altura</t>
  </si>
  <si>
    <t>Desmantelado</t>
  </si>
  <si>
    <t>SUMINISTRO E INSTALACIÓN ACUMULADOR NUEVO</t>
  </si>
  <si>
    <t>Ud.  Suministro e instalación de depósito acumulador vertical de capacidad nominal 1000L para preparación de ACS fabricado en acero inoxidable AISI 316L (1.4404) Suicalsa o similar, apto para estar en contacto con agua potable, de acuerdo al Reglamento 1935/2004. El acero inoxidable AISI 316L pertenece a la familia de los aceros austeníticos (18-8 con 2% de molibdeno y contenido en carbono. Incluido ánodo de magnesio para depósito capacidad. Totalmente instalado.
Características:
- Capacidad nominal: 1.000 litros
- Presión (trabajo / prueba): 8 / 12 bar
- Temperatura de trabajo: 95ºC
- Carcasa-Depósito, con fondos tipo Korbbogen 
- Conexiones Rosca Gas Hembra (o embridadas DIN2576). 
- Boca de hombre. 
- Juntas EPDM. 
- Decapado y pasivado 
- Aislamiento flexible en poliuretano de 100 mm coeficiente de conductividad térmica 0,038 W/mK y acabado externo en funda sky de 0,28 mm con cierre con cremallera
- Con placa de identificación: Nº serie, modelo y fecha de prueba, Volumen, Presión, temperatura.
Parámetros técnicos según Reglamento 814/2013 de diseño ecológico:
- Pérdida de calor (W): 143 
- Volumen neto (lts): 1.015
Conexiones:
(1) Vaciado: 1"1/2
(2) Instrumentación (3 uds): 1/2"
(3) Entrada agua fría: 2"
(4) Recirculación:1"1/2
(5) Ánodo protección catódica: 1"1/4
(6) Salida agua caliente: 2"
(7) Entrada y Salida a intercambiadores externos (2uds): 2"
(8) Resistencia eléctrica: 2"
(9) Boca de inspección: 400 mm de diámetro</t>
  </si>
  <si>
    <t>INSTALACIÓN - VALVULERÍA, TUBERÍA Y AISLAMIENTO</t>
  </si>
  <si>
    <t xml:space="preserve">m  </t>
  </si>
  <si>
    <t xml:space="preserve">u </t>
  </si>
  <si>
    <t>u</t>
  </si>
  <si>
    <t>Aislamiento 1 1/4" (DN32)</t>
  </si>
  <si>
    <t>ML. Aislamiento de tubería de 1 1/4"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t>
  </si>
  <si>
    <t>01_03_02</t>
  </si>
  <si>
    <t>m</t>
  </si>
  <si>
    <t>Protección exterior aluminio 1 1/4"</t>
  </si>
  <si>
    <t>ML. Suministro e instalación Protección exterior / forro de chapa de aluminio de 0,8 mm de espesor para tubería 1 1/4". Incluyendo codos, accesorios, bridas, pequeño material y mano de obra. Perfectamente acoplada, rematada y sellada para los distintos diámetros y piezas. Incluso material complementario, pequeño material, mano de obra de instalación y pruebas. Medida la longitud instalada.</t>
  </si>
  <si>
    <t>01_03_03</t>
  </si>
  <si>
    <t>Tubo cobre de 1 1/4"</t>
  </si>
  <si>
    <t>ML. Suministro e instalación Tubería de 1 1/4" en cobre + manguito antielectrólitico de la misma medida. Incluyendo codos, tes, accesorios, bridas, pequeño material y mano de obra</t>
  </si>
  <si>
    <t>Reacondicionamiento</t>
  </si>
  <si>
    <t>Válvula de Seguridad</t>
  </si>
  <si>
    <t>01_03_04</t>
  </si>
  <si>
    <t>Válvula corte esfera 1 1/4"</t>
  </si>
  <si>
    <t>Ud. Suministro e instalación vávula de esfera 1 1/4" con sistema de accionamiento de cuarto de vuelta, es decir, tiene una rotación de 90º entre las  posiciones de abierto y cerrado y de paso total. Tipo Arco Tajo 2000 o similar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
Totalmente instalada</t>
  </si>
  <si>
    <t>01_03_05</t>
  </si>
  <si>
    <t>Termómetro</t>
  </si>
  <si>
    <t>Ud. Suministro e instalación de termómetro analógico WIKA A52 o similar de 100mm de diámetro nominal, con conexión dorsal. Caja y bulbo en acero inoxidable. Clase de exactitud 2 según DIN EN 13190. Con vaina en latón. Precisión 1,6%. Fabricado según Norma EN-837-1. Rango de medición de 0 ... +100 °C. Incluido pequeño material, totalmente instalado incluida vaina y pasta térmica. Para montar en el acumulador</t>
  </si>
  <si>
    <t>01_03_06</t>
  </si>
  <si>
    <t>Manguito electrolítico</t>
  </si>
  <si>
    <t>Ud. Manguito electrolítico H-H de 1" 1/4. para intercalar en la union de depósito acumulador con tuberias de cobre. Totalmente instalado, incluido pequeño material.</t>
  </si>
  <si>
    <t>TOTAL 01_03</t>
  </si>
  <si>
    <t>CONTROL BMS</t>
  </si>
  <si>
    <t>Sondas Temperatura</t>
  </si>
  <si>
    <t>Ud. Suministro y montaje de sensor temperatura de inmersión marca Trend tipo TB/TI o similar, con vástago largo y vaina y pasta térmica. Incluso material complementario, pequeño material, mano de obra de instalación, pruebas, regulación y puesta en marcha. Medida la ud instalada, probada, regulada y funcionando.</t>
  </si>
  <si>
    <t>01_05</t>
  </si>
  <si>
    <t>01_05_01</t>
  </si>
  <si>
    <t>VARIOS</t>
  </si>
  <si>
    <t>Limpieza final de obral</t>
  </si>
  <si>
    <t>Ud. Limpieza industrial al final de la obra en todas las zonas donde se han desarrollado actuaciones, incluyendo los trabajos de eliminación de la suciedad y el polvo acumulado en paramentos y carpinterías, limpieza y desinfección, limpieza de cristales y carpinterías exteriores, eliminación de manchas y restos de yeso y mortero adheridos en suelos y otros elementos, recogida y retirada de plásticos, cartones, secciones residuales de tubo, conducto, valvulería, aislamiento, todo ello junto con los demás restos de fin de obra depositados en el contenedor de residuos para su transporte a vertedero autorizado.</t>
  </si>
  <si>
    <t>01_05_02</t>
  </si>
  <si>
    <t>Trámites y Legalización Instalaciones</t>
  </si>
  <si>
    <t>Ud. Legalización de las instalaciones de climatización incluyendo la tramitación de toda la documentación necesaria y el completo seguimiento ante la Dirección General de Industria correspondiente u organismo competente al respecto y Ayuntamiento, hasta conseguir la Autorización Definitiva en el caso de Industria y la Licencia del Ayuntamiento de que la instalación cumple con todos los requisitos, incluido el pago de tasas a organismos oficiales o entidades competentes u homologadas (OCA) si se requiriera. Incluso Boletín de Instalador Autorizado que certifique las modificaciones, incluso las tasas correspondientes. Medida la unidad una vez obtenida la autorización y licencia definitiva.
Incluso baja Torre de Refrigeración desmontada y alta de la nueva en organismo competente.</t>
  </si>
  <si>
    <t>01_05_03</t>
  </si>
  <si>
    <t>Documentación As-Built</t>
  </si>
  <si>
    <t>Ud.Documentación As Built. Incluye planos as built, esquemas unifilares actualizados, cálculos justificativos durante la obra</t>
  </si>
  <si>
    <t>01_05_04</t>
  </si>
  <si>
    <t>TOTAL 01_05</t>
  </si>
  <si>
    <t>01_06</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</si>
  <si>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
Incluso traslado de material a punto limpio correspondiente. incluyendo: achatarramiento, traslado y gestión de residuos adecuados a normativa relacionada con los distintos materiales a retirar.</t>
  </si>
  <si>
    <t>01_07</t>
  </si>
  <si>
    <t>Ud. Control de calidad trabajos ejecutados según proyecto de ejecución. Se entregarán las fichas técnicas, manuales de funcionamiento y las homologaciones CE de los equipos suministrados.
Entrega de protocolos de pruebas con los datos nominales o de proyecto y los medidos en campo y Memoria de Funcionamiento e integración con el BMS.</t>
  </si>
  <si>
    <t>01_08</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</si>
  <si>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</si>
  <si>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01</t>
  </si>
  <si>
    <t>TOTAL 01_01</t>
  </si>
  <si>
    <t>TOTAL 01_02</t>
  </si>
  <si>
    <t>TOTAL 01_06</t>
  </si>
  <si>
    <t>TOTAL 01_07</t>
  </si>
  <si>
    <t>TOTAL 01_08</t>
  </si>
  <si>
    <t>TOTAL 01_04</t>
  </si>
  <si>
    <t>02</t>
  </si>
  <si>
    <t>ACS EDIFICIO PREMONTAJE</t>
  </si>
  <si>
    <t>02_01</t>
  </si>
  <si>
    <t>DESMONTAJE ACUMULADOR E INSTALACIÓN</t>
  </si>
  <si>
    <t>02_02</t>
  </si>
  <si>
    <t>Ud.  Suministro e instalación de depósito acumulador vertical de capacidad nominal 1500L para preparación de ACS fabricado en acero inoxidable AISI 316L (1.4404) Suicalsa o similar, apto para estar en contacto con agua potable, de acuerdo al Reglamento 1935/2004. El acero inoxidable AISI 316L pertenece a la familia de los aceros austeníticos (18-8 con 2% de molibdeno y contenido en carbono. Incluido ánodo de magnesio para depósito capacidad. Totalmente instalado.
Características:
- Capacidad nominal: 1.500 litros
- Presión (trabajo / prueba): 8 / 12 bar
- Temperatura de trabajo: 95ºC
- Carcasa-Depósito, con fondos tipo Korbbogen 
- Conexiones Rosca Gas Hembra (o embridadas DIN2576). 
- Boca de hombre. 
- Juntas EPDM. 
- Decapado y pasivado 
- Aislamiento flexible en poliuretano de 100 mm coeficiente de conductividad térmica 0,038 W/mK y acabado externo en funda sky de 0,28 mm con cierre con cremallera
- Con placa de identificación: Nº serie, modelo y fecha de prueba, Volumen, Presión, temperatura.
Parámetros técnicos según Reglamento 814/2013 de diseño ecológico:
- Pérdida de calor (W): 165 
- Volumen neto (lts): 1.445
Conexiones:
(1) Vaciado: 1"1/2
(2) Instrumentación (3 uds): 1/2"
(3) Entrada agua fría: 2"
(4) Recirculación:1"1/2
(5) Ánodo protección catódica: 1"1/4
(6) Salida agua caliente: 2"
(7) Entrada y Salida a intercambiadores externos (2uds): 2"
(8) Resistencia eléctrica: 2"
(9) Boca de inspección: 400 mm de diámetro</t>
  </si>
  <si>
    <t>02_03</t>
  </si>
  <si>
    <t>Circuito Bombeo, intercambiador y acumulador</t>
  </si>
  <si>
    <t>ud</t>
  </si>
  <si>
    <t>FONTANERÍA ACS, VALVULERÍA, TUBERÍA Y AISLAMIENTO</t>
  </si>
  <si>
    <t>TOTAL 02_01</t>
  </si>
  <si>
    <t>TOTAL 02_02</t>
  </si>
  <si>
    <t>02_03_01</t>
  </si>
  <si>
    <t>Tubería PP-R RP D63</t>
  </si>
  <si>
    <t>ML. Suministro y montaje de tubo compuesto de polipropileno copolímero random PP-R RP "Raised Pressure" con fibra de vidrio (1/4)PP-R RP // (2/4)PP-R RP + FV (1/4) // PP-R RP, de diámetro 63 mm y 7,1 mm de espesor. Tubería fabricada y certificada según Reglamento Particular Aenor RP 01.78, accesorios fabricados y certificados según norma UNE EN 15874-3 y sistema de unión por termofusión, inserciones incorporadas y electrofusión certificado según RP 01.78. Certificado de potabilidad Aimplas según RD 140/2003. Para uso en instalaciones de fontanería (AFS, ACS) y climatización (calefacción, sistemas agua/agua, agua/aire) con temperaturas comprendidas entre -15 °C y 95 °C. Incluida p/p de accesorios y material auxiliar para montaje y sujeción. Instalado con abrazaderas isofónicas Niron de goma lisa, según norma UNE EN 806-4. Espesor de aislamiento térmico conforme a RITE calculado mediante procedimiento alternativo según criterios de la norma UNE EN ISO 12241. Certificado según ISO 14001 y con la Declaración Ambiental de Producto ( DAP ). Tipo ITALSAN, NIRON FIBER BLUE RP, SDR 9 serie 4 o similar.</t>
  </si>
  <si>
    <t>02_03_02</t>
  </si>
  <si>
    <t>Tubería PP-R RP D50</t>
  </si>
  <si>
    <t>ML. Suministro y montaje de tubo compuesto de polipropileno copolímero random PP-R RP "Raised Pressure" con fibra de vidrio (1/4)PP-R RP // (2/4)PP-R RP + FV (1/4) // PP-R RP, de diámetro 50 mm y 5,6 mm de espesor. Tubería fabricada y certificada según Reglamento Particular Aenor RP 01.78, accesorios fabricados y certificados según norma UNE EN 15874-3 y sistema de unión por termofusión, inserciones incorporadas y electrofusión certificado según RP 01.78. Certificado de potabilidad Aimplas según RD 140/2003. Para uso en instalaciones de fontanería (AFS, ACS) y climatización (calefacción, sistemas agua/agua, agua/aire) con temperaturas comprendidas entre -15 °C y 95 °C. Incluida p/p de accesorios y material auxiliar para montaje y sujeción. Instalado con abrazaderas isofónicas Niron de goma lisa, según norma UNE EN 806-4. Espesor de aislamiento térmico conforme a RITE calculado mediante procedimiento alternativo según criterios de la norma UNE EN ISO 12241. Certificado según ISO 14001 y con la Declaración Ambiental de Producto ( DAP ). Tipo ITALSAN, NIRON FIBER BLUE RP, SDR 9 serie 4 o similar.</t>
  </si>
  <si>
    <t>Llenado AF</t>
  </si>
  <si>
    <t>ACS a consumo</t>
  </si>
  <si>
    <t>Vaciado</t>
  </si>
  <si>
    <t>02_03_03</t>
  </si>
  <si>
    <t>Tubería PP-R RP D32</t>
  </si>
  <si>
    <t>ML. Suministro y montaje de tubo compuesto de polipropileno copolímero random PP-R RP "Raised Pressure" con fibra de vidrio (1/4)PP-R RP // (2/4)PP-R RP + FV (1/4) // PP-R RP, de diámetro 32 mm y 3,6 mm de espesor. Tubería fabricada y certificada según Reglamento Particular Aenor RP 01.78, accesorios fabricados y certificados según norma UNE EN 15874-3 y sistema de unión por termofusión, inserciones incorporadas y electrofusión certificado según RP 01.78. Certificado de potabilidad Aimplas según RD 140/2003. Para uso en instalaciones de fontanería (AFS, ACS) y climatización (calefacción, sistemas agua/agua, agua/aire) con temperaturas comprendidas entre -15 °C y 95 °C. Incluida p/p de accesorios y material auxiliar para montaje y sujeción. Instalado con abrazaderas isofónicas Niron de goma lisa, según norma UNE EN 806-4. Espesor de aislamiento térmico conforme a RITE calculado mediante procedimiento alternativo según criterios de la norma UNE EN ISO 12241. Certificado según ISO 14001 y con la Declaración Ambiental de Producto ( DAP ). Tipo ITALSAN, NIRON FIBER BLUE RP, SDR 9 serie 4 o similar.</t>
  </si>
  <si>
    <t>Circuito Bomba recirculación</t>
  </si>
  <si>
    <t>02_03_04</t>
  </si>
  <si>
    <t>Tubería PP-R RP D125 Colectores Bombas</t>
  </si>
  <si>
    <t>Ud. Suministro y montaje colector para bombas fabricado con tuberí de compuesto de polipropileno copolímero random PP-R RP "Raised Pressure" con fibra de vidrio (1/4)PP-R RP // (2/4)PP-R RP + FV (1/4) // PP-R RP, de diámetro 125 mm y 14,0 mm de espesor. Tubería fabricada y certificada según Reglamento Particular Aenor RP 01.78, accesorios fabricados y certificados según norma UNE EN 15874-3 y sistema de unión por termofusión, inserciones incorporadas y electrofusión certificado según RP 01.78. Certificado de potabilidad Aimplas según RD 140/2003. Para uso en instalaciones de fontanería (AFS, ACS) y climatización (calefacción, sistemas agua/agua, agua/aire) con temperaturas comprendidas entre -15 °C y 95 °C. Incluida p/p de accesorios y material auxiliar para montaje y sujeción. Instalado con abrazaderas isofónicas Niron de goma lisa, según norma UNE EN 806-4. Espesor de aislamiento térmico conforme a RITE calculado mediante procedimiento alternativo según criterios de la norma UNE EN ISO 12241. Certificado según ISO 14001 y con la Declaración Ambiental de Producto ( DAP ). Tipo ITALSAN, NIRON FIBER BLUE RP, SDR 9 serie 4 o similar.</t>
  </si>
  <si>
    <t>02_03_05</t>
  </si>
  <si>
    <t>Tubería PP-R RP D20 Puentes manómetros Bombas ACS</t>
  </si>
  <si>
    <t>Ud. Suministro y montaje puente de manómetros fabriecados con tubería de compuesto de polipropileno copolímero random PP-R RP "Raised Pressure" con fibra de vidrio (1/4)PP-R RP // (2/4)PP-R RP + FV (1/4) // PP-R RP, de diámetro 20 mm y 2,8 mm de espesor. Tubería fabricada y certificada según Reglamento Particular Aenor RP 01.78, accesorios fabricados y certificados según norma UNE EN 15874-3 y sistema de unión por termofusión, inserciones incorporadas y electrofusión certificado según RP 01.78. Certificado de potabilidad Aimplas según RD 140/2003. Para uso en instalaciones de fontanería (AFS, ACS) y climatización (calefacción, sistemas agua/agua, agua/aire) con temperaturas comprendidas entre -15 °C y 95 °C. Incluida p/p de accesorios y material auxiliar para montaje y sujeción. Instalado con abrazaderas isofónicas Niron de goma lisa, según norma UNE EN 806-4. Espesor de aislamiento térmico conforme a RITE calculado mediante procedimiento alternativo según criterios de la norma UNE EN ISO 12241. Certificado según ISO 14001 y con la Declaración Ambiental de Producto ( DAP ). Tipo ITALSAN, NIRON FIBER BLUE RP, SDR 9 serie 4 o similar.</t>
  </si>
  <si>
    <t>Bomba 1 ACS</t>
  </si>
  <si>
    <t>Bomba 2 ACS</t>
  </si>
  <si>
    <t>Bomba Recirculación</t>
  </si>
  <si>
    <t>02_03_06</t>
  </si>
  <si>
    <t>Aislamiento DN63</t>
  </si>
  <si>
    <t>ML. Aislamiento de tubería de DN63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t>
  </si>
  <si>
    <t>02_03_07</t>
  </si>
  <si>
    <t>Aislamiento DN50</t>
  </si>
  <si>
    <t>ML. Aislamiento de tubería de DN50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t>
  </si>
  <si>
    <t>02_03_08</t>
  </si>
  <si>
    <t>Aislamiento DN32</t>
  </si>
  <si>
    <t>ML. Aislamiento de tubería de DN32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t>
  </si>
  <si>
    <t>02_03_09</t>
  </si>
  <si>
    <t xml:space="preserve">u  </t>
  </si>
  <si>
    <t>Aislamiento DN125 Colectores Bombas</t>
  </si>
  <si>
    <t>Ud. Aislamiento de tubería de DN125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t>
  </si>
  <si>
    <t>02_03_10</t>
  </si>
  <si>
    <t>Aislamiento DN20 Puentes manómetros</t>
  </si>
  <si>
    <t>Ud. Aislamiento de tubería de DN20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t>
  </si>
  <si>
    <t>02_03_11</t>
  </si>
  <si>
    <t>Protección exterior aluminio DN63</t>
  </si>
  <si>
    <t>ML. Suministro e instalación Protección exterior / forro de chapa de aluminio de 0,8 mm de espesor para tubería DN63. Incluyendo codos, accesorios, bridas, pequeño material y mano de obra. Perfectamente acoplada, rematada y sellada para los distintos diámetros y piezas. Incluso material complementario, pequeño material, mano de obra de instalación y pruebas. Medida la longitud instalada.</t>
  </si>
  <si>
    <t>02_03_12</t>
  </si>
  <si>
    <t>Protección exterior aluminio DN50</t>
  </si>
  <si>
    <t>ML. Suministro e instalación Protección exterior / forro de chapa de aluminio de 0,8 mm de espesor para tubería DN50. Incluyendo codos, accesorios, bridas, pequeño material y mano de obra. Perfectamente acoplada, rematada y sellada para los distintos diámetros y piezas. Incluso material complementario, pequeño material, mano de obra de instalación y pruebas. Medida la longitud instalada.</t>
  </si>
  <si>
    <t>02_03_13</t>
  </si>
  <si>
    <t>Protección exterior aluminio DN32</t>
  </si>
  <si>
    <t>02_03_14</t>
  </si>
  <si>
    <t>Protección exterior aluminio DN125 Colectores</t>
  </si>
  <si>
    <t>Ud. Suministro e instalación Protección exterior / forro de chapa de aluminio de 0,8 mm de espesor para tubería DN125. Incluyendo codos, accesorios, bridas, pequeño material y mano de obra. Perfectamente acoplada, rematada y sellada para los distintos diámetros y piezas. Incluso material complementario, pequeño material, mano de obra de instalación y pruebas. Medida la longitud instalada.</t>
  </si>
  <si>
    <t>02_03_15</t>
  </si>
  <si>
    <t>Protección exterior aluminio DN20 Puentes manómetros</t>
  </si>
  <si>
    <t>Ud. Suministro e instalación Protección exterior / forro de chapa de aluminio de 0,8 mm de espesor para tubería DN20. Incluyendo codos, accesorios, bridas, pequeño material y mano de obra. Perfectamente acoplada, rematada y sellada para los distintos diámetros y piezas. Incluso material complementario, pequeño material, mano de obra de instalación y pruebas. Medida la longitud instalada.</t>
  </si>
  <si>
    <t>02_03_16</t>
  </si>
  <si>
    <t>Válvula Esfera de corte 2"</t>
  </si>
  <si>
    <t>Ud. Suministro e instalación vávula de esfera 2" con sistema de accionamiento de cuarto de vuelta, es decir, tiene una rotación de 90º entre las  posiciones de abierto y cerrado y de paso total. Tipo Arco Tajo 2000 o similar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
Totalmente instalada</t>
  </si>
  <si>
    <t>Bombas ACS</t>
  </si>
  <si>
    <t>Intercambiador ACS</t>
  </si>
  <si>
    <t>Depóssito acumulador</t>
  </si>
  <si>
    <t>02_03_17</t>
  </si>
  <si>
    <t>Válvula Esfera de corte 1 1/2"</t>
  </si>
  <si>
    <t>Ud. Suministro e instalación vávula de esfera 1 1/2" con sistema de accionamiento de cuarto de vuelta, es decir, tiene una rotación de 90º entre las  posiciones de abierto y cerrado y de paso total. Tipo Arco Tajo 2000 o similar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
Totalmente instalada</t>
  </si>
  <si>
    <t>Llenado</t>
  </si>
  <si>
    <t>Consumo</t>
  </si>
  <si>
    <t>02_03_18</t>
  </si>
  <si>
    <t>Válvula Esfera de corte 1"</t>
  </si>
  <si>
    <t>Ud. Suministro e instalación vávula de esfera 1/2" con sistema de accionamiento de cuarto de vuelta, es decir, tiene una rotación de 90º entre las  posiciones de abierto y cerrado y de paso total. Tipo Arco Tajo 2000 o similar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
Totalmente instalada</t>
  </si>
  <si>
    <t>02_03_19</t>
  </si>
  <si>
    <t>Válvula Esfera de corte 1/2"</t>
  </si>
  <si>
    <t>Puentes manómetros</t>
  </si>
  <si>
    <t>02_03_20</t>
  </si>
  <si>
    <t>Purgadores</t>
  </si>
  <si>
    <t>Ud. Suministro e instalción purgador de aire automático SpiroTop o similar. G1/2, de latón, material del flotador PP, PN10 bar, Temperatura máx 110 ºC.
Instalación en vertical. Incluye llave independizadora, aislamiento, pequeño material y mano de obra</t>
  </si>
  <si>
    <t>02_03_21</t>
  </si>
  <si>
    <t>Válvula de seguridad</t>
  </si>
  <si>
    <t>Ud. Suministro e instalción válvula de seguridad según Normativa vigente tarada y precintada. La capacidad máxima ha de ser superior a la capacidad de la la potencia de la Intercambiador de ACS Tara: 3 a 6 bar según necesidades. DN40
Para protección de los depósitos presurizados/-circuitos para agua. La temperatura del fluido a presión atmosférica no ha de alcanzar nunca el punto de ebullición. Con muelle, con maneta de apertura, cámara del muelle protegido por membrana.
Conexión de entrada y salida mediante rosca interior. Montaje vertical. Totalmente metálica; puede recibir alta temperatura radiante o ambiental. Todos los materiales son adecuados para temperaturas máximas hasta 100 ° C.
Esta válvula en su zona de descarga deberá estar conducida hasta sumidero. Se montará manómetro con válvula de aislamiento para manómetro.</t>
  </si>
  <si>
    <t>02_03_22</t>
  </si>
  <si>
    <t>Válvula Antirretorno 2" Bombas Acs</t>
  </si>
  <si>
    <t>Ud. Suministro e instalación válvula de retención de latón para roscar de 2".</t>
  </si>
  <si>
    <t>02_03_23</t>
  </si>
  <si>
    <t>Válvula Antirretorno 1 1/2" Llenado</t>
  </si>
  <si>
    <t>Ud. Suministro e instalación válvula de retención de latón para roscar de 1 1/2".</t>
  </si>
  <si>
    <t>02_03_24</t>
  </si>
  <si>
    <t>Filtro Agua 2 "Bombas ACS</t>
  </si>
  <si>
    <t>Ud. Filtro retenedor de residuos de latón, con tamiz de acero inoxidable con perforaciones de 0,5 mm de diámetro, con rosca de 2", para una presión máxima de trabajo de 16 bar y una temperatura máxima de 110°C.  
Material auxiliar incluido, totalmante instalado.</t>
  </si>
  <si>
    <t>02_03_25</t>
  </si>
  <si>
    <t>Filtro agua 1 1/2" Llenado</t>
  </si>
  <si>
    <t>Ud. Filtro retenedor de residuos de latón, con tamiz de acero inoxidable con perforaciones de 0,5 mm de diámetro, con rosca de 1 1/2", para una presión máxima de trabajo de 16 bar y una temperatura máxima de 110°C.  
Material auxiliar incluido, totalmante instalado.</t>
  </si>
  <si>
    <t>02_03_26</t>
  </si>
  <si>
    <t>Manguito antivibratorio embridado 2"</t>
  </si>
  <si>
    <t>Ud. Suministro e instalación manguito antivibratorio. Temperatura -10ºC a 105ºC, presión máx. de trabajo 10 bar, vacío máx. 400 mm Hg, medidas DN50 2" 105x165 mm. Bridas de acero galvanizado, hilo metálico de acero al carbono, elastómero de EPDM, refuerzo elastómero de fibra sintética de nylon. Conexiones mediante bridas locas normalizadas s/DIN 2576 (PN 10) y DIN2502 (PN16). Totalmente instalado, incluido pequeño material.</t>
  </si>
  <si>
    <t>TOTAL 02_03</t>
  </si>
  <si>
    <t>02_04</t>
  </si>
  <si>
    <t>INSTRUMENTACIÓN</t>
  </si>
  <si>
    <t>02_04_01</t>
  </si>
  <si>
    <t>Ud. Suministro e instalación de termómetro analógico WIKA A52 o similar de 100mm de diámetro nominal, con conexión dorsal. Caja y bulbo en acero inoxidable. Clase de exactitud 2 según DIN EN 13190. Con vaina en latón. Precisión 1,6%. Fabricado según Norma EN-837-1. Rango de medición de 0 ... +100 °C. Incluido pequeño material, totalmente instalado incluida vaina y pasta térmica.</t>
  </si>
  <si>
    <t>Intercambiador ACS entrada-salida</t>
  </si>
  <si>
    <t>Acumulador</t>
  </si>
  <si>
    <t>02_04_02</t>
  </si>
  <si>
    <t>Manómetros</t>
  </si>
  <si>
    <t>Ud. Suministro e instalación de manométros de glicerina MEI o similar de 100mm de diámetro. Caja de acero inox. Sistema de presión y conexión en latón. Precisión 1,6%. Fabricado según Norma EN-837-1. Escala de 0-6 bar. Con llave de corte y lira. Incluido pequeño material, totalmente instalado.</t>
  </si>
  <si>
    <t>Intercambiador ACS entrada salida</t>
  </si>
  <si>
    <t>Puentes mnométricos bombas</t>
  </si>
  <si>
    <t>02_04_03</t>
  </si>
  <si>
    <t>TOTAL 02_04</t>
  </si>
  <si>
    <t>02_05</t>
  </si>
  <si>
    <t>CONTADORES ENERGÍA TÉRMICA</t>
  </si>
  <si>
    <t>Ud. Suministro e instalación de Contador de energía térmica modelo Kamstrup 603 MC o similar para instalación ACS, DN50x270mm, caudal nominal 15 m3/h. Incluidas dos sondas de temperatura y caudalímetro. Compatible con protocolo de comunicaciones ModBus 485 para integración de señales en BMS Trend. 
De conformidad con EN 1434 y MID, el MULTICAL® 603 puede designarse un "integrador" con homologación y verificación de tipo independiente, y puede suministrarse bien como integrador separado o bien como contador completo con sondas de temperatura y caudalímetro montados según los requisitos la propiedad.
Debe disponer de 2 entradas para caudalímetro que pueden utilizarse tanto para caudalímetros electrónicos como mecánicos. Los pulsos de caudalímetro pueden pro_x0002_gramarse desde 0,001 hasta 300 pulsos/litro, y el integrador puede programarse para caudales nominales desde 0,6 hasta 15.000 m³/h. El integrador puede suministrarse con entradas para caudalímetro tanto conectadas galvánicamente o como aisladas galvánicamente.
La energía térmica puede visualizarse en kWh, MWh, GJ o Gcal, todas con siete u ocho dígitos representativos más la unidad de medición.
Alimentación de red de 24 VAC o 230 VAC, según necesidades.
Incluidos picajes para portasondas de temperatura, racores, pequeño material de fontaneria.
Incluida instalación de alimentación eléctrica bajo tubo de acero o acero-flex, protecciones magnetotérmica y diferencial,racores de conexionado y pequño material.
Totalmente instalado, integrado en control BMS y probado.</t>
  </si>
  <si>
    <t>Primario de calderas</t>
  </si>
  <si>
    <t>Consumo ACS</t>
  </si>
  <si>
    <t>TOTAL 02_05</t>
  </si>
  <si>
    <t>02_06</t>
  </si>
  <si>
    <t>m²</t>
  </si>
  <si>
    <t>ADECUACIÓN PAVIMENTO</t>
  </si>
  <si>
    <t>Ud. Adecuación del  pavimento de poliuretano impermeable y antideslizante. 
• Diamantado y aspirado de la superficie hasta conseguir un soporte sano y exento de partes sueltas o mal adheridas. 
• Imprimación a base de epoxi bicomponente en base agua. 
• Aplicación de mortero autonivelante a base de resinas epoxi aplicado con llana, en un espesor medio aprox. de 2-3 mm. Como barrera temporal de humedad. 
• Imprimación a base de resinas epoxi . 
• Aplicación de mortero autonivelante a base poliuretano duro-elástico, en un espesor aproximado de 2 mm, aplicado con llana y en color a elegir según carta de colores del fabricante. 
• Espolvoreo de árido seleccionado. 
• Revestimiento a base poliuretano, aplicado a rodillo, en dos manos y en color a elegir según carta de colores del fabricante
Inlcuidos todos los materiales, trabajos y elementos auxiliares para la correcta finalización de la partida.</t>
  </si>
  <si>
    <t>TOTAL 02_06</t>
  </si>
  <si>
    <t>02_07</t>
  </si>
  <si>
    <t>02_07_01</t>
  </si>
  <si>
    <t>Limpieza final de obra</t>
  </si>
  <si>
    <t>02_07_02</t>
  </si>
  <si>
    <t>02_07_03</t>
  </si>
  <si>
    <t>02_07_04</t>
  </si>
  <si>
    <t>TOTAL 02_07</t>
  </si>
  <si>
    <t>02_08</t>
  </si>
  <si>
    <t>TOTAL 02_08</t>
  </si>
  <si>
    <t>02_09</t>
  </si>
  <si>
    <t>CONTROL CALIDAD</t>
  </si>
  <si>
    <t>TOTAL 02_09</t>
  </si>
  <si>
    <t>02_10</t>
  </si>
  <si>
    <t>SEGURIDAD Y CALIDAD</t>
  </si>
  <si>
    <t>TOTAL 02_10</t>
  </si>
  <si>
    <t>TOTAL 02</t>
  </si>
  <si>
    <t>03</t>
  </si>
  <si>
    <t>CLIMATIZACIÓN EDIFICO PRINCIPAL TVE PLANTAS S1 y B</t>
  </si>
  <si>
    <t>Ud. Suministro y sustitución de tuberías del circuito de climatización que distribuyen a la planta sótano, salas S-016 y S-018, y a planta baja. salas 116, 122 y 124</t>
  </si>
  <si>
    <t>03_01</t>
  </si>
  <si>
    <t>TRABAJOS PREVIOS Y POSTERIORES</t>
  </si>
  <si>
    <t>03_01_01</t>
  </si>
  <si>
    <t>Adecuación y limpieza</t>
  </si>
  <si>
    <t>Ud. Preparación de las zonas de trabajo y limpieza a la finalización. Incluye reparación de daños durante la obra</t>
  </si>
  <si>
    <t>03_01_02</t>
  </si>
  <si>
    <t>Techos</t>
  </si>
  <si>
    <t>m2. Desmontaje y montaje de falso techo registrable de cualquier material y sistema de perfilería, por medios manuales,  para su reposición en la misma obra, incluso retirada e instalación de estructura de primarios, secundarios, cuelgues y elementos de anclaje a forjado y partes registrables. Incluso formación de descuelgues, fosos, falsas vigas, formación de conductos, etc. Incluso desconexionado de instalaciones. Sin deteriorar los elementos constructivos a los que se sujeta.  Incluso carga, retirada y transporte en obra destinado para tal efecto (saco, contenedor, camión, etc), transporte a vertedero y cánon de vertido. Incluso p.p. de medios auxiliares, medios de elevación, andamiaje y limpieza. Medida la superficie realmente desmontada y montada descontando todos los huecos.
Incluye la sustitución de las manchadas, deterioradas antes o durante los trabajos.</t>
  </si>
  <si>
    <t>TOTAL 03_01</t>
  </si>
  <si>
    <t>03_02</t>
  </si>
  <si>
    <t>OBRA CIVIL - PERFORACIÓN FORJADOS</t>
  </si>
  <si>
    <t>Ud. Perforación realizada verticalmente en losa maciza de hormigón armado, con corona diamantada de diámetro adecuado para pasasar tubería de impulsión y retorno a los fancoils de la primera planta. Previo levantado del pavimento y su base, si fuera necesario, y carga manual sobre camión o contenedor. 
Recrecer el diámetro de las perforaciones existentes con el mismo fin. totalmente obturados y rematados. Totalmente obturados y rematados</t>
  </si>
  <si>
    <t>TOTAL 03_02</t>
  </si>
  <si>
    <t>03_03</t>
  </si>
  <si>
    <t>INSTALACIÓN HIDRÁULICA</t>
  </si>
  <si>
    <t>03_03_01</t>
  </si>
  <si>
    <t>DESMONTAJE INSTALACIÓN A SUSTITUIR</t>
  </si>
  <si>
    <t>Ud. Desmontaje de instalación de tubería de acero a sustituir en zona de actuación, incluyendo todos los elementos que la forman (aislamiento, soportación, válvulas,...). Se retirarán las canalizaciones de tubos que no conduzcan ya a elementos al estar fuera de uso o para retirar en esta fase. En general cualquier elemento que sea necesario retirar y entregar a gestor de residuos autorizado para dejar la zona de montaje de la torre nueva totalmente lista para recibirla. Incluso traslado de material a punto limpio correspondiente. incluyendo: achatarramiento, traslado y gestión de residuos adecuados a normativa relacionada con los distintos materiales a retirar. Todo incluido hasta quedar el volumen de instalación totalmente limpio.</t>
  </si>
  <si>
    <t>03_03_02</t>
  </si>
  <si>
    <t>INSTALACIÓN NUEVA</t>
  </si>
  <si>
    <t>03_03_02_01</t>
  </si>
  <si>
    <t>Ramal principal Impulsión</t>
  </si>
  <si>
    <t>Ramal principal Retorno</t>
  </si>
  <si>
    <t>03_03_02_02</t>
  </si>
  <si>
    <t>Tubería Multicapa D20</t>
  </si>
  <si>
    <t>ML. Suministro y montaje de tubo multicapa de polietileno resistente a la temperatura/aluminio/polietileno resistente a la temperatura (PE-RT/AL/PE-RT), Uponor Uni Pipe PLUS blanco 20x2,25 o similar. Tubería formada por tubo multicapa de polietileno resistente a la temperatura/aluminio/polietileno resistente a la temperatura (PE-RT/Al/PE-RT), con la capa de aluminio sin soldadura, de 20 mm de diámetro exterior y 2,25 mm de espesor, color blanco. Instalación en superficie. Incluso material auxiliar para montaje y sujeción a la obra, accesorios y piezas especiales. Incluidos racores, accesorios y pequeño material para realizar los picajes en ramal principal.</t>
  </si>
  <si>
    <t>Fancoil 1 P.Sótano</t>
  </si>
  <si>
    <t>Fancoil 2 P.Sótano</t>
  </si>
  <si>
    <t>Fancoil 3 P.Sótano</t>
  </si>
  <si>
    <t>Fancoil 4 P.Primera</t>
  </si>
  <si>
    <t>Fancoil 5 P.Primera</t>
  </si>
  <si>
    <t>Fancoil 6 P.Primera</t>
  </si>
  <si>
    <t>Fancoil 7 P.Primera</t>
  </si>
  <si>
    <t>Fancoil 8 P.Primera</t>
  </si>
  <si>
    <t>Fancoil 9 P.Primera</t>
  </si>
  <si>
    <t>Fancoil 10 P.Primera</t>
  </si>
  <si>
    <t>03_03_02_03</t>
  </si>
  <si>
    <t>ML. Aislamiento de tubería de DN63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
NO SE PERMITE EL USO DE CINTA ADHESIVA</t>
  </si>
  <si>
    <t>Ramal Principal Impulsión</t>
  </si>
  <si>
    <t>Ramal Principal Retorno</t>
  </si>
  <si>
    <t>03_03_02_04</t>
  </si>
  <si>
    <t>Aislamiento DN20</t>
  </si>
  <si>
    <t>ML. Aislamiento de tubería de DN20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Incluso material complementario, pequeño material, mano de obra de instalación y pruebas. Medida la longitud instalada.
NO SE PERMITE EL USO DE CINTA ADHESIVA</t>
  </si>
  <si>
    <t>Fancoil 1</t>
  </si>
  <si>
    <t>Fancoil 2</t>
  </si>
  <si>
    <t>Fancoil 3</t>
  </si>
  <si>
    <t>Fancoil 4</t>
  </si>
  <si>
    <t>Fancoil 5</t>
  </si>
  <si>
    <t>Fancoil 6</t>
  </si>
  <si>
    <t>Fancoil 7</t>
  </si>
  <si>
    <t>Fancoil 8</t>
  </si>
  <si>
    <t>Fancoil 9</t>
  </si>
  <si>
    <t>Fancoil 10</t>
  </si>
  <si>
    <t>03_03_02_05</t>
  </si>
  <si>
    <t>Inicio de Ramal</t>
  </si>
  <si>
    <t>Final Ramal</t>
  </si>
  <si>
    <t>03_03_02_06</t>
  </si>
  <si>
    <t>03_03_02_07</t>
  </si>
  <si>
    <t>03_03_02_08</t>
  </si>
  <si>
    <t>Racor Unión Acero - PPR en ramales DN50 (2")</t>
  </si>
  <si>
    <t xml:space="preserve"> Ud. Accesorio Racor-unión en acero galvanizado tubería de acero DN50 (2" x 60,30)  desde los puntos de corte de la tuberías a desmontar. Tipo Gebo serie 150 o serie 220 (A-AF) con la siguientes características:
Agua: fría máx. 25ºC/máx. 10 bar hasta 3/4” y máx. 16 bar desde 1”
Calefacción: máx. 80 °C / máx. 6 bar
Gas a partir de DN 15 (exterior de edificios): temperatura ambiente de -20°C 
a +60 °C, máx. 5 bar.
Combustible de calefacción EL a partir de DN 15: 40 °C / MÁX. 6 bar
Redes contra-incendio a partir de DN 25: máx 12,5 bar
Aire comprimido: máx. 12,5 bar
ENSAYO DE PRUEBAS: 
Agua: DVGW W 534, DVGW-Reg.-No.: DW-8511AU2216
Gas a partir de DN 15: DIN 3387-1, DVGW-Reg.-No.: NG-4502AP1454 
Examinado VdS (redes contra-incendio) desde DN 25
Galvanización al fuego de los racores, bridas y tuercas (procedimiento de inmersión en fusiones según DIN 
EN 10242) 
Se cumplen todas las especificaciones del reglamento en cuanto al agua sanitaria 
Todas las piezas están cincadas adicionalmente con un baño galvánico según la norma 
El anillo de compresión de acero y la arandela también están cincados según DIN 50961.
Totalmente instalado, incluida p/p de materiales</t>
  </si>
  <si>
    <t>Impulsión</t>
  </si>
  <si>
    <t>Retorno</t>
  </si>
  <si>
    <t>03_03_02_09</t>
  </si>
  <si>
    <t>Enlace rosca unión Socket DN63 (2")</t>
  </si>
  <si>
    <t>Ud. Accesorio termosoldable tipo enlace rosca macho (o hembra, según necesidades) hexagonal unión socket DN63 de polipropileno copolímero random PP-R RP "Raised Pressure", fabricado y certificado según norma UNE EN 15874-3, para instalaciones de fontanería (AFS, ACS) y climatización (calefacción, sistemas agua/agua, agua/aire), con temperaturas comprendidas entre -15 °C y 95 °C, color azul Niron. Totalmente instalado, incluida p/p de materiales.</t>
  </si>
  <si>
    <t>03_03_02_10</t>
  </si>
  <si>
    <t>Conexión hidráulica fancoils</t>
  </si>
  <si>
    <t>Ud. Conexión hidráulica desmontable (no unión fija) de Fancoil existente , sistema de dos tubos, con válvula de dos vías su actuador. Incluso elementos para suspensión del techo. Totalmente montado, conexionado y puesto en marcha por la empresa instaladora para la comprobación de su correcto funcionamiento.</t>
  </si>
  <si>
    <t>TOTAL 03_03_02</t>
  </si>
  <si>
    <t>TOTAL 03_03</t>
  </si>
  <si>
    <t>03_04</t>
  </si>
  <si>
    <t>03_04_01</t>
  </si>
  <si>
    <t>03_04_02</t>
  </si>
  <si>
    <t>03_04_03</t>
  </si>
  <si>
    <t>03_04_04</t>
  </si>
  <si>
    <t>TOTAL 03_04</t>
  </si>
  <si>
    <t>03_05</t>
  </si>
  <si>
    <t>03_06</t>
  </si>
  <si>
    <t>03_07</t>
  </si>
  <si>
    <t>TOTAL 03</t>
  </si>
  <si>
    <t>PRESUPUESTO EJECUCION MATERIAL</t>
  </si>
  <si>
    <t>(*) El importe de la partida 01.05.04, 02.10, 02.07.04 y 03.04.04 es una cantidad fija, no se puede variar y debe ser mantenido en la tabla y sumado en el total de la oferta.”</t>
  </si>
  <si>
    <r>
      <t xml:space="preserve">Gastos Generales </t>
    </r>
    <r>
      <rPr>
        <b/>
        <sz val="8"/>
        <color rgb="FFFF0000"/>
        <rFont val="Calibri"/>
        <family val="2"/>
        <scheme val="minor"/>
      </rPr>
      <t>XX</t>
    </r>
    <r>
      <rPr>
        <b/>
        <sz val="8"/>
        <rFont val="Calibri"/>
        <family val="2"/>
        <scheme val="minor"/>
      </rPr>
      <t xml:space="preserve"> % (**)</t>
    </r>
  </si>
  <si>
    <r>
      <t xml:space="preserve">Beneficio Industrial </t>
    </r>
    <r>
      <rPr>
        <b/>
        <sz val="8"/>
        <color rgb="FFFF0000"/>
        <rFont val="Calibri"/>
        <family val="2"/>
        <scheme val="minor"/>
      </rPr>
      <t>XX</t>
    </r>
    <r>
      <rPr>
        <b/>
        <sz val="8"/>
        <rFont val="Calibri"/>
        <family val="2"/>
        <scheme val="minor"/>
      </rPr>
      <t xml:space="preserve"> % (**)</t>
    </r>
  </si>
  <si>
    <t>PRESUPUESTO EJECUCION CONTRATA - IMPORTE OFERTA</t>
  </si>
  <si>
    <t>Expediente n.º S/03068/2024</t>
  </si>
  <si>
    <t>“Acondicionamiento instalaciones climatización varios edificios complejo PRADO DEL REY"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</si>
</sst>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theme="1"/>
      <name val="Calibri"/>
      <family val="2"/>
      <scheme val="minor"/>
    </font>
    <font>
      <b/>
      <sz val="8"/>
      <color rgb="FF0070C0"/>
      <name val="Calibri"/>
      <family val="2"/>
      <scheme val="minor"/>
    </font>
    <font>
      <sz val="8"/>
      <color rgb="FFFF40FF"/>
      <name val="Calibri"/>
      <family val="2"/>
      <scheme val="minor"/>
    </font>
    <font>
      <sz val="8"/>
      <color rgb="FF000000"/>
      <name val="Calibri"/>
      <family val="2"/>
    </font>
    <font>
      <sz val="8"/>
      <color rgb="FFFF40FF"/>
      <name val="Calibri"/>
      <family val="2"/>
    </font>
    <font>
      <b/>
      <sz val="8"/>
      <color theme="1"/>
      <name val="Calibri"/>
      <family val="2"/>
      <scheme val="minor"/>
    </font>
  </fonts>
  <fills count="6">
    <fill>
      <patternFill patternType="none"/>
    </fill>
    <fill>
      <patternFill patternType="gray125"/>
    </fill>
    <fill>
      <patternFill patternType="solid">
        <fgColor rgb="FFC2D5E7"/>
        <bgColor indexed="64"/>
      </patternFill>
    </fill>
    <fill>
      <patternFill patternType="solid">
        <fgColor rgb="FFF0F0F0"/>
        <bgColor indexed="64"/>
      </patternFill>
    </fill>
    <fill>
      <patternFill patternType="solid">
        <fgColor rgb="FFFFFFCC"/>
        <bgColor indexed="64"/>
      </patternFill>
    </fill>
    <fill>
      <patternFill patternType="solid">
        <fgColor rgb="FFB4CB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94">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 fontId="3" fillId="4"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horizontal="center" vertical="top"/>
      <protection locked="0"/>
    </xf>
    <xf numFmtId="4" fontId="3" fillId="4"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5"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0" fontId="5" fillId="0" borderId="0" xfId="0" applyFont="1" applyProtection="1"/>
    <xf numFmtId="0" fontId="0" fillId="0" borderId="0" xfId="0" applyAlignment="1" applyProtection="1">
      <alignment wrapText="1" shrinkToFit="1"/>
    </xf>
    <xf numFmtId="49" fontId="4" fillId="0" borderId="5" xfId="0" applyNumberFormat="1" applyFont="1" applyBorder="1" applyAlignment="1" applyProtection="1">
      <alignment vertical="top"/>
    </xf>
    <xf numFmtId="4" fontId="4" fillId="0" borderId="5" xfId="0" applyNumberFormat="1" applyFont="1" applyBorder="1" applyAlignment="1" applyProtection="1">
      <alignment vertical="top"/>
    </xf>
    <xf numFmtId="4" fontId="4" fillId="4" borderId="3" xfId="0" applyNumberFormat="1" applyFont="1" applyFill="1" applyBorder="1" applyAlignment="1" applyProtection="1">
      <alignment vertical="top"/>
    </xf>
    <xf numFmtId="4" fontId="4" fillId="0" borderId="1" xfId="0" applyNumberFormat="1" applyFont="1" applyFill="1" applyBorder="1" applyAlignment="1" applyProtection="1">
      <alignment vertical="top"/>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Fill="1" applyAlignment="1" applyProtection="1">
      <alignment horizontal="center" shrinkToFit="1"/>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 fontId="3" fillId="0" borderId="3" xfId="0" applyNumberFormat="1" applyFont="1" applyBorder="1" applyAlignment="1" applyProtection="1">
      <alignment vertical="top"/>
    </xf>
    <xf numFmtId="4" fontId="21" fillId="0" borderId="1" xfId="0" applyNumberFormat="1" applyFont="1" applyBorder="1" applyAlignment="1" applyProtection="1">
      <alignment vertical="top"/>
    </xf>
    <xf numFmtId="4" fontId="21" fillId="4" borderId="1" xfId="0" applyNumberFormat="1" applyFont="1" applyFill="1" applyBorder="1" applyAlignment="1" applyProtection="1">
      <alignment vertical="top"/>
    </xf>
    <xf numFmtId="0" fontId="3" fillId="0" borderId="5" xfId="0" applyFont="1" applyBorder="1" applyAlignment="1" applyProtection="1">
      <alignment vertical="top"/>
    </xf>
    <xf numFmtId="0" fontId="3" fillId="0" borderId="3" xfId="0" applyFont="1" applyBorder="1" applyAlignment="1" applyProtection="1">
      <alignment vertical="top"/>
    </xf>
    <xf numFmtId="49" fontId="20" fillId="0" borderId="1" xfId="0" applyNumberFormat="1" applyFont="1" applyBorder="1" applyAlignment="1" applyProtection="1">
      <alignment vertical="top"/>
    </xf>
    <xf numFmtId="164" fontId="20" fillId="0" borderId="1" xfId="0" applyNumberFormat="1" applyFont="1" applyBorder="1" applyAlignment="1" applyProtection="1">
      <alignment vertical="top"/>
    </xf>
    <xf numFmtId="4" fontId="20" fillId="0" borderId="1" xfId="0" applyNumberFormat="1" applyFont="1" applyBorder="1" applyAlignment="1" applyProtection="1">
      <alignment vertical="top"/>
    </xf>
    <xf numFmtId="49" fontId="20" fillId="0" borderId="0" xfId="0" applyNumberFormat="1" applyFont="1" applyAlignment="1" applyProtection="1">
      <alignment vertical="top"/>
    </xf>
    <xf numFmtId="4" fontId="22" fillId="0" borderId="1" xfId="0" applyNumberFormat="1" applyFont="1" applyBorder="1" applyAlignment="1" applyProtection="1">
      <alignment vertical="top"/>
    </xf>
    <xf numFmtId="49" fontId="23" fillId="0" borderId="1" xfId="0" applyNumberFormat="1" applyFont="1" applyFill="1" applyBorder="1" applyAlignment="1" applyProtection="1">
      <alignment vertical="top"/>
    </xf>
    <xf numFmtId="164" fontId="23" fillId="0" borderId="1" xfId="0" applyNumberFormat="1" applyFont="1" applyFill="1" applyBorder="1" applyAlignment="1" applyProtection="1">
      <alignment vertical="top"/>
    </xf>
    <xf numFmtId="4" fontId="23" fillId="0" borderId="1" xfId="0" applyNumberFormat="1" applyFont="1" applyFill="1" applyBorder="1" applyAlignment="1" applyProtection="1">
      <alignment vertical="top"/>
    </xf>
    <xf numFmtId="4" fontId="24" fillId="0" borderId="1" xfId="0" applyNumberFormat="1" applyFont="1" applyFill="1" applyBorder="1" applyAlignment="1" applyProtection="1">
      <alignment vertical="top"/>
    </xf>
    <xf numFmtId="49" fontId="25" fillId="5" borderId="1" xfId="0" applyNumberFormat="1" applyFont="1" applyFill="1" applyBorder="1" applyAlignment="1" applyProtection="1">
      <alignment vertical="top"/>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4" borderId="4" xfId="0" applyFill="1" applyBorder="1" applyAlignment="1" applyProtection="1">
      <alignment horizontal="left" shrinkToFit="1"/>
      <protection locked="0"/>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0" fillId="4" borderId="4" xfId="0" applyFill="1" applyBorder="1" applyAlignment="1" applyProtection="1">
      <alignment horizontal="left" vertical="top"/>
      <protection locked="0"/>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1" xfId="0" applyNumberFormat="1" applyFont="1" applyFill="1" applyBorder="1" applyAlignment="1" applyProtection="1">
      <alignment horizontal="left" vertical="top" wrapText="1"/>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0" fontId="0" fillId="0" borderId="0" xfId="0" applyAlignment="1" applyProtection="1">
      <alignment horizontal="left" wrapText="1" shrinkToFit="1"/>
    </xf>
    <xf numFmtId="0" fontId="3" fillId="0" borderId="2" xfId="0" applyFont="1" applyBorder="1" applyAlignment="1" applyProtection="1">
      <alignment horizontal="right" vertical="top"/>
    </xf>
    <xf numFmtId="0" fontId="3" fillId="0" borderId="5" xfId="0" applyFont="1" applyBorder="1" applyAlignment="1" applyProtection="1">
      <alignment horizontal="right" vertical="top"/>
    </xf>
    <xf numFmtId="0" fontId="3" fillId="0" borderId="3" xfId="0" applyFont="1" applyBorder="1" applyAlignment="1" applyProtection="1">
      <alignment horizontal="righ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showGridLines="0" tabSelected="1" workbookViewId="0">
      <selection activeCell="B12" sqref="B12:E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69" t="s">
        <v>47</v>
      </c>
      <c r="B2" s="69"/>
      <c r="C2" s="69"/>
      <c r="D2" s="69"/>
      <c r="E2" s="69"/>
      <c r="F2" s="69"/>
      <c r="G2" s="69"/>
      <c r="H2" s="69"/>
      <c r="I2" s="69"/>
    </row>
    <row r="5" spans="1:9" x14ac:dyDescent="0.25">
      <c r="D5" s="24"/>
      <c r="E5" s="24"/>
      <c r="F5" s="25"/>
      <c r="G5" s="25"/>
      <c r="H5" s="25"/>
      <c r="I5" s="26" t="s">
        <v>351</v>
      </c>
    </row>
    <row r="6" spans="1:9" x14ac:dyDescent="0.25">
      <c r="D6" s="24"/>
      <c r="E6" s="24"/>
      <c r="F6" s="25"/>
      <c r="G6" s="25"/>
      <c r="H6" s="25"/>
      <c r="I6" s="26"/>
    </row>
    <row r="7" spans="1:9" x14ac:dyDescent="0.25">
      <c r="D7" s="24"/>
      <c r="E7" s="24"/>
      <c r="F7" s="25"/>
      <c r="G7" s="25"/>
      <c r="H7" s="25"/>
      <c r="I7" s="27" t="s">
        <v>350</v>
      </c>
    </row>
    <row r="8" spans="1:9" ht="24.95" customHeight="1" x14ac:dyDescent="0.25"/>
    <row r="9" spans="1:9" ht="18.75" x14ac:dyDescent="0.3">
      <c r="A9" s="70" t="s">
        <v>26</v>
      </c>
      <c r="B9" s="70"/>
      <c r="C9" s="70"/>
      <c r="D9" s="70"/>
      <c r="E9" s="70"/>
      <c r="F9" s="70"/>
      <c r="G9" s="70"/>
      <c r="H9" s="70"/>
      <c r="I9" s="70"/>
    </row>
    <row r="10" spans="1:9" ht="15" customHeight="1" x14ac:dyDescent="0.25"/>
    <row r="11" spans="1:9" ht="15" customHeight="1" x14ac:dyDescent="0.25"/>
    <row r="12" spans="1:9" x14ac:dyDescent="0.25">
      <c r="A12" s="1" t="s">
        <v>27</v>
      </c>
      <c r="B12" s="71"/>
      <c r="C12" s="71"/>
      <c r="D12" s="71"/>
      <c r="E12" s="71"/>
      <c r="F12" s="1" t="s">
        <v>28</v>
      </c>
      <c r="G12" s="1"/>
      <c r="I12" s="49"/>
    </row>
    <row r="13" spans="1:9" x14ac:dyDescent="0.25">
      <c r="A13" s="72" t="s">
        <v>29</v>
      </c>
      <c r="B13" s="72"/>
      <c r="C13" s="72"/>
      <c r="D13" s="72"/>
      <c r="E13" s="72"/>
      <c r="F13" s="72"/>
      <c r="G13" s="72"/>
      <c r="H13" s="72"/>
      <c r="I13" s="28"/>
    </row>
    <row r="14" spans="1:9" x14ac:dyDescent="0.25">
      <c r="A14" s="50"/>
      <c r="B14" s="50"/>
      <c r="C14" s="50"/>
      <c r="D14" s="50"/>
      <c r="E14" s="50"/>
      <c r="F14" s="50"/>
      <c r="G14" s="50"/>
      <c r="H14" s="50"/>
      <c r="I14" s="28"/>
    </row>
    <row r="15" spans="1:9" x14ac:dyDescent="0.25">
      <c r="A15" s="1" t="s">
        <v>30</v>
      </c>
      <c r="B15" s="1"/>
      <c r="C15" s="29"/>
      <c r="D15" s="73" t="s">
        <v>31</v>
      </c>
      <c r="E15" s="73"/>
      <c r="F15" s="74"/>
      <c r="G15" s="74"/>
      <c r="H15" s="74"/>
      <c r="I15" s="74"/>
    </row>
    <row r="16" spans="1:9" x14ac:dyDescent="0.25">
      <c r="B16" s="30"/>
      <c r="C16" s="30" t="s">
        <v>32</v>
      </c>
      <c r="D16" s="30"/>
      <c r="E16" s="30"/>
      <c r="F16" s="30" t="s">
        <v>33</v>
      </c>
      <c r="G16" s="30"/>
      <c r="H16" s="30"/>
      <c r="I16" s="1"/>
    </row>
    <row r="17" spans="1:9" x14ac:dyDescent="0.25">
      <c r="B17" s="30"/>
      <c r="C17" s="30"/>
      <c r="D17" s="30"/>
      <c r="E17" s="30"/>
      <c r="F17" s="30"/>
      <c r="G17" s="30"/>
      <c r="H17" s="30"/>
      <c r="I17" s="1"/>
    </row>
    <row r="18" spans="1:9" x14ac:dyDescent="0.25">
      <c r="A18" s="1" t="s">
        <v>34</v>
      </c>
      <c r="B18" s="49"/>
      <c r="C18" s="73" t="s">
        <v>35</v>
      </c>
      <c r="D18" s="73"/>
      <c r="E18" s="77"/>
      <c r="F18" s="77"/>
      <c r="G18" s="78" t="s">
        <v>36</v>
      </c>
      <c r="H18" s="78"/>
      <c r="I18" s="31"/>
    </row>
    <row r="19" spans="1:9" s="32" customFormat="1" x14ac:dyDescent="0.25">
      <c r="B19" s="33"/>
      <c r="C19" s="34"/>
      <c r="D19" s="34"/>
      <c r="E19" s="51"/>
      <c r="F19" s="51"/>
      <c r="G19" s="51"/>
      <c r="H19" s="51"/>
      <c r="I19" s="51"/>
    </row>
    <row r="20" spans="1:9" s="32" customFormat="1" x14ac:dyDescent="0.25">
      <c r="B20" s="33"/>
      <c r="C20" s="34"/>
      <c r="D20" s="34"/>
      <c r="E20" s="51"/>
      <c r="F20" s="51"/>
      <c r="G20" s="51"/>
      <c r="H20" s="51"/>
      <c r="I20" s="51"/>
    </row>
    <row r="21" spans="1:9" s="32" customFormat="1" x14ac:dyDescent="0.25">
      <c r="A21" s="35" t="s">
        <v>37</v>
      </c>
      <c r="B21" s="33"/>
      <c r="C21" s="74"/>
      <c r="D21" s="74"/>
      <c r="E21" s="74"/>
      <c r="F21" s="74"/>
      <c r="G21" s="74"/>
      <c r="H21" s="51" t="s">
        <v>38</v>
      </c>
      <c r="I21" s="31"/>
    </row>
    <row r="22" spans="1:9" s="32" customFormat="1" x14ac:dyDescent="0.25">
      <c r="A22" s="35"/>
      <c r="B22" s="33"/>
      <c r="C22" s="34"/>
      <c r="D22" s="34"/>
      <c r="E22" s="34"/>
      <c r="F22" s="34"/>
      <c r="G22" s="34"/>
      <c r="H22" s="51"/>
      <c r="I22" s="36"/>
    </row>
    <row r="23" spans="1:9" x14ac:dyDescent="0.25">
      <c r="A23" s="1" t="s">
        <v>39</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75" t="s">
        <v>40</v>
      </c>
      <c r="B25" s="75"/>
      <c r="C25" s="75"/>
      <c r="D25" s="75"/>
      <c r="E25" s="75"/>
      <c r="F25" s="75"/>
      <c r="G25" s="75"/>
      <c r="H25" s="75"/>
      <c r="I25" s="1"/>
    </row>
    <row r="26" spans="1:9" ht="15" customHeight="1" x14ac:dyDescent="0.25">
      <c r="A26" s="1"/>
      <c r="B26" s="1"/>
      <c r="C26" s="1"/>
      <c r="D26" s="1"/>
      <c r="E26" s="1"/>
      <c r="F26" s="1"/>
      <c r="G26" s="1"/>
      <c r="H26" s="1"/>
      <c r="I26" s="1"/>
    </row>
    <row r="27" spans="1:9" ht="15" customHeight="1" x14ac:dyDescent="0.25">
      <c r="A27" s="1" t="s">
        <v>41</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42</v>
      </c>
      <c r="B29" s="79">
        <f>IF(+'B.Anexo I Tabla Desglose Precio'!L272&lt;=41086.18,+'B.Anexo I Tabla Desglose Precio'!L272,"no debe superar 41.086,18")</f>
        <v>2500</v>
      </c>
      <c r="C29" s="80"/>
      <c r="D29" s="1" t="s">
        <v>43</v>
      </c>
      <c r="E29" s="1"/>
      <c r="F29" s="1"/>
      <c r="G29" s="1"/>
      <c r="H29" s="1"/>
    </row>
    <row r="30" spans="1:9" ht="15" customHeight="1" x14ac:dyDescent="0.25">
      <c r="A30" s="1"/>
      <c r="B30" s="1"/>
      <c r="C30" s="1"/>
      <c r="D30" s="1"/>
      <c r="E30" s="1"/>
      <c r="F30" s="1"/>
      <c r="G30" s="1"/>
      <c r="H30" s="1"/>
    </row>
    <row r="31" spans="1:9" ht="15" customHeight="1" x14ac:dyDescent="0.25">
      <c r="A31" s="37"/>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75" t="s">
        <v>48</v>
      </c>
      <c r="B33" s="75"/>
      <c r="C33" s="75"/>
      <c r="D33" s="75"/>
      <c r="E33" s="75"/>
      <c r="F33" s="75"/>
      <c r="G33" s="75"/>
      <c r="H33" s="75"/>
      <c r="I33" s="1"/>
    </row>
    <row r="34" spans="1:9" ht="27" customHeight="1" x14ac:dyDescent="0.25">
      <c r="A34" s="1"/>
      <c r="B34" s="1"/>
      <c r="C34" s="1"/>
      <c r="D34" s="1"/>
      <c r="E34" s="1"/>
      <c r="F34" s="1"/>
      <c r="G34" s="1"/>
      <c r="H34" s="1"/>
      <c r="I34" s="1"/>
    </row>
    <row r="35" spans="1:9" x14ac:dyDescent="0.25">
      <c r="A35" s="38" t="s">
        <v>44</v>
      </c>
      <c r="B35" s="1"/>
      <c r="C35" s="1"/>
      <c r="D35" s="1"/>
      <c r="E35" s="1"/>
      <c r="F35" s="1"/>
      <c r="G35" s="1"/>
      <c r="H35" s="1"/>
      <c r="I35" s="1"/>
    </row>
    <row r="36" spans="1:9" ht="8.1" customHeight="1" x14ac:dyDescent="0.25">
      <c r="A36" s="1"/>
      <c r="B36" s="1"/>
      <c r="C36" s="1"/>
      <c r="D36" s="1"/>
      <c r="E36" s="1"/>
      <c r="F36" s="1"/>
      <c r="G36" s="1"/>
      <c r="H36" s="1"/>
      <c r="I36" s="1"/>
    </row>
    <row r="41" spans="1:9" x14ac:dyDescent="0.25">
      <c r="B41" s="39" t="s">
        <v>45</v>
      </c>
    </row>
    <row r="45" spans="1:9" x14ac:dyDescent="0.25">
      <c r="E45" s="40"/>
    </row>
    <row r="47" spans="1:9" x14ac:dyDescent="0.25">
      <c r="E47" s="41"/>
    </row>
    <row r="48" spans="1:9" x14ac:dyDescent="0.25">
      <c r="B48" s="42" t="s">
        <v>46</v>
      </c>
      <c r="C48" s="76"/>
      <c r="D48" s="76"/>
      <c r="E48" s="76"/>
      <c r="F48" s="76"/>
    </row>
  </sheetData>
  <sheetProtection algorithmName="SHA-512" hashValue="RoIL0V2ZbxafxCP4bZStzTGCU//q3SqdIauvE6iAjGSU3d29L+/+2P0qwey19ThbII8+t4Ajym9BXSVD4NeZdw==" saltValue="QCISpemfGO6tOLopHqiGAg=="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P285"/>
  <sheetViews>
    <sheetView showGridLines="0" zoomScale="85" zoomScaleNormal="85" workbookViewId="0">
      <pane xSplit="3" ySplit="5" topLeftCell="D45" activePane="bottomRight" state="frozen"/>
      <selection pane="topRight" activeCell="D1" sqref="D1"/>
      <selection pane="bottomLeft" activeCell="A6" sqref="A6"/>
      <selection pane="bottomRight" activeCell="L270" sqref="L270"/>
    </sheetView>
  </sheetViews>
  <sheetFormatPr baseColWidth="10" defaultRowHeight="15" x14ac:dyDescent="0.25"/>
  <cols>
    <col min="1" max="1" width="10.7109375" style="3" customWidth="1"/>
    <col min="2" max="2" width="8.7109375" style="3" customWidth="1"/>
    <col min="3" max="3" width="4.7109375" style="3" customWidth="1"/>
    <col min="4" max="4" width="35.7109375" style="3" customWidth="1"/>
    <col min="5" max="5" width="24.7109375" style="4" bestFit="1" customWidth="1"/>
    <col min="6" max="6" width="10.85546875" style="4" bestFit="1" customWidth="1"/>
    <col min="7" max="7" width="12.5703125" style="4" bestFit="1" customWidth="1"/>
    <col min="8" max="8" width="11.28515625" style="4" bestFit="1" customWidth="1"/>
    <col min="9" max="9" width="11.28515625" style="4" customWidth="1"/>
    <col min="10" max="10" width="7.5703125" style="3" bestFit="1" customWidth="1"/>
    <col min="11" max="11" width="16.140625" style="3" bestFit="1" customWidth="1"/>
    <col min="12" max="12" width="10.85546875" style="3" customWidth="1"/>
    <col min="13" max="16384" width="11.42578125" style="3"/>
  </cols>
  <sheetData>
    <row r="1" spans="1:12" ht="90" customHeight="1" x14ac:dyDescent="0.25">
      <c r="A1" s="83" t="s">
        <v>19</v>
      </c>
      <c r="B1" s="84"/>
      <c r="C1" s="84"/>
      <c r="D1" s="84"/>
      <c r="E1" s="84"/>
      <c r="F1" s="84"/>
      <c r="G1" s="84"/>
      <c r="H1" s="84"/>
      <c r="I1" s="84"/>
      <c r="J1" s="84"/>
      <c r="K1" s="84"/>
      <c r="L1" s="85"/>
    </row>
    <row r="3" spans="1:12" ht="15.75" x14ac:dyDescent="0.25">
      <c r="A3" s="2" t="s">
        <v>54</v>
      </c>
    </row>
    <row r="4" spans="1:12" ht="8.1" customHeight="1" x14ac:dyDescent="0.25"/>
    <row r="5" spans="1:12" x14ac:dyDescent="0.25">
      <c r="A5" s="5" t="s">
        <v>0</v>
      </c>
      <c r="B5" s="5" t="s">
        <v>1</v>
      </c>
      <c r="C5" s="5" t="s">
        <v>2</v>
      </c>
      <c r="D5" s="6" t="s">
        <v>3</v>
      </c>
      <c r="E5" s="6" t="s">
        <v>4</v>
      </c>
      <c r="F5" s="6" t="s">
        <v>57</v>
      </c>
      <c r="G5" s="6" t="s">
        <v>58</v>
      </c>
      <c r="H5" s="6" t="s">
        <v>59</v>
      </c>
      <c r="I5" s="6" t="s">
        <v>60</v>
      </c>
      <c r="J5" s="5" t="s">
        <v>5</v>
      </c>
      <c r="K5" s="5" t="s">
        <v>6</v>
      </c>
      <c r="L5" s="5" t="s">
        <v>53</v>
      </c>
    </row>
    <row r="6" spans="1:12" x14ac:dyDescent="0.25">
      <c r="A6" s="7" t="s">
        <v>7</v>
      </c>
      <c r="B6" s="7" t="s">
        <v>8</v>
      </c>
      <c r="C6" s="7" t="s">
        <v>10</v>
      </c>
      <c r="D6" s="86" t="s">
        <v>55</v>
      </c>
      <c r="E6" s="86"/>
      <c r="F6" s="86"/>
      <c r="G6" s="86"/>
      <c r="H6" s="86"/>
      <c r="I6" s="86"/>
      <c r="J6" s="8"/>
      <c r="K6" s="8"/>
      <c r="L6" s="8"/>
    </row>
    <row r="7" spans="1:12" x14ac:dyDescent="0.25">
      <c r="A7" s="9" t="s">
        <v>20</v>
      </c>
      <c r="B7" s="10" t="s">
        <v>9</v>
      </c>
      <c r="C7" s="10" t="s">
        <v>10</v>
      </c>
      <c r="D7" s="87" t="s">
        <v>12</v>
      </c>
      <c r="E7" s="88"/>
      <c r="F7" s="88"/>
      <c r="G7" s="88"/>
      <c r="H7" s="88"/>
      <c r="I7" s="88"/>
      <c r="J7" s="48">
        <v>1</v>
      </c>
      <c r="K7" s="21"/>
      <c r="L7" s="13">
        <f>+ROUND(+J7*K7,2)</f>
        <v>0</v>
      </c>
    </row>
    <row r="8" spans="1:12" ht="64.5" customHeight="1" x14ac:dyDescent="0.25">
      <c r="A8" s="87" t="s">
        <v>56</v>
      </c>
      <c r="B8" s="88"/>
      <c r="C8" s="88"/>
      <c r="D8" s="88"/>
      <c r="E8" s="88"/>
      <c r="F8" s="88"/>
      <c r="G8" s="88"/>
      <c r="H8" s="88"/>
      <c r="I8" s="88"/>
      <c r="J8" s="88"/>
      <c r="K8" s="88"/>
      <c r="L8" s="89"/>
    </row>
    <row r="9" spans="1:12" x14ac:dyDescent="0.25">
      <c r="A9" s="11"/>
      <c r="B9" s="11"/>
      <c r="C9" s="11"/>
      <c r="D9" s="52"/>
      <c r="E9" s="59" t="s">
        <v>61</v>
      </c>
      <c r="F9" s="60">
        <v>1</v>
      </c>
      <c r="G9" s="61">
        <v>0</v>
      </c>
      <c r="H9" s="61">
        <v>0</v>
      </c>
      <c r="I9" s="61">
        <v>0</v>
      </c>
      <c r="J9" s="61">
        <v>1</v>
      </c>
      <c r="K9" s="11"/>
      <c r="L9" s="11"/>
    </row>
    <row r="10" spans="1:12" x14ac:dyDescent="0.25">
      <c r="A10" s="15"/>
      <c r="B10" s="16"/>
      <c r="C10" s="16"/>
      <c r="D10" s="17"/>
      <c r="E10" s="17"/>
      <c r="F10" s="17"/>
      <c r="G10" s="17"/>
      <c r="H10" s="17"/>
      <c r="I10" s="17"/>
      <c r="J10" s="46"/>
      <c r="K10" s="54" t="s">
        <v>112</v>
      </c>
      <c r="L10" s="14">
        <f>L7</f>
        <v>0</v>
      </c>
    </row>
    <row r="11" spans="1:12" x14ac:dyDescent="0.25">
      <c r="A11" s="9" t="s">
        <v>21</v>
      </c>
      <c r="B11" s="10" t="s">
        <v>9</v>
      </c>
      <c r="C11" s="10" t="s">
        <v>67</v>
      </c>
      <c r="D11" s="87" t="s">
        <v>62</v>
      </c>
      <c r="E11" s="88"/>
      <c r="F11" s="88"/>
      <c r="G11" s="88"/>
      <c r="H11" s="88"/>
      <c r="I11" s="88"/>
      <c r="J11" s="12">
        <v>1</v>
      </c>
      <c r="K11" s="21"/>
      <c r="L11" s="13">
        <f>+ROUND(+J11*K11,2)</f>
        <v>0</v>
      </c>
    </row>
    <row r="12" spans="1:12" ht="354" customHeight="1" x14ac:dyDescent="0.25">
      <c r="A12" s="87" t="s">
        <v>63</v>
      </c>
      <c r="B12" s="88"/>
      <c r="C12" s="88"/>
      <c r="D12" s="88"/>
      <c r="E12" s="88"/>
      <c r="F12" s="88"/>
      <c r="G12" s="88"/>
      <c r="H12" s="88"/>
      <c r="I12" s="88"/>
      <c r="J12" s="88"/>
      <c r="K12" s="88"/>
      <c r="L12" s="89"/>
    </row>
    <row r="13" spans="1:12" x14ac:dyDescent="0.25">
      <c r="A13" s="15"/>
      <c r="B13" s="16"/>
      <c r="C13" s="16"/>
      <c r="D13" s="17"/>
      <c r="E13" s="17"/>
      <c r="F13" s="17"/>
      <c r="G13" s="17"/>
      <c r="H13" s="17"/>
      <c r="I13" s="17"/>
      <c r="J13" s="46"/>
      <c r="K13" s="54" t="s">
        <v>113</v>
      </c>
      <c r="L13" s="14">
        <f>L11</f>
        <v>0</v>
      </c>
    </row>
    <row r="14" spans="1:12" x14ac:dyDescent="0.25">
      <c r="A14" s="9" t="s">
        <v>22</v>
      </c>
      <c r="B14" s="10" t="s">
        <v>9</v>
      </c>
      <c r="C14" s="10" t="s">
        <v>66</v>
      </c>
      <c r="D14" s="87" t="s">
        <v>64</v>
      </c>
      <c r="E14" s="88"/>
      <c r="F14" s="88"/>
      <c r="G14" s="88"/>
      <c r="H14" s="88"/>
      <c r="I14" s="88"/>
      <c r="J14" s="12"/>
      <c r="K14" s="48"/>
      <c r="L14" s="48"/>
    </row>
    <row r="15" spans="1:12" x14ac:dyDescent="0.25">
      <c r="A15" s="9" t="s">
        <v>23</v>
      </c>
      <c r="B15" s="45" t="s">
        <v>9</v>
      </c>
      <c r="C15" s="10" t="s">
        <v>65</v>
      </c>
      <c r="D15" s="53" t="s">
        <v>68</v>
      </c>
      <c r="E15" s="53"/>
      <c r="F15" s="53"/>
      <c r="G15" s="53"/>
      <c r="H15" s="53"/>
      <c r="I15" s="53"/>
      <c r="J15" s="12">
        <v>10</v>
      </c>
      <c r="K15" s="21"/>
      <c r="L15" s="13">
        <f>ROUND(J15*K15:K15,2)</f>
        <v>0</v>
      </c>
    </row>
    <row r="16" spans="1:12" ht="43.5" customHeight="1" x14ac:dyDescent="0.25">
      <c r="A16" s="87" t="s">
        <v>69</v>
      </c>
      <c r="B16" s="88"/>
      <c r="C16" s="88"/>
      <c r="D16" s="88"/>
      <c r="E16" s="88"/>
      <c r="F16" s="88"/>
      <c r="G16" s="88"/>
      <c r="H16" s="88"/>
      <c r="I16" s="88"/>
      <c r="J16" s="88"/>
      <c r="K16" s="88"/>
      <c r="L16" s="89"/>
    </row>
    <row r="17" spans="1:12" x14ac:dyDescent="0.25">
      <c r="A17" s="9" t="s">
        <v>70</v>
      </c>
      <c r="B17" s="10" t="s">
        <v>9</v>
      </c>
      <c r="C17" s="10" t="s">
        <v>71</v>
      </c>
      <c r="D17" s="87" t="s">
        <v>72</v>
      </c>
      <c r="E17" s="88"/>
      <c r="F17" s="88"/>
      <c r="G17" s="88"/>
      <c r="H17" s="88"/>
      <c r="I17" s="88"/>
      <c r="J17" s="12">
        <v>10</v>
      </c>
      <c r="K17" s="21"/>
      <c r="L17" s="13">
        <f>+ROUND(+J17*K17,2)</f>
        <v>0</v>
      </c>
    </row>
    <row r="18" spans="1:12" ht="32.25" customHeight="1" x14ac:dyDescent="0.25">
      <c r="A18" s="87" t="s">
        <v>73</v>
      </c>
      <c r="B18" s="88"/>
      <c r="C18" s="88"/>
      <c r="D18" s="88"/>
      <c r="E18" s="88"/>
      <c r="F18" s="88"/>
      <c r="G18" s="88"/>
      <c r="H18" s="88"/>
      <c r="I18" s="88"/>
      <c r="J18" s="88"/>
      <c r="K18" s="88"/>
      <c r="L18" s="89"/>
    </row>
    <row r="19" spans="1:12" x14ac:dyDescent="0.25">
      <c r="A19" s="9" t="s">
        <v>74</v>
      </c>
      <c r="B19" s="10" t="s">
        <v>9</v>
      </c>
      <c r="C19" s="10" t="s">
        <v>71</v>
      </c>
      <c r="D19" s="87" t="s">
        <v>75</v>
      </c>
      <c r="E19" s="88"/>
      <c r="F19" s="88"/>
      <c r="G19" s="88"/>
      <c r="H19" s="88"/>
      <c r="I19" s="88"/>
      <c r="J19" s="12">
        <v>7</v>
      </c>
      <c r="K19" s="21"/>
      <c r="L19" s="13">
        <f>ROUND(J19*K19,2)</f>
        <v>0</v>
      </c>
    </row>
    <row r="20" spans="1:12" ht="16.5" customHeight="1" x14ac:dyDescent="0.25">
      <c r="A20" s="87" t="s">
        <v>76</v>
      </c>
      <c r="B20" s="88"/>
      <c r="C20" s="88"/>
      <c r="D20" s="88"/>
      <c r="E20" s="88"/>
      <c r="F20" s="88"/>
      <c r="G20" s="88"/>
      <c r="H20" s="88"/>
      <c r="I20" s="88"/>
      <c r="J20" s="88"/>
      <c r="K20" s="88"/>
      <c r="L20" s="89"/>
    </row>
    <row r="21" spans="1:12" x14ac:dyDescent="0.25">
      <c r="A21" s="11"/>
      <c r="B21" s="11"/>
      <c r="C21" s="11"/>
      <c r="D21" s="52"/>
      <c r="E21" s="62" t="s">
        <v>77</v>
      </c>
      <c r="F21" s="60">
        <v>1</v>
      </c>
      <c r="G21" s="61">
        <v>5</v>
      </c>
      <c r="H21" s="61">
        <v>0</v>
      </c>
      <c r="I21" s="61">
        <v>0</v>
      </c>
      <c r="J21" s="12">
        <v>5</v>
      </c>
      <c r="K21" s="11"/>
      <c r="L21" s="11"/>
    </row>
    <row r="22" spans="1:12" x14ac:dyDescent="0.25">
      <c r="A22" s="11"/>
      <c r="B22" s="11"/>
      <c r="C22" s="11"/>
      <c r="D22" s="52"/>
      <c r="E22" s="62" t="s">
        <v>78</v>
      </c>
      <c r="F22" s="60">
        <v>1</v>
      </c>
      <c r="G22" s="61">
        <v>2</v>
      </c>
      <c r="H22" s="61">
        <v>0</v>
      </c>
      <c r="I22" s="61">
        <v>0</v>
      </c>
      <c r="J22" s="12">
        <v>2</v>
      </c>
      <c r="K22" s="11"/>
      <c r="L22" s="11"/>
    </row>
    <row r="23" spans="1:12" x14ac:dyDescent="0.25">
      <c r="A23" s="9" t="s">
        <v>79</v>
      </c>
      <c r="B23" s="10" t="s">
        <v>9</v>
      </c>
      <c r="C23" s="10" t="s">
        <v>67</v>
      </c>
      <c r="D23" s="87" t="s">
        <v>80</v>
      </c>
      <c r="E23" s="88"/>
      <c r="F23" s="88"/>
      <c r="G23" s="88"/>
      <c r="H23" s="88"/>
      <c r="I23" s="88"/>
      <c r="J23" s="12">
        <v>4</v>
      </c>
      <c r="K23" s="21"/>
      <c r="L23" s="13">
        <f>ROUND(J23*K23,2)</f>
        <v>0</v>
      </c>
    </row>
    <row r="24" spans="1:12" ht="73.5" customHeight="1" x14ac:dyDescent="0.25">
      <c r="A24" s="87" t="s">
        <v>81</v>
      </c>
      <c r="B24" s="88"/>
      <c r="C24" s="88"/>
      <c r="D24" s="88"/>
      <c r="E24" s="88"/>
      <c r="F24" s="88"/>
      <c r="G24" s="88"/>
      <c r="H24" s="88"/>
      <c r="I24" s="88"/>
      <c r="J24" s="88"/>
      <c r="K24" s="88"/>
      <c r="L24" s="89"/>
    </row>
    <row r="25" spans="1:12" x14ac:dyDescent="0.25">
      <c r="A25" s="9" t="s">
        <v>82</v>
      </c>
      <c r="B25" s="10" t="s">
        <v>9</v>
      </c>
      <c r="C25" s="10" t="s">
        <v>67</v>
      </c>
      <c r="D25" s="87" t="s">
        <v>83</v>
      </c>
      <c r="E25" s="88"/>
      <c r="F25" s="88"/>
      <c r="G25" s="88"/>
      <c r="H25" s="88"/>
      <c r="I25" s="88"/>
      <c r="J25" s="12">
        <v>1</v>
      </c>
      <c r="K25" s="21"/>
      <c r="L25" s="13">
        <f>ROUND(J25*K25,2)</f>
        <v>0</v>
      </c>
    </row>
    <row r="26" spans="1:12" ht="39" customHeight="1" x14ac:dyDescent="0.25">
      <c r="A26" s="87" t="s">
        <v>84</v>
      </c>
      <c r="B26" s="88"/>
      <c r="C26" s="88"/>
      <c r="D26" s="88"/>
      <c r="E26" s="88"/>
      <c r="F26" s="88"/>
      <c r="G26" s="88"/>
      <c r="H26" s="88"/>
      <c r="I26" s="88"/>
      <c r="J26" s="88"/>
      <c r="K26" s="88"/>
      <c r="L26" s="89"/>
    </row>
    <row r="27" spans="1:12" x14ac:dyDescent="0.25">
      <c r="A27" s="9" t="s">
        <v>85</v>
      </c>
      <c r="B27" s="10" t="s">
        <v>9</v>
      </c>
      <c r="C27" s="10" t="s">
        <v>67</v>
      </c>
      <c r="D27" s="87" t="s">
        <v>86</v>
      </c>
      <c r="E27" s="88"/>
      <c r="F27" s="88"/>
      <c r="G27" s="88"/>
      <c r="H27" s="88"/>
      <c r="I27" s="88"/>
      <c r="J27" s="12">
        <v>4</v>
      </c>
      <c r="K27" s="21"/>
      <c r="L27" s="13">
        <f>ROUND(J27*K27,2)</f>
        <v>0</v>
      </c>
    </row>
    <row r="28" spans="1:12" ht="26.25" customHeight="1" x14ac:dyDescent="0.25">
      <c r="A28" s="87" t="s">
        <v>87</v>
      </c>
      <c r="B28" s="88"/>
      <c r="C28" s="88"/>
      <c r="D28" s="88"/>
      <c r="E28" s="88"/>
      <c r="F28" s="88"/>
      <c r="G28" s="88"/>
      <c r="H28" s="88"/>
      <c r="I28" s="88"/>
      <c r="J28" s="88"/>
      <c r="K28" s="88"/>
      <c r="L28" s="89"/>
    </row>
    <row r="29" spans="1:12" x14ac:dyDescent="0.25">
      <c r="A29" s="15"/>
      <c r="B29" s="16"/>
      <c r="C29" s="16"/>
      <c r="D29" s="17"/>
      <c r="E29" s="17"/>
      <c r="F29" s="17"/>
      <c r="G29" s="17"/>
      <c r="H29" s="17"/>
      <c r="I29" s="17"/>
      <c r="J29" s="46"/>
      <c r="K29" s="54" t="s">
        <v>88</v>
      </c>
      <c r="L29" s="14">
        <f>SUM(L15+L17+L19+L23+L25+L27)</f>
        <v>0</v>
      </c>
    </row>
    <row r="30" spans="1:12" x14ac:dyDescent="0.25">
      <c r="A30" s="9" t="s">
        <v>24</v>
      </c>
      <c r="B30" s="10" t="s">
        <v>9</v>
      </c>
      <c r="C30" s="10" t="s">
        <v>67</v>
      </c>
      <c r="D30" s="87" t="s">
        <v>89</v>
      </c>
      <c r="E30" s="88"/>
      <c r="F30" s="88"/>
      <c r="G30" s="88"/>
      <c r="H30" s="88"/>
      <c r="I30" s="88"/>
      <c r="J30" s="12"/>
      <c r="K30" s="48"/>
      <c r="L30" s="48"/>
    </row>
    <row r="31" spans="1:12" x14ac:dyDescent="0.25">
      <c r="A31" s="9" t="s">
        <v>25</v>
      </c>
      <c r="B31" s="10" t="s">
        <v>9</v>
      </c>
      <c r="C31" s="10" t="s">
        <v>67</v>
      </c>
      <c r="D31" s="53" t="s">
        <v>90</v>
      </c>
      <c r="E31" s="53"/>
      <c r="F31" s="53"/>
      <c r="G31" s="53"/>
      <c r="H31" s="53"/>
      <c r="I31" s="53"/>
      <c r="J31" s="12">
        <v>1</v>
      </c>
      <c r="K31" s="21"/>
      <c r="L31" s="47">
        <f>ROUND(J31*K31,2)</f>
        <v>0</v>
      </c>
    </row>
    <row r="32" spans="1:12" ht="39" customHeight="1" x14ac:dyDescent="0.25">
      <c r="A32" s="87" t="s">
        <v>91</v>
      </c>
      <c r="B32" s="88"/>
      <c r="C32" s="88"/>
      <c r="D32" s="88"/>
      <c r="E32" s="88"/>
      <c r="F32" s="88"/>
      <c r="G32" s="88"/>
      <c r="H32" s="88"/>
      <c r="I32" s="88"/>
      <c r="J32" s="88"/>
      <c r="K32" s="88"/>
      <c r="L32" s="89"/>
    </row>
    <row r="33" spans="1:12" x14ac:dyDescent="0.25">
      <c r="A33" s="15"/>
      <c r="B33" s="16"/>
      <c r="C33" s="16"/>
      <c r="D33" s="17"/>
      <c r="E33" s="17"/>
      <c r="F33" s="17"/>
      <c r="G33" s="17"/>
      <c r="H33" s="17"/>
      <c r="I33" s="17"/>
      <c r="J33" s="46"/>
      <c r="K33" s="54" t="s">
        <v>117</v>
      </c>
      <c r="L33" s="14">
        <f>L31</f>
        <v>0</v>
      </c>
    </row>
    <row r="34" spans="1:12" x14ac:dyDescent="0.25">
      <c r="A34" s="9" t="s">
        <v>92</v>
      </c>
      <c r="B34" s="10" t="s">
        <v>9</v>
      </c>
      <c r="C34" s="10" t="s">
        <v>67</v>
      </c>
      <c r="D34" s="87" t="s">
        <v>94</v>
      </c>
      <c r="E34" s="88"/>
      <c r="F34" s="88"/>
      <c r="G34" s="88"/>
      <c r="H34" s="88"/>
      <c r="I34" s="88"/>
      <c r="J34" s="12"/>
      <c r="K34" s="48"/>
      <c r="L34" s="48"/>
    </row>
    <row r="35" spans="1:12" x14ac:dyDescent="0.25">
      <c r="A35" s="9" t="s">
        <v>93</v>
      </c>
      <c r="B35" s="10" t="s">
        <v>9</v>
      </c>
      <c r="C35" s="10" t="s">
        <v>67</v>
      </c>
      <c r="D35" s="53" t="s">
        <v>95</v>
      </c>
      <c r="E35" s="53"/>
      <c r="F35" s="53"/>
      <c r="G35" s="53"/>
      <c r="H35" s="53"/>
      <c r="I35" s="53"/>
      <c r="J35" s="12">
        <v>1</v>
      </c>
      <c r="K35" s="21"/>
      <c r="L35" s="47">
        <f>ROUND(J35*K35,2)</f>
        <v>0</v>
      </c>
    </row>
    <row r="36" spans="1:12" ht="39" customHeight="1" x14ac:dyDescent="0.25">
      <c r="A36" s="87" t="s">
        <v>96</v>
      </c>
      <c r="B36" s="88"/>
      <c r="C36" s="88"/>
      <c r="D36" s="88"/>
      <c r="E36" s="88"/>
      <c r="F36" s="88"/>
      <c r="G36" s="88"/>
      <c r="H36" s="88"/>
      <c r="I36" s="88"/>
      <c r="J36" s="88"/>
      <c r="K36" s="88"/>
      <c r="L36" s="89"/>
    </row>
    <row r="37" spans="1:12" x14ac:dyDescent="0.25">
      <c r="A37" s="9" t="s">
        <v>97</v>
      </c>
      <c r="B37" s="10" t="s">
        <v>9</v>
      </c>
      <c r="C37" s="10" t="s">
        <v>67</v>
      </c>
      <c r="D37" s="87" t="s">
        <v>98</v>
      </c>
      <c r="E37" s="88"/>
      <c r="F37" s="88"/>
      <c r="G37" s="88"/>
      <c r="H37" s="88"/>
      <c r="I37" s="88"/>
      <c r="J37" s="12">
        <v>1</v>
      </c>
      <c r="K37" s="21"/>
      <c r="L37" s="13">
        <f>ROUND(J37*K37:K37,2)</f>
        <v>0</v>
      </c>
    </row>
    <row r="38" spans="1:12" ht="71.25" customHeight="1" x14ac:dyDescent="0.25">
      <c r="A38" s="87" t="s">
        <v>99</v>
      </c>
      <c r="B38" s="88"/>
      <c r="C38" s="88"/>
      <c r="D38" s="88"/>
      <c r="E38" s="88"/>
      <c r="F38" s="88"/>
      <c r="G38" s="88"/>
      <c r="H38" s="88"/>
      <c r="I38" s="88"/>
      <c r="J38" s="88"/>
      <c r="K38" s="88"/>
      <c r="L38" s="89"/>
    </row>
    <row r="39" spans="1:12" x14ac:dyDescent="0.25">
      <c r="A39" s="9" t="s">
        <v>100</v>
      </c>
      <c r="B39" s="10" t="s">
        <v>9</v>
      </c>
      <c r="C39" s="10" t="s">
        <v>67</v>
      </c>
      <c r="D39" s="87" t="s">
        <v>101</v>
      </c>
      <c r="E39" s="88"/>
      <c r="F39" s="88"/>
      <c r="G39" s="88"/>
      <c r="H39" s="88"/>
      <c r="I39" s="88"/>
      <c r="J39" s="12">
        <v>1</v>
      </c>
      <c r="K39" s="21"/>
      <c r="L39" s="13">
        <f>ROUND(J39*K39,2)</f>
        <v>0</v>
      </c>
    </row>
    <row r="40" spans="1:12" ht="21.75" customHeight="1" x14ac:dyDescent="0.25">
      <c r="A40" s="87" t="s">
        <v>102</v>
      </c>
      <c r="B40" s="88"/>
      <c r="C40" s="88"/>
      <c r="D40" s="88"/>
      <c r="E40" s="88"/>
      <c r="F40" s="88"/>
      <c r="G40" s="88"/>
      <c r="H40" s="88"/>
      <c r="I40" s="88"/>
      <c r="J40" s="88"/>
      <c r="K40" s="88"/>
      <c r="L40" s="89"/>
    </row>
    <row r="41" spans="1:12" x14ac:dyDescent="0.25">
      <c r="A41" s="9" t="s">
        <v>103</v>
      </c>
      <c r="B41" s="10" t="s">
        <v>9</v>
      </c>
      <c r="C41" s="10" t="s">
        <v>67</v>
      </c>
      <c r="D41" s="87" t="s">
        <v>49</v>
      </c>
      <c r="E41" s="88"/>
      <c r="F41" s="88"/>
      <c r="G41" s="88"/>
      <c r="H41" s="88"/>
      <c r="I41" s="88"/>
      <c r="J41" s="55">
        <v>1</v>
      </c>
      <c r="K41" s="56">
        <v>434</v>
      </c>
      <c r="L41" s="56">
        <v>434</v>
      </c>
    </row>
    <row r="42" spans="1:12" ht="46.5" customHeight="1" x14ac:dyDescent="0.25">
      <c r="A42" s="87" t="s">
        <v>50</v>
      </c>
      <c r="B42" s="88"/>
      <c r="C42" s="88"/>
      <c r="D42" s="88"/>
      <c r="E42" s="88"/>
      <c r="F42" s="88"/>
      <c r="G42" s="88"/>
      <c r="H42" s="88"/>
      <c r="I42" s="88"/>
      <c r="J42" s="88"/>
      <c r="K42" s="88"/>
      <c r="L42" s="89"/>
    </row>
    <row r="43" spans="1:12" x14ac:dyDescent="0.25">
      <c r="A43" s="15"/>
      <c r="B43" s="16"/>
      <c r="C43" s="16"/>
      <c r="D43" s="17"/>
      <c r="E43" s="17"/>
      <c r="F43" s="17"/>
      <c r="G43" s="17"/>
      <c r="H43" s="17"/>
      <c r="I43" s="17"/>
      <c r="J43" s="46"/>
      <c r="K43" s="54" t="s">
        <v>104</v>
      </c>
      <c r="L43" s="14">
        <f>SUM(L35+L37+L39+L41)</f>
        <v>434</v>
      </c>
    </row>
    <row r="44" spans="1:12" x14ac:dyDescent="0.25">
      <c r="A44" s="9" t="s">
        <v>105</v>
      </c>
      <c r="B44" s="10" t="s">
        <v>9</v>
      </c>
      <c r="C44" s="10" t="s">
        <v>67</v>
      </c>
      <c r="D44" s="87" t="s">
        <v>14</v>
      </c>
      <c r="E44" s="88"/>
      <c r="F44" s="88"/>
      <c r="G44" s="88"/>
      <c r="H44" s="88"/>
      <c r="I44" s="88"/>
      <c r="J44" s="12">
        <v>1</v>
      </c>
      <c r="K44" s="21"/>
      <c r="L44" s="13">
        <f>ROUND(J44*K44,2)</f>
        <v>0</v>
      </c>
    </row>
    <row r="45" spans="1:12" ht="114" customHeight="1" x14ac:dyDescent="0.25">
      <c r="A45" s="87" t="s">
        <v>106</v>
      </c>
      <c r="B45" s="88"/>
      <c r="C45" s="88"/>
      <c r="D45" s="88"/>
      <c r="E45" s="88"/>
      <c r="F45" s="88"/>
      <c r="G45" s="88"/>
      <c r="H45" s="88"/>
      <c r="I45" s="88"/>
      <c r="J45" s="88"/>
      <c r="K45" s="88"/>
      <c r="L45" s="89"/>
    </row>
    <row r="46" spans="1:12" x14ac:dyDescent="0.25">
      <c r="A46" s="15"/>
      <c r="B46" s="16"/>
      <c r="C46" s="16"/>
      <c r="D46" s="17"/>
      <c r="E46" s="17"/>
      <c r="F46" s="17"/>
      <c r="G46" s="17"/>
      <c r="H46" s="17"/>
      <c r="I46" s="17"/>
      <c r="J46" s="46"/>
      <c r="K46" s="54" t="s">
        <v>114</v>
      </c>
      <c r="L46" s="14">
        <f>L44</f>
        <v>0</v>
      </c>
    </row>
    <row r="47" spans="1:12" x14ac:dyDescent="0.25">
      <c r="A47" s="9" t="s">
        <v>107</v>
      </c>
      <c r="B47" s="10" t="s">
        <v>9</v>
      </c>
      <c r="C47" s="10" t="s">
        <v>67</v>
      </c>
      <c r="D47" s="87" t="s">
        <v>15</v>
      </c>
      <c r="E47" s="88"/>
      <c r="F47" s="88"/>
      <c r="G47" s="88"/>
      <c r="H47" s="88"/>
      <c r="I47" s="88"/>
      <c r="J47" s="12">
        <v>1</v>
      </c>
      <c r="K47" s="21"/>
      <c r="L47" s="13">
        <f>ROUND(J47*K47,2)</f>
        <v>0</v>
      </c>
    </row>
    <row r="48" spans="1:12" ht="33" customHeight="1" x14ac:dyDescent="0.25">
      <c r="A48" s="87" t="s">
        <v>108</v>
      </c>
      <c r="B48" s="88"/>
      <c r="C48" s="88"/>
      <c r="D48" s="88"/>
      <c r="E48" s="88"/>
      <c r="F48" s="88"/>
      <c r="G48" s="88"/>
      <c r="H48" s="88"/>
      <c r="I48" s="88"/>
      <c r="J48" s="88"/>
      <c r="K48" s="88"/>
      <c r="L48" s="89"/>
    </row>
    <row r="49" spans="1:12" x14ac:dyDescent="0.25">
      <c r="A49" s="15"/>
      <c r="B49" s="16"/>
      <c r="C49" s="16"/>
      <c r="D49" s="17"/>
      <c r="E49" s="17"/>
      <c r="F49" s="17"/>
      <c r="G49" s="17"/>
      <c r="H49" s="17"/>
      <c r="I49" s="17"/>
      <c r="J49" s="46"/>
      <c r="K49" s="54" t="s">
        <v>115</v>
      </c>
      <c r="L49" s="14">
        <f>L47</f>
        <v>0</v>
      </c>
    </row>
    <row r="50" spans="1:12" x14ac:dyDescent="0.25">
      <c r="A50" s="9" t="s">
        <v>109</v>
      </c>
      <c r="B50" s="10" t="s">
        <v>9</v>
      </c>
      <c r="C50" s="10" t="s">
        <v>67</v>
      </c>
      <c r="D50" s="87" t="s">
        <v>13</v>
      </c>
      <c r="E50" s="88"/>
      <c r="F50" s="88"/>
      <c r="G50" s="88"/>
      <c r="H50" s="88"/>
      <c r="I50" s="88"/>
      <c r="J50" s="12">
        <v>1</v>
      </c>
      <c r="K50" s="21"/>
      <c r="L50" s="13">
        <f>ROUND(J50*K50,2)</f>
        <v>0</v>
      </c>
    </row>
    <row r="51" spans="1:12" ht="99.75" customHeight="1" x14ac:dyDescent="0.25">
      <c r="A51" s="87" t="s">
        <v>110</v>
      </c>
      <c r="B51" s="88"/>
      <c r="C51" s="88"/>
      <c r="D51" s="88"/>
      <c r="E51" s="88"/>
      <c r="F51" s="88"/>
      <c r="G51" s="88"/>
      <c r="H51" s="88"/>
      <c r="I51" s="88"/>
      <c r="J51" s="88"/>
      <c r="K51" s="88"/>
      <c r="L51" s="89"/>
    </row>
    <row r="52" spans="1:12" x14ac:dyDescent="0.25">
      <c r="A52" s="15"/>
      <c r="B52" s="16"/>
      <c r="C52" s="16"/>
      <c r="D52" s="17"/>
      <c r="E52" s="17"/>
      <c r="F52" s="17"/>
      <c r="G52" s="17"/>
      <c r="H52" s="17"/>
      <c r="I52" s="17"/>
      <c r="J52" s="46"/>
      <c r="K52" s="54" t="s">
        <v>116</v>
      </c>
      <c r="L52" s="14">
        <f>L50</f>
        <v>0</v>
      </c>
    </row>
    <row r="53" spans="1:12" x14ac:dyDescent="0.25">
      <c r="A53" s="15"/>
      <c r="B53" s="16"/>
      <c r="C53" s="16"/>
      <c r="D53" s="17"/>
      <c r="E53" s="17"/>
      <c r="F53" s="17"/>
      <c r="G53" s="17"/>
      <c r="H53" s="17"/>
      <c r="I53" s="17"/>
      <c r="J53" s="46"/>
      <c r="K53" s="54" t="s">
        <v>111</v>
      </c>
      <c r="L53" s="14">
        <f>SUM(L10+L13+L29+L33+L43+L46+L49+L52)</f>
        <v>434</v>
      </c>
    </row>
    <row r="54" spans="1:12" ht="18" customHeight="1" x14ac:dyDescent="0.25">
      <c r="A54" s="7" t="s">
        <v>118</v>
      </c>
      <c r="B54" s="7" t="s">
        <v>8</v>
      </c>
      <c r="C54" s="7" t="s">
        <v>67</v>
      </c>
      <c r="D54" s="86" t="s">
        <v>119</v>
      </c>
      <c r="E54" s="86"/>
      <c r="F54" s="86"/>
      <c r="G54" s="86"/>
      <c r="H54" s="86"/>
      <c r="I54" s="86"/>
      <c r="J54" s="8"/>
      <c r="K54" s="8"/>
      <c r="L54" s="8"/>
    </row>
    <row r="55" spans="1:12" x14ac:dyDescent="0.25">
      <c r="A55" s="9" t="s">
        <v>120</v>
      </c>
      <c r="B55" s="10" t="s">
        <v>9</v>
      </c>
      <c r="C55" s="10" t="s">
        <v>67</v>
      </c>
      <c r="D55" s="87" t="s">
        <v>121</v>
      </c>
      <c r="E55" s="88"/>
      <c r="F55" s="88"/>
      <c r="G55" s="88"/>
      <c r="H55" s="88"/>
      <c r="I55" s="88"/>
      <c r="J55" s="12">
        <v>1</v>
      </c>
      <c r="K55" s="21"/>
      <c r="L55" s="13">
        <f>ROUND(J55*K55,2)</f>
        <v>0</v>
      </c>
    </row>
    <row r="56" spans="1:12" ht="40.5" customHeight="1" x14ac:dyDescent="0.25">
      <c r="A56" s="87" t="s">
        <v>56</v>
      </c>
      <c r="B56" s="88"/>
      <c r="C56" s="88"/>
      <c r="D56" s="88"/>
      <c r="E56" s="88"/>
      <c r="F56" s="88"/>
      <c r="G56" s="88"/>
      <c r="H56" s="88"/>
      <c r="I56" s="88"/>
      <c r="J56" s="88"/>
      <c r="K56" s="88"/>
      <c r="L56" s="89"/>
    </row>
    <row r="57" spans="1:12" x14ac:dyDescent="0.25">
      <c r="A57" s="15"/>
      <c r="B57" s="16"/>
      <c r="C57" s="16"/>
      <c r="D57" s="17"/>
      <c r="E57" s="17"/>
      <c r="F57" s="17"/>
      <c r="G57" s="17"/>
      <c r="H57" s="17"/>
      <c r="I57" s="17"/>
      <c r="J57" s="46"/>
      <c r="K57" s="54" t="s">
        <v>128</v>
      </c>
      <c r="L57" s="14">
        <f>L55</f>
        <v>0</v>
      </c>
    </row>
    <row r="58" spans="1:12" x14ac:dyDescent="0.25">
      <c r="A58" s="9" t="s">
        <v>122</v>
      </c>
      <c r="B58" s="10" t="s">
        <v>9</v>
      </c>
      <c r="C58" s="10" t="s">
        <v>67</v>
      </c>
      <c r="D58" s="87" t="s">
        <v>62</v>
      </c>
      <c r="E58" s="88"/>
      <c r="F58" s="88"/>
      <c r="G58" s="88"/>
      <c r="H58" s="88"/>
      <c r="I58" s="88"/>
      <c r="J58" s="12">
        <v>1</v>
      </c>
      <c r="K58" s="21"/>
      <c r="L58" s="13">
        <f>ROUND(J58*K5:K58,2)</f>
        <v>0</v>
      </c>
    </row>
    <row r="59" spans="1:12" ht="352.5" customHeight="1" x14ac:dyDescent="0.25">
      <c r="A59" s="87" t="s">
        <v>123</v>
      </c>
      <c r="B59" s="88"/>
      <c r="C59" s="88"/>
      <c r="D59" s="88"/>
      <c r="E59" s="88"/>
      <c r="F59" s="88"/>
      <c r="G59" s="88"/>
      <c r="H59" s="88"/>
      <c r="I59" s="88"/>
      <c r="J59" s="88"/>
      <c r="K59" s="88"/>
      <c r="L59" s="89"/>
    </row>
    <row r="60" spans="1:12" x14ac:dyDescent="0.25">
      <c r="A60" s="15"/>
      <c r="B60" s="16"/>
      <c r="C60" s="16"/>
      <c r="D60" s="17"/>
      <c r="E60" s="17"/>
      <c r="F60" s="17"/>
      <c r="G60" s="17"/>
      <c r="H60" s="17"/>
      <c r="I60" s="17"/>
      <c r="J60" s="46"/>
      <c r="K60" s="54" t="s">
        <v>129</v>
      </c>
      <c r="L60" s="14">
        <f>L58</f>
        <v>0</v>
      </c>
    </row>
    <row r="61" spans="1:12" x14ac:dyDescent="0.25">
      <c r="A61" s="9" t="s">
        <v>124</v>
      </c>
      <c r="B61" s="10" t="s">
        <v>9</v>
      </c>
      <c r="C61" s="10" t="s">
        <v>126</v>
      </c>
      <c r="D61" s="87" t="s">
        <v>127</v>
      </c>
      <c r="E61" s="88"/>
      <c r="F61" s="88"/>
      <c r="G61" s="88"/>
      <c r="H61" s="88"/>
      <c r="I61" s="88"/>
      <c r="J61" s="12"/>
      <c r="K61" s="48"/>
      <c r="L61" s="48"/>
    </row>
    <row r="62" spans="1:12" x14ac:dyDescent="0.25">
      <c r="A62" s="9" t="s">
        <v>130</v>
      </c>
      <c r="B62" s="10" t="s">
        <v>9</v>
      </c>
      <c r="C62" s="10" t="s">
        <v>126</v>
      </c>
      <c r="D62" s="87" t="s">
        <v>131</v>
      </c>
      <c r="E62" s="88"/>
      <c r="F62" s="88"/>
      <c r="G62" s="88"/>
      <c r="H62" s="88"/>
      <c r="I62" s="88"/>
      <c r="J62" s="12">
        <v>20</v>
      </c>
      <c r="K62" s="21"/>
      <c r="L62" s="13">
        <f>ROUND(J62*K62,2)</f>
        <v>0</v>
      </c>
    </row>
    <row r="63" spans="1:12" ht="70.5" customHeight="1" x14ac:dyDescent="0.25">
      <c r="A63" s="87" t="s">
        <v>132</v>
      </c>
      <c r="B63" s="88"/>
      <c r="C63" s="88"/>
      <c r="D63" s="88"/>
      <c r="E63" s="88"/>
      <c r="F63" s="88"/>
      <c r="G63" s="88"/>
      <c r="H63" s="88"/>
      <c r="I63" s="88"/>
      <c r="J63" s="88"/>
      <c r="K63" s="88"/>
      <c r="L63" s="89"/>
    </row>
    <row r="64" spans="1:12" x14ac:dyDescent="0.25">
      <c r="A64" s="11"/>
      <c r="B64" s="11"/>
      <c r="C64" s="11"/>
      <c r="D64" s="59" t="s">
        <v>125</v>
      </c>
      <c r="E64" s="60">
        <v>20</v>
      </c>
      <c r="F64" s="61">
        <v>0</v>
      </c>
      <c r="G64" s="61">
        <v>0</v>
      </c>
      <c r="H64" s="61">
        <v>0</v>
      </c>
      <c r="I64" s="63">
        <f>OR(E64&lt;&gt;0,F64&lt;&gt;0,G64&lt;&gt;0,H64&lt;&gt;0)*(E64 + (E64 = 0))*(F64 + (F64 = 0))*(G64 + (G64 = 0))*(H64 + (H64 = 0))</f>
        <v>20</v>
      </c>
      <c r="J64" s="61"/>
      <c r="K64" s="11"/>
      <c r="L64" s="11"/>
    </row>
    <row r="65" spans="1:12" x14ac:dyDescent="0.25">
      <c r="A65" s="9" t="s">
        <v>133</v>
      </c>
      <c r="B65" s="10" t="s">
        <v>9</v>
      </c>
      <c r="C65" s="10" t="s">
        <v>126</v>
      </c>
      <c r="D65" s="87" t="s">
        <v>134</v>
      </c>
      <c r="E65" s="88"/>
      <c r="F65" s="88"/>
      <c r="G65" s="88"/>
      <c r="H65" s="88"/>
      <c r="I65" s="88"/>
      <c r="J65" s="12">
        <v>6.5</v>
      </c>
      <c r="K65" s="21"/>
      <c r="L65" s="13">
        <f>ROUND(J65*K65,2)</f>
        <v>0</v>
      </c>
    </row>
    <row r="66" spans="1:12" ht="71.25" customHeight="1" x14ac:dyDescent="0.25">
      <c r="A66" s="87" t="s">
        <v>135</v>
      </c>
      <c r="B66" s="88"/>
      <c r="C66" s="88"/>
      <c r="D66" s="88"/>
      <c r="E66" s="88"/>
      <c r="F66" s="88"/>
      <c r="G66" s="88"/>
      <c r="H66" s="88"/>
      <c r="I66" s="88"/>
      <c r="J66" s="88"/>
      <c r="K66" s="88"/>
      <c r="L66" s="89"/>
    </row>
    <row r="67" spans="1:12" x14ac:dyDescent="0.25">
      <c r="A67" s="11"/>
      <c r="B67" s="11"/>
      <c r="C67" s="11"/>
      <c r="D67" s="59" t="s">
        <v>136</v>
      </c>
      <c r="E67" s="60">
        <v>2</v>
      </c>
      <c r="F67" s="61">
        <v>0</v>
      </c>
      <c r="G67" s="61">
        <v>0</v>
      </c>
      <c r="H67" s="61">
        <v>0</v>
      </c>
      <c r="I67" s="63">
        <f>OR(E67&lt;&gt;0,F67&lt;&gt;0,G67&lt;&gt;0,H67&lt;&gt;0)*(E67 + (E67 = 0))*(F67 + (F67 = 0))*(G67 + (G67 = 0))*(H67 + (H67 = 0))</f>
        <v>2</v>
      </c>
      <c r="J67" s="61"/>
      <c r="K67" s="11"/>
      <c r="L67" s="11"/>
    </row>
    <row r="68" spans="1:12" x14ac:dyDescent="0.25">
      <c r="A68" s="11"/>
      <c r="B68" s="11"/>
      <c r="C68" s="11"/>
      <c r="D68" s="59" t="s">
        <v>137</v>
      </c>
      <c r="E68" s="60">
        <v>3</v>
      </c>
      <c r="F68" s="61">
        <v>0</v>
      </c>
      <c r="G68" s="61">
        <v>0</v>
      </c>
      <c r="H68" s="61">
        <v>0</v>
      </c>
      <c r="I68" s="63">
        <f>OR(E68&lt;&gt;0,F68&lt;&gt;0,G68&lt;&gt;0,H68&lt;&gt;0)*(E68 + (E68 = 0))*(F68 + (F68 = 0))*(G68 + (G68 = 0))*(H68 + (H68 = 0))</f>
        <v>3</v>
      </c>
      <c r="J68" s="61"/>
      <c r="K68" s="11"/>
      <c r="L68" s="11"/>
    </row>
    <row r="69" spans="1:12" x14ac:dyDescent="0.25">
      <c r="A69" s="11"/>
      <c r="B69" s="11"/>
      <c r="C69" s="11"/>
      <c r="D69" s="59" t="s">
        <v>138</v>
      </c>
      <c r="E69" s="60">
        <v>1.5</v>
      </c>
      <c r="F69" s="61">
        <v>0</v>
      </c>
      <c r="G69" s="61">
        <v>0</v>
      </c>
      <c r="H69" s="61">
        <v>0</v>
      </c>
      <c r="I69" s="63">
        <f>OR(E69&lt;&gt;0,F69&lt;&gt;0,G69&lt;&gt;0,H69&lt;&gt;0)*(E69 + (E69 = 0))*(F69 + (F69 = 0))*(G69 + (G69 = 0))*(H69 + (H69 = 0))</f>
        <v>1.5</v>
      </c>
      <c r="J69" s="61"/>
      <c r="K69" s="11"/>
      <c r="L69" s="11"/>
    </row>
    <row r="70" spans="1:12" x14ac:dyDescent="0.25">
      <c r="A70" s="9" t="s">
        <v>139</v>
      </c>
      <c r="B70" s="10" t="s">
        <v>9</v>
      </c>
      <c r="C70" s="10" t="s">
        <v>126</v>
      </c>
      <c r="D70" s="87" t="s">
        <v>140</v>
      </c>
      <c r="E70" s="88"/>
      <c r="F70" s="88"/>
      <c r="G70" s="88"/>
      <c r="H70" s="88"/>
      <c r="I70" s="88"/>
      <c r="J70" s="12">
        <v>6</v>
      </c>
      <c r="K70" s="21"/>
      <c r="L70" s="13">
        <f>ROUND(J70*K70,2)</f>
        <v>0</v>
      </c>
    </row>
    <row r="71" spans="1:12" ht="70.5" customHeight="1" x14ac:dyDescent="0.25">
      <c r="A71" s="87" t="s">
        <v>141</v>
      </c>
      <c r="B71" s="88"/>
      <c r="C71" s="88"/>
      <c r="D71" s="88"/>
      <c r="E71" s="88"/>
      <c r="F71" s="88"/>
      <c r="G71" s="88"/>
      <c r="H71" s="88"/>
      <c r="I71" s="88"/>
      <c r="J71" s="88"/>
      <c r="K71" s="88"/>
      <c r="L71" s="89"/>
    </row>
    <row r="72" spans="1:12" x14ac:dyDescent="0.25">
      <c r="A72" s="11"/>
      <c r="B72" s="11"/>
      <c r="C72" s="11"/>
      <c r="D72" s="59" t="s">
        <v>142</v>
      </c>
      <c r="E72" s="60">
        <v>6</v>
      </c>
      <c r="F72" s="61">
        <v>0</v>
      </c>
      <c r="G72" s="61">
        <v>0</v>
      </c>
      <c r="H72" s="61">
        <v>0</v>
      </c>
      <c r="I72" s="63">
        <f>OR(E72&lt;&gt;0,F72&lt;&gt;0,G72&lt;&gt;0,H72&lt;&gt;0)*(E72 + (E72 = 0))*(F72 + (F72 = 0))*(G72 + (G72 = 0))*(H72 + (H72 = 0))</f>
        <v>6</v>
      </c>
      <c r="J72" s="61"/>
      <c r="K72" s="11"/>
      <c r="L72" s="11"/>
    </row>
    <row r="73" spans="1:12" x14ac:dyDescent="0.25">
      <c r="A73" s="9" t="s">
        <v>143</v>
      </c>
      <c r="B73" s="10" t="s">
        <v>9</v>
      </c>
      <c r="C73" s="10" t="s">
        <v>126</v>
      </c>
      <c r="D73" s="87" t="s">
        <v>144</v>
      </c>
      <c r="E73" s="88"/>
      <c r="F73" s="88"/>
      <c r="G73" s="88"/>
      <c r="H73" s="88"/>
      <c r="I73" s="88"/>
      <c r="J73" s="12">
        <v>2</v>
      </c>
      <c r="K73" s="21"/>
      <c r="L73" s="13">
        <f>ROUND(J73*K73,2)</f>
        <v>0</v>
      </c>
    </row>
    <row r="74" spans="1:12" ht="70.5" customHeight="1" x14ac:dyDescent="0.25">
      <c r="A74" s="87" t="s">
        <v>145</v>
      </c>
      <c r="B74" s="88"/>
      <c r="C74" s="88"/>
      <c r="D74" s="88"/>
      <c r="E74" s="88"/>
      <c r="F74" s="88"/>
      <c r="G74" s="88"/>
      <c r="H74" s="88"/>
      <c r="I74" s="88"/>
      <c r="J74" s="88"/>
      <c r="K74" s="88"/>
      <c r="L74" s="89"/>
    </row>
    <row r="75" spans="1:12" x14ac:dyDescent="0.25">
      <c r="A75" s="9" t="s">
        <v>146</v>
      </c>
      <c r="B75" s="10" t="s">
        <v>9</v>
      </c>
      <c r="C75" s="10" t="s">
        <v>126</v>
      </c>
      <c r="D75" s="87" t="s">
        <v>147</v>
      </c>
      <c r="E75" s="88"/>
      <c r="F75" s="88"/>
      <c r="G75" s="88"/>
      <c r="H75" s="88"/>
      <c r="I75" s="88"/>
      <c r="J75" s="12">
        <v>3</v>
      </c>
      <c r="K75" s="21"/>
      <c r="L75" s="13">
        <f>ROUND(J75*K75,2)</f>
        <v>0</v>
      </c>
    </row>
    <row r="76" spans="1:12" ht="70.5" customHeight="1" x14ac:dyDescent="0.25">
      <c r="A76" s="87" t="s">
        <v>148</v>
      </c>
      <c r="B76" s="88"/>
      <c r="C76" s="88"/>
      <c r="D76" s="88"/>
      <c r="E76" s="88"/>
      <c r="F76" s="88"/>
      <c r="G76" s="88"/>
      <c r="H76" s="88"/>
      <c r="I76" s="88"/>
      <c r="J76" s="88"/>
      <c r="K76" s="88"/>
      <c r="L76" s="89"/>
    </row>
    <row r="77" spans="1:12" x14ac:dyDescent="0.25">
      <c r="A77" s="11"/>
      <c r="B77" s="11"/>
      <c r="C77" s="11"/>
      <c r="D77" s="59" t="s">
        <v>149</v>
      </c>
      <c r="E77" s="60">
        <v>1</v>
      </c>
      <c r="F77" s="61">
        <v>0</v>
      </c>
      <c r="G77" s="61">
        <v>0</v>
      </c>
      <c r="H77" s="61">
        <v>0</v>
      </c>
      <c r="I77" s="63">
        <f>OR(E77&lt;&gt;0,F77&lt;&gt;0,G77&lt;&gt;0,H77&lt;&gt;0)*(E77 + (E77 = 0))*(F77 + (F77 = 0))*(G77 + (G77 = 0))*(H77 + (H77 = 0))</f>
        <v>1</v>
      </c>
      <c r="J77" s="61"/>
      <c r="K77" s="11"/>
      <c r="L77" s="11"/>
    </row>
    <row r="78" spans="1:12" x14ac:dyDescent="0.25">
      <c r="A78" s="11"/>
      <c r="B78" s="11"/>
      <c r="C78" s="11"/>
      <c r="D78" s="59" t="s">
        <v>150</v>
      </c>
      <c r="E78" s="60">
        <v>1</v>
      </c>
      <c r="F78" s="61">
        <v>0</v>
      </c>
      <c r="G78" s="61">
        <v>0</v>
      </c>
      <c r="H78" s="61">
        <v>0</v>
      </c>
      <c r="I78" s="63">
        <f>OR(E78&lt;&gt;0,F78&lt;&gt;0,G78&lt;&gt;0,H78&lt;&gt;0)*(E78 + (E78 = 0))*(F78 + (F78 = 0))*(G78 + (G78 = 0))*(H78 + (H78 = 0))</f>
        <v>1</v>
      </c>
      <c r="J78" s="61"/>
      <c r="K78" s="11"/>
      <c r="L78" s="11"/>
    </row>
    <row r="79" spans="1:12" x14ac:dyDescent="0.25">
      <c r="A79" s="11"/>
      <c r="B79" s="11"/>
      <c r="C79" s="11"/>
      <c r="D79" s="59" t="s">
        <v>151</v>
      </c>
      <c r="E79" s="60">
        <v>1</v>
      </c>
      <c r="F79" s="61">
        <v>0</v>
      </c>
      <c r="G79" s="61">
        <v>0</v>
      </c>
      <c r="H79" s="61">
        <v>0</v>
      </c>
      <c r="I79" s="63">
        <f>OR(E79&lt;&gt;0,F79&lt;&gt;0,G79&lt;&gt;0,H79&lt;&gt;0)*(E79 + (E79 = 0))*(F79 + (F79 = 0))*(G79 + (G79 = 0))*(H79 + (H79 = 0))</f>
        <v>1</v>
      </c>
      <c r="J79" s="61"/>
      <c r="K79" s="11"/>
      <c r="L79" s="11"/>
    </row>
    <row r="80" spans="1:12" x14ac:dyDescent="0.25">
      <c r="A80" s="9" t="s">
        <v>152</v>
      </c>
      <c r="B80" s="10" t="s">
        <v>9</v>
      </c>
      <c r="C80" s="10" t="s">
        <v>71</v>
      </c>
      <c r="D80" s="87" t="s">
        <v>153</v>
      </c>
      <c r="E80" s="88"/>
      <c r="F80" s="88"/>
      <c r="G80" s="88"/>
      <c r="H80" s="88"/>
      <c r="I80" s="88"/>
      <c r="J80" s="12">
        <v>20</v>
      </c>
      <c r="K80" s="21"/>
      <c r="L80" s="13">
        <f>ROUND(J80*K80,2)</f>
        <v>0</v>
      </c>
    </row>
    <row r="81" spans="1:12" ht="56.25" customHeight="1" x14ac:dyDescent="0.25">
      <c r="A81" s="87" t="s">
        <v>154</v>
      </c>
      <c r="B81" s="88"/>
      <c r="C81" s="88"/>
      <c r="D81" s="88"/>
      <c r="E81" s="88"/>
      <c r="F81" s="88"/>
      <c r="G81" s="88"/>
      <c r="H81" s="88"/>
      <c r="I81" s="88"/>
      <c r="J81" s="88"/>
      <c r="K81" s="88"/>
      <c r="L81" s="89"/>
    </row>
    <row r="82" spans="1:12" x14ac:dyDescent="0.25">
      <c r="A82" s="9" t="s">
        <v>155</v>
      </c>
      <c r="B82" s="10" t="s">
        <v>9</v>
      </c>
      <c r="C82" s="10" t="s">
        <v>71</v>
      </c>
      <c r="D82" s="87" t="s">
        <v>156</v>
      </c>
      <c r="E82" s="88"/>
      <c r="F82" s="88"/>
      <c r="G82" s="88"/>
      <c r="H82" s="88"/>
      <c r="I82" s="88"/>
      <c r="J82" s="12">
        <v>6.5</v>
      </c>
      <c r="K82" s="21"/>
      <c r="L82" s="13">
        <f>ROUND(J82*K82,2)</f>
        <v>0</v>
      </c>
    </row>
    <row r="83" spans="1:12" ht="56.25" customHeight="1" x14ac:dyDescent="0.25">
      <c r="A83" s="87" t="s">
        <v>157</v>
      </c>
      <c r="B83" s="88"/>
      <c r="C83" s="88"/>
      <c r="D83" s="88"/>
      <c r="E83" s="88"/>
      <c r="F83" s="88"/>
      <c r="G83" s="88"/>
      <c r="H83" s="88"/>
      <c r="I83" s="88"/>
      <c r="J83" s="88"/>
      <c r="K83" s="88"/>
      <c r="L83" s="89"/>
    </row>
    <row r="84" spans="1:12" x14ac:dyDescent="0.25">
      <c r="A84" s="9" t="s">
        <v>158</v>
      </c>
      <c r="B84" s="10" t="s">
        <v>9</v>
      </c>
      <c r="C84" s="10" t="s">
        <v>71</v>
      </c>
      <c r="D84" s="87" t="s">
        <v>159</v>
      </c>
      <c r="E84" s="88"/>
      <c r="F84" s="88"/>
      <c r="G84" s="88"/>
      <c r="H84" s="88"/>
      <c r="I84" s="88"/>
      <c r="J84" s="12">
        <v>60</v>
      </c>
      <c r="K84" s="21"/>
      <c r="L84" s="13">
        <f>ROUND(J84*K84,2)</f>
        <v>0</v>
      </c>
    </row>
    <row r="85" spans="1:12" ht="56.25" customHeight="1" x14ac:dyDescent="0.25">
      <c r="A85" s="87" t="s">
        <v>160</v>
      </c>
      <c r="B85" s="88"/>
      <c r="C85" s="88"/>
      <c r="D85" s="88"/>
      <c r="E85" s="88"/>
      <c r="F85" s="88"/>
      <c r="G85" s="88"/>
      <c r="H85" s="88"/>
      <c r="I85" s="88"/>
      <c r="J85" s="88"/>
      <c r="K85" s="88"/>
      <c r="L85" s="89"/>
    </row>
    <row r="86" spans="1:12" x14ac:dyDescent="0.25">
      <c r="A86" s="9" t="s">
        <v>161</v>
      </c>
      <c r="B86" s="10" t="s">
        <v>9</v>
      </c>
      <c r="C86" s="10" t="s">
        <v>162</v>
      </c>
      <c r="D86" s="87" t="s">
        <v>163</v>
      </c>
      <c r="E86" s="88"/>
      <c r="F86" s="88"/>
      <c r="G86" s="88"/>
      <c r="H86" s="88"/>
      <c r="I86" s="88"/>
      <c r="J86" s="12">
        <v>2</v>
      </c>
      <c r="K86" s="21"/>
      <c r="L86" s="13">
        <f>ROUND(J86*K86,2)</f>
        <v>0</v>
      </c>
    </row>
    <row r="87" spans="1:12" ht="56.25" customHeight="1" x14ac:dyDescent="0.25">
      <c r="A87" s="87" t="s">
        <v>164</v>
      </c>
      <c r="B87" s="88"/>
      <c r="C87" s="88"/>
      <c r="D87" s="88"/>
      <c r="E87" s="88"/>
      <c r="F87" s="88"/>
      <c r="G87" s="88"/>
      <c r="H87" s="88"/>
      <c r="I87" s="88"/>
      <c r="J87" s="88"/>
      <c r="K87" s="88"/>
      <c r="L87" s="89"/>
    </row>
    <row r="88" spans="1:12" x14ac:dyDescent="0.25">
      <c r="A88" s="9" t="s">
        <v>165</v>
      </c>
      <c r="B88" s="10" t="s">
        <v>9</v>
      </c>
      <c r="C88" s="10" t="s">
        <v>162</v>
      </c>
      <c r="D88" s="87" t="s">
        <v>166</v>
      </c>
      <c r="E88" s="88"/>
      <c r="F88" s="88"/>
      <c r="G88" s="88"/>
      <c r="H88" s="88"/>
      <c r="I88" s="88"/>
      <c r="J88" s="12">
        <v>3</v>
      </c>
      <c r="K88" s="21"/>
      <c r="L88" s="13">
        <f>ROUND(J88*K88,2)</f>
        <v>0</v>
      </c>
    </row>
    <row r="89" spans="1:12" ht="56.25" customHeight="1" x14ac:dyDescent="0.25">
      <c r="A89" s="87" t="s">
        <v>167</v>
      </c>
      <c r="B89" s="88"/>
      <c r="C89" s="88"/>
      <c r="D89" s="88"/>
      <c r="E89" s="88"/>
      <c r="F89" s="88"/>
      <c r="G89" s="88"/>
      <c r="H89" s="88"/>
      <c r="I89" s="88"/>
      <c r="J89" s="88"/>
      <c r="K89" s="88"/>
      <c r="L89" s="89"/>
    </row>
    <row r="90" spans="1:12" x14ac:dyDescent="0.25">
      <c r="A90" s="9" t="s">
        <v>168</v>
      </c>
      <c r="B90" s="10" t="s">
        <v>9</v>
      </c>
      <c r="C90" s="10" t="s">
        <v>71</v>
      </c>
      <c r="D90" s="87" t="s">
        <v>169</v>
      </c>
      <c r="E90" s="88"/>
      <c r="F90" s="88"/>
      <c r="G90" s="88"/>
      <c r="H90" s="88"/>
      <c r="I90" s="88"/>
      <c r="J90" s="12">
        <v>20</v>
      </c>
      <c r="K90" s="21"/>
      <c r="L90" s="13">
        <f>ROUND(J90*K90,2)</f>
        <v>0</v>
      </c>
    </row>
    <row r="91" spans="1:12" ht="27.75" customHeight="1" x14ac:dyDescent="0.25">
      <c r="A91" s="87" t="s">
        <v>170</v>
      </c>
      <c r="B91" s="88"/>
      <c r="C91" s="88"/>
      <c r="D91" s="88"/>
      <c r="E91" s="88"/>
      <c r="F91" s="88"/>
      <c r="G91" s="88"/>
      <c r="H91" s="88"/>
      <c r="I91" s="88"/>
      <c r="J91" s="88"/>
      <c r="K91" s="88"/>
      <c r="L91" s="89"/>
    </row>
    <row r="92" spans="1:12" x14ac:dyDescent="0.25">
      <c r="A92" s="9" t="s">
        <v>171</v>
      </c>
      <c r="B92" s="10" t="s">
        <v>9</v>
      </c>
      <c r="C92" s="10" t="s">
        <v>71</v>
      </c>
      <c r="D92" s="87" t="s">
        <v>172</v>
      </c>
      <c r="E92" s="88"/>
      <c r="F92" s="88"/>
      <c r="G92" s="88"/>
      <c r="H92" s="88"/>
      <c r="I92" s="88"/>
      <c r="J92" s="12">
        <v>6.5</v>
      </c>
      <c r="K92" s="21"/>
      <c r="L92" s="13">
        <f>ROUND(J92*K92,2)</f>
        <v>0</v>
      </c>
    </row>
    <row r="93" spans="1:12" ht="27.75" customHeight="1" x14ac:dyDescent="0.25">
      <c r="A93" s="87" t="s">
        <v>173</v>
      </c>
      <c r="B93" s="88"/>
      <c r="C93" s="88"/>
      <c r="D93" s="88"/>
      <c r="E93" s="88"/>
      <c r="F93" s="88"/>
      <c r="G93" s="88"/>
      <c r="H93" s="88"/>
      <c r="I93" s="88"/>
      <c r="J93" s="88"/>
      <c r="K93" s="88"/>
      <c r="L93" s="89"/>
    </row>
    <row r="94" spans="1:12" x14ac:dyDescent="0.25">
      <c r="A94" s="9" t="s">
        <v>174</v>
      </c>
      <c r="B94" s="10" t="s">
        <v>9</v>
      </c>
      <c r="C94" s="10" t="s">
        <v>71</v>
      </c>
      <c r="D94" s="87" t="s">
        <v>175</v>
      </c>
      <c r="E94" s="88"/>
      <c r="F94" s="88"/>
      <c r="G94" s="88"/>
      <c r="H94" s="88"/>
      <c r="I94" s="88"/>
      <c r="J94" s="12">
        <v>6</v>
      </c>
      <c r="K94" s="21"/>
      <c r="L94" s="13">
        <f>ROUND(J94*K94,2)</f>
        <v>0</v>
      </c>
    </row>
    <row r="95" spans="1:12" x14ac:dyDescent="0.25">
      <c r="A95" s="9" t="s">
        <v>176</v>
      </c>
      <c r="B95" s="10" t="s">
        <v>9</v>
      </c>
      <c r="C95" s="10" t="s">
        <v>67</v>
      </c>
      <c r="D95" s="87" t="s">
        <v>177</v>
      </c>
      <c r="E95" s="88"/>
      <c r="F95" s="88"/>
      <c r="G95" s="88"/>
      <c r="H95" s="88"/>
      <c r="I95" s="88"/>
      <c r="J95" s="12">
        <v>2</v>
      </c>
      <c r="K95" s="21"/>
      <c r="L95" s="13">
        <f>ROUND(J95*K95,2)</f>
        <v>0</v>
      </c>
    </row>
    <row r="96" spans="1:12" ht="27.75" customHeight="1" x14ac:dyDescent="0.25">
      <c r="A96" s="87" t="s">
        <v>178</v>
      </c>
      <c r="B96" s="88"/>
      <c r="C96" s="88"/>
      <c r="D96" s="88"/>
      <c r="E96" s="88"/>
      <c r="F96" s="88"/>
      <c r="G96" s="88"/>
      <c r="H96" s="88"/>
      <c r="I96" s="88"/>
      <c r="J96" s="88"/>
      <c r="K96" s="88"/>
      <c r="L96" s="89"/>
    </row>
    <row r="97" spans="1:12" x14ac:dyDescent="0.25">
      <c r="A97" s="9" t="s">
        <v>179</v>
      </c>
      <c r="B97" s="10" t="s">
        <v>9</v>
      </c>
      <c r="C97" s="10" t="s">
        <v>67</v>
      </c>
      <c r="D97" s="87" t="s">
        <v>180</v>
      </c>
      <c r="E97" s="88"/>
      <c r="F97" s="88"/>
      <c r="G97" s="88"/>
      <c r="H97" s="88"/>
      <c r="I97" s="88"/>
      <c r="J97" s="12">
        <v>3</v>
      </c>
      <c r="K97" s="21"/>
      <c r="L97" s="13">
        <f>ROUND(J97*K97,2)</f>
        <v>0</v>
      </c>
    </row>
    <row r="98" spans="1:12" ht="27.75" customHeight="1" x14ac:dyDescent="0.25">
      <c r="A98" s="87" t="s">
        <v>181</v>
      </c>
      <c r="B98" s="88"/>
      <c r="C98" s="88"/>
      <c r="D98" s="88"/>
      <c r="E98" s="88"/>
      <c r="F98" s="88"/>
      <c r="G98" s="88"/>
      <c r="H98" s="88"/>
      <c r="I98" s="88"/>
      <c r="J98" s="88"/>
      <c r="K98" s="88"/>
      <c r="L98" s="89"/>
    </row>
    <row r="99" spans="1:12" x14ac:dyDescent="0.25">
      <c r="A99" s="9" t="s">
        <v>182</v>
      </c>
      <c r="B99" s="10" t="s">
        <v>9</v>
      </c>
      <c r="C99" s="10" t="s">
        <v>67</v>
      </c>
      <c r="D99" s="87" t="s">
        <v>183</v>
      </c>
      <c r="E99" s="88"/>
      <c r="F99" s="88"/>
      <c r="G99" s="88"/>
      <c r="H99" s="88"/>
      <c r="I99" s="88"/>
      <c r="J99" s="12">
        <v>8</v>
      </c>
      <c r="K99" s="21"/>
      <c r="L99" s="13">
        <f>ROUND(J99*K99,2)</f>
        <v>0</v>
      </c>
    </row>
    <row r="100" spans="1:12" ht="60.75" customHeight="1" x14ac:dyDescent="0.25">
      <c r="A100" s="87" t="s">
        <v>184</v>
      </c>
      <c r="B100" s="88"/>
      <c r="C100" s="88"/>
      <c r="D100" s="88"/>
      <c r="E100" s="88"/>
      <c r="F100" s="88"/>
      <c r="G100" s="88"/>
      <c r="H100" s="88"/>
      <c r="I100" s="88"/>
      <c r="J100" s="88"/>
      <c r="K100" s="88"/>
      <c r="L100" s="89"/>
    </row>
    <row r="101" spans="1:12" x14ac:dyDescent="0.25">
      <c r="A101" s="11"/>
      <c r="B101" s="11"/>
      <c r="C101" s="11"/>
      <c r="D101" s="59" t="s">
        <v>185</v>
      </c>
      <c r="E101" s="60">
        <v>4</v>
      </c>
      <c r="F101" s="61">
        <v>0</v>
      </c>
      <c r="G101" s="61">
        <v>0</v>
      </c>
      <c r="H101" s="61">
        <v>0</v>
      </c>
      <c r="I101" s="63">
        <f>OR(E101&lt;&gt;0,F101&lt;&gt;0,G101&lt;&gt;0,H101&lt;&gt;0)*(E101 + (E101 = 0))*(F101 + (F101 = 0))*(G101 + (G101 = 0))*(H101 + (H101 = 0))</f>
        <v>4</v>
      </c>
      <c r="J101" s="61"/>
      <c r="K101" s="11"/>
      <c r="L101" s="11"/>
    </row>
    <row r="102" spans="1:12" x14ac:dyDescent="0.25">
      <c r="A102" s="11"/>
      <c r="B102" s="11"/>
      <c r="C102" s="11"/>
      <c r="D102" s="59" t="s">
        <v>186</v>
      </c>
      <c r="E102" s="60">
        <v>2</v>
      </c>
      <c r="F102" s="61">
        <v>0</v>
      </c>
      <c r="G102" s="61">
        <v>0</v>
      </c>
      <c r="H102" s="61">
        <v>0</v>
      </c>
      <c r="I102" s="63">
        <f>OR(E102&lt;&gt;0,F102&lt;&gt;0,G102&lt;&gt;0,H102&lt;&gt;0)*(E102 + (E102 = 0))*(F102 + (F102 = 0))*(G102 + (G102 = 0))*(H102 + (H102 = 0))</f>
        <v>2</v>
      </c>
      <c r="J102" s="61"/>
      <c r="K102" s="11"/>
      <c r="L102" s="11"/>
    </row>
    <row r="103" spans="1:12" x14ac:dyDescent="0.25">
      <c r="A103" s="11"/>
      <c r="B103" s="11"/>
      <c r="C103" s="11"/>
      <c r="D103" s="59" t="s">
        <v>187</v>
      </c>
      <c r="E103" s="60">
        <v>2</v>
      </c>
      <c r="F103" s="61">
        <v>0</v>
      </c>
      <c r="G103" s="61">
        <v>0</v>
      </c>
      <c r="H103" s="61">
        <v>0</v>
      </c>
      <c r="I103" s="63">
        <f>OR(E103&lt;&gt;0,F103&lt;&gt;0,G103&lt;&gt;0,H103&lt;&gt;0)*(E103 + (E103 = 0))*(F103 + (F103 = 0))*(G103 + (G103 = 0))*(H103 + (H103 = 0))</f>
        <v>2</v>
      </c>
      <c r="J103" s="61"/>
      <c r="K103" s="11"/>
      <c r="L103" s="11"/>
    </row>
    <row r="104" spans="1:12" x14ac:dyDescent="0.25">
      <c r="A104" s="9" t="s">
        <v>188</v>
      </c>
      <c r="B104" s="10" t="s">
        <v>9</v>
      </c>
      <c r="C104" s="10" t="s">
        <v>67</v>
      </c>
      <c r="D104" s="87" t="s">
        <v>189</v>
      </c>
      <c r="E104" s="88"/>
      <c r="F104" s="88"/>
      <c r="G104" s="88"/>
      <c r="H104" s="88"/>
      <c r="I104" s="88"/>
      <c r="J104" s="12">
        <v>4</v>
      </c>
      <c r="K104" s="21"/>
      <c r="L104" s="13">
        <f>ROUND(J104*K104,2)</f>
        <v>0</v>
      </c>
    </row>
    <row r="105" spans="1:12" ht="60.75" customHeight="1" x14ac:dyDescent="0.25">
      <c r="A105" s="87" t="s">
        <v>190</v>
      </c>
      <c r="B105" s="88"/>
      <c r="C105" s="88"/>
      <c r="D105" s="88"/>
      <c r="E105" s="88"/>
      <c r="F105" s="88"/>
      <c r="G105" s="88"/>
      <c r="H105" s="88"/>
      <c r="I105" s="88"/>
      <c r="J105" s="88"/>
      <c r="K105" s="88"/>
      <c r="L105" s="89"/>
    </row>
    <row r="106" spans="1:12" x14ac:dyDescent="0.25">
      <c r="A106" s="11"/>
      <c r="B106" s="11"/>
      <c r="C106" s="11"/>
      <c r="D106" s="64" t="s">
        <v>191</v>
      </c>
      <c r="E106" s="65">
        <v>2</v>
      </c>
      <c r="F106" s="66">
        <v>0</v>
      </c>
      <c r="G106" s="66">
        <v>0</v>
      </c>
      <c r="H106" s="66">
        <v>0</v>
      </c>
      <c r="I106" s="67">
        <v>2</v>
      </c>
      <c r="J106" s="61"/>
      <c r="K106" s="11"/>
      <c r="L106" s="11"/>
    </row>
    <row r="107" spans="1:12" x14ac:dyDescent="0.25">
      <c r="A107" s="11"/>
      <c r="B107" s="11"/>
      <c r="C107" s="11"/>
      <c r="D107" s="64" t="s">
        <v>138</v>
      </c>
      <c r="E107" s="65">
        <v>1</v>
      </c>
      <c r="F107" s="66">
        <v>0</v>
      </c>
      <c r="G107" s="66">
        <v>0</v>
      </c>
      <c r="H107" s="66">
        <v>0</v>
      </c>
      <c r="I107" s="67">
        <v>1</v>
      </c>
      <c r="J107" s="61"/>
      <c r="K107" s="11"/>
      <c r="L107" s="11"/>
    </row>
    <row r="108" spans="1:12" ht="14.25" customHeight="1" x14ac:dyDescent="0.25">
      <c r="A108" s="11"/>
      <c r="B108" s="11"/>
      <c r="C108" s="11"/>
      <c r="D108" s="64" t="s">
        <v>192</v>
      </c>
      <c r="E108" s="65">
        <v>1</v>
      </c>
      <c r="F108" s="66">
        <v>0</v>
      </c>
      <c r="G108" s="66">
        <v>0</v>
      </c>
      <c r="H108" s="66">
        <v>0</v>
      </c>
      <c r="I108" s="67">
        <v>1</v>
      </c>
      <c r="J108" s="61"/>
      <c r="K108" s="11"/>
      <c r="L108" s="11"/>
    </row>
    <row r="109" spans="1:12" x14ac:dyDescent="0.25">
      <c r="A109" s="9" t="s">
        <v>193</v>
      </c>
      <c r="B109" s="10" t="s">
        <v>9</v>
      </c>
      <c r="C109" s="10" t="s">
        <v>67</v>
      </c>
      <c r="D109" s="87" t="s">
        <v>194</v>
      </c>
      <c r="E109" s="88"/>
      <c r="F109" s="88"/>
      <c r="G109" s="88"/>
      <c r="H109" s="88"/>
      <c r="I109" s="88"/>
      <c r="J109" s="12">
        <v>2</v>
      </c>
      <c r="K109" s="21"/>
      <c r="L109" s="13">
        <f>ROUND(J109*K109,2)</f>
        <v>0</v>
      </c>
    </row>
    <row r="110" spans="1:12" ht="60.75" customHeight="1" x14ac:dyDescent="0.25">
      <c r="A110" s="87" t="s">
        <v>195</v>
      </c>
      <c r="B110" s="88"/>
      <c r="C110" s="88"/>
      <c r="D110" s="88"/>
      <c r="E110" s="88"/>
      <c r="F110" s="88"/>
      <c r="G110" s="88"/>
      <c r="H110" s="88"/>
      <c r="I110" s="88"/>
      <c r="J110" s="88"/>
      <c r="K110" s="88"/>
      <c r="L110" s="89"/>
    </row>
    <row r="111" spans="1:12" x14ac:dyDescent="0.25">
      <c r="A111" s="11"/>
      <c r="B111" s="11"/>
      <c r="C111" s="11"/>
      <c r="D111" s="59" t="s">
        <v>151</v>
      </c>
      <c r="E111" s="60">
        <v>2</v>
      </c>
      <c r="F111" s="61">
        <v>0</v>
      </c>
      <c r="G111" s="61">
        <v>0</v>
      </c>
      <c r="H111" s="61">
        <v>0</v>
      </c>
      <c r="I111" s="63">
        <f>OR(E111&lt;&gt;0,F111&lt;&gt;0,G111&lt;&gt;0,H111&lt;&gt;0)*(E111 + (E111 = 0))*(F111 + (F111 = 0))*(G111 + (G111 = 0))*(H111 + (H111 = 0))</f>
        <v>2</v>
      </c>
      <c r="J111" s="61"/>
      <c r="K111" s="11"/>
      <c r="L111" s="11"/>
    </row>
    <row r="112" spans="1:12" x14ac:dyDescent="0.25">
      <c r="A112" s="9" t="s">
        <v>196</v>
      </c>
      <c r="B112" s="10" t="s">
        <v>9</v>
      </c>
      <c r="C112" s="10" t="s">
        <v>67</v>
      </c>
      <c r="D112" s="87" t="s">
        <v>197</v>
      </c>
      <c r="E112" s="88"/>
      <c r="F112" s="88"/>
      <c r="G112" s="88"/>
      <c r="H112" s="88"/>
      <c r="I112" s="88"/>
      <c r="J112" s="12">
        <v>6</v>
      </c>
      <c r="K112" s="21"/>
      <c r="L112" s="13">
        <f>ROUND(J112*K112,2)</f>
        <v>0</v>
      </c>
    </row>
    <row r="113" spans="1:12" x14ac:dyDescent="0.25">
      <c r="A113" s="11"/>
      <c r="B113" s="11"/>
      <c r="C113" s="11"/>
      <c r="D113" s="59" t="s">
        <v>198</v>
      </c>
      <c r="E113" s="60">
        <v>6</v>
      </c>
      <c r="F113" s="61">
        <v>0</v>
      </c>
      <c r="G113" s="61">
        <v>0</v>
      </c>
      <c r="H113" s="61">
        <v>0</v>
      </c>
      <c r="I113" s="63">
        <f>OR(E113&lt;&gt;0,F113&lt;&gt;0,G113&lt;&gt;0,H113&lt;&gt;0)*(E113 + (E113 = 0))*(F113 + (F113 = 0))*(G113 + (G113 = 0))*(H113 + (H113 = 0))</f>
        <v>6</v>
      </c>
      <c r="J113" s="61"/>
      <c r="K113" s="11"/>
      <c r="L113" s="11"/>
    </row>
    <row r="114" spans="1:12" x14ac:dyDescent="0.25">
      <c r="A114" s="9" t="s">
        <v>199</v>
      </c>
      <c r="B114" s="10" t="s">
        <v>9</v>
      </c>
      <c r="C114" s="10" t="s">
        <v>67</v>
      </c>
      <c r="D114" s="87" t="s">
        <v>200</v>
      </c>
      <c r="E114" s="88"/>
      <c r="F114" s="88"/>
      <c r="G114" s="88"/>
      <c r="H114" s="88"/>
      <c r="I114" s="88"/>
      <c r="J114" s="12">
        <v>2</v>
      </c>
      <c r="K114" s="21"/>
      <c r="L114" s="13">
        <f>ROUND(J114*K114,2)</f>
        <v>0</v>
      </c>
    </row>
    <row r="115" spans="1:12" ht="32.25" customHeight="1" x14ac:dyDescent="0.25">
      <c r="A115" s="87" t="s">
        <v>201</v>
      </c>
      <c r="B115" s="88"/>
      <c r="C115" s="88"/>
      <c r="D115" s="88"/>
      <c r="E115" s="88"/>
      <c r="F115" s="88"/>
      <c r="G115" s="88"/>
      <c r="H115" s="88"/>
      <c r="I115" s="88"/>
      <c r="J115" s="88"/>
      <c r="K115" s="88"/>
      <c r="L115" s="89"/>
    </row>
    <row r="116" spans="1:12" x14ac:dyDescent="0.25">
      <c r="A116" s="9" t="s">
        <v>202</v>
      </c>
      <c r="B116" s="10" t="s">
        <v>9</v>
      </c>
      <c r="C116" s="10" t="s">
        <v>67</v>
      </c>
      <c r="D116" s="87" t="s">
        <v>203</v>
      </c>
      <c r="E116" s="88"/>
      <c r="F116" s="88"/>
      <c r="G116" s="88"/>
      <c r="H116" s="88"/>
      <c r="I116" s="88"/>
      <c r="J116" s="12">
        <v>1</v>
      </c>
      <c r="K116" s="21"/>
      <c r="L116" s="13">
        <f>ROUND(J116*K116,2)</f>
        <v>0</v>
      </c>
    </row>
    <row r="117" spans="1:12" ht="77.25" customHeight="1" x14ac:dyDescent="0.25">
      <c r="A117" s="87" t="s">
        <v>204</v>
      </c>
      <c r="B117" s="88"/>
      <c r="C117" s="88"/>
      <c r="D117" s="88"/>
      <c r="E117" s="88"/>
      <c r="F117" s="88"/>
      <c r="G117" s="88"/>
      <c r="H117" s="88"/>
      <c r="I117" s="88"/>
      <c r="J117" s="88"/>
      <c r="K117" s="88"/>
      <c r="L117" s="89"/>
    </row>
    <row r="118" spans="1:12" x14ac:dyDescent="0.25">
      <c r="A118" s="9" t="s">
        <v>205</v>
      </c>
      <c r="B118" s="10" t="s">
        <v>9</v>
      </c>
      <c r="C118" s="10" t="s">
        <v>67</v>
      </c>
      <c r="D118" s="87" t="s">
        <v>206</v>
      </c>
      <c r="E118" s="88"/>
      <c r="F118" s="88"/>
      <c r="G118" s="88"/>
      <c r="H118" s="88"/>
      <c r="I118" s="88"/>
      <c r="J118" s="12">
        <v>2</v>
      </c>
      <c r="K118" s="21"/>
      <c r="L118" s="13">
        <f>ROUND(J118*K118,2)</f>
        <v>0</v>
      </c>
    </row>
    <row r="119" spans="1:12" ht="23.25" customHeight="1" x14ac:dyDescent="0.25">
      <c r="A119" s="87" t="s">
        <v>207</v>
      </c>
      <c r="B119" s="88"/>
      <c r="C119" s="88"/>
      <c r="D119" s="88"/>
      <c r="E119" s="88"/>
      <c r="F119" s="88"/>
      <c r="G119" s="88"/>
      <c r="H119" s="88"/>
      <c r="I119" s="88"/>
      <c r="J119" s="88"/>
      <c r="K119" s="88"/>
      <c r="L119" s="89"/>
    </row>
    <row r="120" spans="1:12" x14ac:dyDescent="0.25">
      <c r="A120" s="9" t="s">
        <v>208</v>
      </c>
      <c r="B120" s="10" t="s">
        <v>9</v>
      </c>
      <c r="C120" s="10" t="s">
        <v>67</v>
      </c>
      <c r="D120" s="87" t="s">
        <v>209</v>
      </c>
      <c r="E120" s="88"/>
      <c r="F120" s="88"/>
      <c r="G120" s="88"/>
      <c r="H120" s="88"/>
      <c r="I120" s="88"/>
      <c r="J120" s="12">
        <v>1</v>
      </c>
      <c r="K120" s="21"/>
      <c r="L120" s="13">
        <f>ROUND(J120*K120,2)</f>
        <v>0</v>
      </c>
    </row>
    <row r="121" spans="1:12" ht="23.25" customHeight="1" x14ac:dyDescent="0.25">
      <c r="A121" s="87" t="s">
        <v>210</v>
      </c>
      <c r="B121" s="88"/>
      <c r="C121" s="88"/>
      <c r="D121" s="88"/>
      <c r="E121" s="88"/>
      <c r="F121" s="88"/>
      <c r="G121" s="88"/>
      <c r="H121" s="88"/>
      <c r="I121" s="88"/>
      <c r="J121" s="88"/>
      <c r="K121" s="88"/>
      <c r="L121" s="89"/>
    </row>
    <row r="122" spans="1:12" x14ac:dyDescent="0.25">
      <c r="A122" s="9" t="s">
        <v>211</v>
      </c>
      <c r="B122" s="10" t="s">
        <v>9</v>
      </c>
      <c r="C122" s="10" t="s">
        <v>67</v>
      </c>
      <c r="D122" s="87" t="s">
        <v>212</v>
      </c>
      <c r="E122" s="88"/>
      <c r="F122" s="88"/>
      <c r="G122" s="88"/>
      <c r="H122" s="88"/>
      <c r="I122" s="88"/>
      <c r="J122" s="12">
        <v>2</v>
      </c>
      <c r="K122" s="21"/>
      <c r="L122" s="13">
        <f>ROUND(J122*K122,2)</f>
        <v>0</v>
      </c>
    </row>
    <row r="123" spans="1:12" ht="23.25" customHeight="1" x14ac:dyDescent="0.25">
      <c r="A123" s="87" t="s">
        <v>213</v>
      </c>
      <c r="B123" s="88"/>
      <c r="C123" s="88"/>
      <c r="D123" s="88"/>
      <c r="E123" s="88"/>
      <c r="F123" s="88"/>
      <c r="G123" s="88"/>
      <c r="H123" s="88"/>
      <c r="I123" s="88"/>
      <c r="J123" s="88"/>
      <c r="K123" s="88"/>
      <c r="L123" s="89"/>
    </row>
    <row r="124" spans="1:12" x14ac:dyDescent="0.25">
      <c r="A124" s="9" t="s">
        <v>214</v>
      </c>
      <c r="B124" s="10" t="s">
        <v>9</v>
      </c>
      <c r="C124" s="10" t="s">
        <v>67</v>
      </c>
      <c r="D124" s="87" t="s">
        <v>215</v>
      </c>
      <c r="E124" s="88"/>
      <c r="F124" s="88"/>
      <c r="G124" s="88"/>
      <c r="H124" s="88"/>
      <c r="I124" s="88"/>
      <c r="J124" s="12">
        <v>1</v>
      </c>
      <c r="K124" s="21"/>
      <c r="L124" s="13">
        <f>ROUND(J124*K124,2)</f>
        <v>0</v>
      </c>
    </row>
    <row r="125" spans="1:12" ht="23.25" customHeight="1" x14ac:dyDescent="0.25">
      <c r="A125" s="87" t="s">
        <v>216</v>
      </c>
      <c r="B125" s="88"/>
      <c r="C125" s="88"/>
      <c r="D125" s="88"/>
      <c r="E125" s="88"/>
      <c r="F125" s="88"/>
      <c r="G125" s="88"/>
      <c r="H125" s="88"/>
      <c r="I125" s="88"/>
      <c r="J125" s="88"/>
      <c r="K125" s="88"/>
      <c r="L125" s="89"/>
    </row>
    <row r="126" spans="1:12" x14ac:dyDescent="0.25">
      <c r="A126" s="9" t="s">
        <v>217</v>
      </c>
      <c r="B126" s="10" t="s">
        <v>9</v>
      </c>
      <c r="C126" s="10" t="s">
        <v>67</v>
      </c>
      <c r="D126" s="87" t="s">
        <v>218</v>
      </c>
      <c r="E126" s="88"/>
      <c r="F126" s="88"/>
      <c r="G126" s="88"/>
      <c r="H126" s="88"/>
      <c r="I126" s="88"/>
      <c r="J126" s="12">
        <v>4</v>
      </c>
      <c r="K126" s="21"/>
      <c r="L126" s="13">
        <f>ROUND(J126*K126,2)</f>
        <v>0</v>
      </c>
    </row>
    <row r="127" spans="1:12" ht="23.25" customHeight="1" x14ac:dyDescent="0.25">
      <c r="A127" s="87" t="s">
        <v>219</v>
      </c>
      <c r="B127" s="88"/>
      <c r="C127" s="88"/>
      <c r="D127" s="88"/>
      <c r="E127" s="88"/>
      <c r="F127" s="88"/>
      <c r="G127" s="88"/>
      <c r="H127" s="88"/>
      <c r="I127" s="88"/>
      <c r="J127" s="88"/>
      <c r="K127" s="88"/>
      <c r="L127" s="89"/>
    </row>
    <row r="128" spans="1:12" x14ac:dyDescent="0.25">
      <c r="A128" s="15"/>
      <c r="B128" s="16"/>
      <c r="C128" s="16"/>
      <c r="D128" s="17"/>
      <c r="E128" s="17"/>
      <c r="F128" s="17"/>
      <c r="G128" s="17"/>
      <c r="H128" s="17"/>
      <c r="I128" s="17"/>
      <c r="J128" s="46"/>
      <c r="K128" s="54" t="s">
        <v>220</v>
      </c>
      <c r="L128" s="14">
        <f>SUM(L62+L65+L70+L73+L75+L80+L82+L84+L86+L88+L90+L92+L94+L95+L97+L99+L104+L109+L112+L114+L116+L118+L120+L122+L124+L126)</f>
        <v>0</v>
      </c>
    </row>
    <row r="129" spans="1:12" x14ac:dyDescent="0.25">
      <c r="A129" s="9" t="s">
        <v>221</v>
      </c>
      <c r="B129" s="10" t="s">
        <v>9</v>
      </c>
      <c r="C129" s="10" t="s">
        <v>67</v>
      </c>
      <c r="D129" s="87" t="s">
        <v>222</v>
      </c>
      <c r="E129" s="88"/>
      <c r="F129" s="88"/>
      <c r="G129" s="88"/>
      <c r="H129" s="88"/>
      <c r="I129" s="88"/>
      <c r="J129" s="12"/>
      <c r="K129" s="48"/>
      <c r="L129" s="48"/>
    </row>
    <row r="130" spans="1:12" x14ac:dyDescent="0.25">
      <c r="A130" s="9" t="s">
        <v>223</v>
      </c>
      <c r="B130" s="10" t="s">
        <v>9</v>
      </c>
      <c r="C130" s="10" t="s">
        <v>67</v>
      </c>
      <c r="D130" s="87" t="s">
        <v>83</v>
      </c>
      <c r="E130" s="88"/>
      <c r="F130" s="88"/>
      <c r="G130" s="88"/>
      <c r="H130" s="88"/>
      <c r="I130" s="88"/>
      <c r="J130" s="12">
        <v>3</v>
      </c>
      <c r="K130" s="21"/>
      <c r="L130" s="13">
        <f>ROUND(J130*K130,2)</f>
        <v>0</v>
      </c>
    </row>
    <row r="131" spans="1:12" ht="23.25" customHeight="1" x14ac:dyDescent="0.25">
      <c r="A131" s="87" t="s">
        <v>224</v>
      </c>
      <c r="B131" s="88"/>
      <c r="C131" s="88"/>
      <c r="D131" s="88"/>
      <c r="E131" s="88"/>
      <c r="F131" s="88"/>
      <c r="G131" s="88"/>
      <c r="H131" s="88"/>
      <c r="I131" s="88"/>
      <c r="J131" s="88"/>
      <c r="K131" s="88"/>
      <c r="L131" s="89"/>
    </row>
    <row r="132" spans="1:12" x14ac:dyDescent="0.25">
      <c r="A132" s="11"/>
      <c r="B132" s="11"/>
      <c r="C132" s="11"/>
      <c r="D132" s="59" t="s">
        <v>225</v>
      </c>
      <c r="E132" s="60">
        <v>2</v>
      </c>
      <c r="F132" s="61">
        <v>0</v>
      </c>
      <c r="G132" s="61">
        <v>0</v>
      </c>
      <c r="H132" s="61">
        <v>0</v>
      </c>
      <c r="I132" s="63">
        <f>OR(E132&lt;&gt;0,F132&lt;&gt;0,G132&lt;&gt;0,H132&lt;&gt;0)*(E132 + (E132 = 0))*(F132 + (F132 = 0))*(G132 + (G132 = 0))*(H132 + (H132 = 0))</f>
        <v>2</v>
      </c>
      <c r="J132" s="61"/>
      <c r="K132" s="11"/>
      <c r="L132" s="11"/>
    </row>
    <row r="133" spans="1:12" x14ac:dyDescent="0.25">
      <c r="A133" s="11"/>
      <c r="B133" s="11"/>
      <c r="C133" s="11"/>
      <c r="D133" s="59" t="s">
        <v>226</v>
      </c>
      <c r="E133" s="60">
        <v>1</v>
      </c>
      <c r="F133" s="61">
        <v>0</v>
      </c>
      <c r="G133" s="61">
        <v>0</v>
      </c>
      <c r="H133" s="61">
        <v>0</v>
      </c>
      <c r="I133" s="63">
        <f>OR(E133&lt;&gt;0,F133&lt;&gt;0,G133&lt;&gt;0,H133&lt;&gt;0)*(E133 + (E133 = 0))*(F133 + (F133 = 0))*(G133 + (G133 = 0))*(H133 + (H133 = 0))</f>
        <v>1</v>
      </c>
      <c r="J133" s="61"/>
      <c r="K133" s="11"/>
      <c r="L133" s="11"/>
    </row>
    <row r="134" spans="1:12" x14ac:dyDescent="0.25">
      <c r="A134" s="9" t="s">
        <v>227</v>
      </c>
      <c r="B134" s="10" t="s">
        <v>9</v>
      </c>
      <c r="C134" s="10"/>
      <c r="D134" s="87" t="s">
        <v>228</v>
      </c>
      <c r="E134" s="88"/>
      <c r="F134" s="88"/>
      <c r="G134" s="88"/>
      <c r="H134" s="88"/>
      <c r="I134" s="88"/>
      <c r="J134" s="12">
        <v>6</v>
      </c>
      <c r="K134" s="21"/>
      <c r="L134" s="13">
        <f>ROUND(J134*K134,2)</f>
        <v>0</v>
      </c>
    </row>
    <row r="135" spans="1:12" ht="23.25" customHeight="1" x14ac:dyDescent="0.25">
      <c r="A135" s="87" t="s">
        <v>229</v>
      </c>
      <c r="B135" s="88"/>
      <c r="C135" s="88"/>
      <c r="D135" s="88"/>
      <c r="E135" s="88"/>
      <c r="F135" s="88"/>
      <c r="G135" s="88"/>
      <c r="H135" s="88"/>
      <c r="I135" s="88"/>
      <c r="J135" s="88"/>
      <c r="K135" s="88"/>
      <c r="L135" s="89"/>
    </row>
    <row r="136" spans="1:12" x14ac:dyDescent="0.25">
      <c r="A136" s="11"/>
      <c r="B136" s="11"/>
      <c r="C136" s="11"/>
      <c r="D136" s="59" t="s">
        <v>230</v>
      </c>
      <c r="E136" s="60">
        <v>2</v>
      </c>
      <c r="F136" s="61">
        <v>0</v>
      </c>
      <c r="G136" s="61">
        <v>0</v>
      </c>
      <c r="H136" s="61">
        <v>0</v>
      </c>
      <c r="I136" s="63">
        <f>OR(E136&lt;&gt;0,F136&lt;&gt;0,G136&lt;&gt;0,H136&lt;&gt;0)*(E136 + (E136 = 0))*(F136 + (F136 = 0))*(G136 + (G136 = 0))*(H136 + (H136 = 0))</f>
        <v>2</v>
      </c>
      <c r="J136" s="61"/>
      <c r="K136" s="11"/>
      <c r="L136" s="11"/>
    </row>
    <row r="137" spans="1:12" x14ac:dyDescent="0.25">
      <c r="A137" s="11"/>
      <c r="B137" s="11"/>
      <c r="C137" s="11"/>
      <c r="D137" s="59" t="s">
        <v>231</v>
      </c>
      <c r="E137" s="60">
        <v>3</v>
      </c>
      <c r="F137" s="61">
        <v>0</v>
      </c>
      <c r="G137" s="61">
        <v>0</v>
      </c>
      <c r="H137" s="61">
        <v>0</v>
      </c>
      <c r="I137" s="63">
        <f>OR(E137&lt;&gt;0,F137&lt;&gt;0,G137&lt;&gt;0,H137&lt;&gt;0)*(E137 + (E137 = 0))*(F137 + (F137 = 0))*(G137 + (G137 = 0))*(H137 + (H137 = 0))</f>
        <v>3</v>
      </c>
      <c r="J137" s="61"/>
      <c r="K137" s="11"/>
      <c r="L137" s="11"/>
    </row>
    <row r="138" spans="1:12" x14ac:dyDescent="0.25">
      <c r="A138" s="11"/>
      <c r="B138" s="11"/>
      <c r="C138" s="11"/>
      <c r="D138" s="59" t="s">
        <v>203</v>
      </c>
      <c r="E138" s="60">
        <v>1</v>
      </c>
      <c r="F138" s="61">
        <v>0</v>
      </c>
      <c r="G138" s="61">
        <v>0</v>
      </c>
      <c r="H138" s="61">
        <v>0</v>
      </c>
      <c r="I138" s="63">
        <f>OR(E138&lt;&gt;0,F138&lt;&gt;0,G138&lt;&gt;0,H138&lt;&gt;0)*(E138 + (E138 = 0))*(F138 + (F138 = 0))*(G138 + (G138 = 0))*(H138 + (H138 = 0))</f>
        <v>1</v>
      </c>
      <c r="J138" s="61"/>
      <c r="K138" s="11"/>
      <c r="L138" s="11"/>
    </row>
    <row r="139" spans="1:12" x14ac:dyDescent="0.25">
      <c r="A139" s="15" t="s">
        <v>232</v>
      </c>
      <c r="B139" s="16"/>
      <c r="C139" s="16"/>
      <c r="D139" s="17"/>
      <c r="E139" s="17"/>
      <c r="F139" s="17"/>
      <c r="G139" s="17"/>
      <c r="H139" s="17"/>
      <c r="I139" s="17"/>
      <c r="J139" s="46"/>
      <c r="K139" s="54" t="s">
        <v>233</v>
      </c>
      <c r="L139" s="14">
        <f>SUM(L130+L134)</f>
        <v>0</v>
      </c>
    </row>
    <row r="140" spans="1:12" x14ac:dyDescent="0.25">
      <c r="A140" s="9" t="s">
        <v>234</v>
      </c>
      <c r="B140" s="10" t="s">
        <v>9</v>
      </c>
      <c r="C140" s="10" t="s">
        <v>67</v>
      </c>
      <c r="D140" s="87" t="s">
        <v>235</v>
      </c>
      <c r="E140" s="88"/>
      <c r="F140" s="88"/>
      <c r="G140" s="88"/>
      <c r="H140" s="88"/>
      <c r="I140" s="88"/>
      <c r="J140" s="12">
        <v>2</v>
      </c>
      <c r="K140" s="21"/>
      <c r="L140" s="13">
        <f>ROUND(J140*K140,2)</f>
        <v>0</v>
      </c>
    </row>
    <row r="141" spans="1:12" ht="138.75" customHeight="1" x14ac:dyDescent="0.25">
      <c r="A141" s="87" t="s">
        <v>236</v>
      </c>
      <c r="B141" s="88"/>
      <c r="C141" s="88"/>
      <c r="D141" s="88"/>
      <c r="E141" s="88"/>
      <c r="F141" s="88"/>
      <c r="G141" s="88"/>
      <c r="H141" s="88"/>
      <c r="I141" s="88"/>
      <c r="J141" s="88"/>
      <c r="K141" s="88"/>
      <c r="L141" s="89"/>
    </row>
    <row r="142" spans="1:12" x14ac:dyDescent="0.25">
      <c r="A142" s="11"/>
      <c r="B142" s="11"/>
      <c r="C142" s="11"/>
      <c r="D142" s="59" t="s">
        <v>237</v>
      </c>
      <c r="E142" s="60">
        <v>1</v>
      </c>
      <c r="F142" s="61">
        <v>0</v>
      </c>
      <c r="G142" s="61">
        <v>0</v>
      </c>
      <c r="H142" s="61">
        <v>0</v>
      </c>
      <c r="I142" s="63">
        <f>OR(E142&lt;&gt;0,F142&lt;&gt;0,G142&lt;&gt;0,H142&lt;&gt;0)*(E142 + (E142 = 0))*(F142 + (F142 = 0))*(G142 + (G142 = 0))*(H142 + (H142 = 0))</f>
        <v>1</v>
      </c>
      <c r="J142" s="61"/>
      <c r="K142" s="11"/>
      <c r="L142" s="11"/>
    </row>
    <row r="143" spans="1:12" x14ac:dyDescent="0.25">
      <c r="A143" s="11"/>
      <c r="B143" s="11"/>
      <c r="C143" s="11"/>
      <c r="D143" s="59" t="s">
        <v>238</v>
      </c>
      <c r="E143" s="60">
        <v>1</v>
      </c>
      <c r="F143" s="61">
        <v>0</v>
      </c>
      <c r="G143" s="61">
        <v>0</v>
      </c>
      <c r="H143" s="61">
        <v>0</v>
      </c>
      <c r="I143" s="63">
        <f>OR(E143&lt;&gt;0,F143&lt;&gt;0,G143&lt;&gt;0,H143&lt;&gt;0)*(E143 + (E143 = 0))*(F143 + (F143 = 0))*(G143 + (G143 = 0))*(H143 + (H143 = 0))</f>
        <v>1</v>
      </c>
      <c r="J143" s="61"/>
      <c r="K143" s="11"/>
      <c r="L143" s="11"/>
    </row>
    <row r="144" spans="1:12" x14ac:dyDescent="0.25">
      <c r="A144" s="15"/>
      <c r="B144" s="16"/>
      <c r="C144" s="16"/>
      <c r="D144" s="17"/>
      <c r="E144" s="17"/>
      <c r="F144" s="17"/>
      <c r="G144" s="17"/>
      <c r="H144" s="17"/>
      <c r="I144" s="17"/>
      <c r="J144" s="46"/>
      <c r="K144" s="54" t="s">
        <v>239</v>
      </c>
      <c r="L144" s="14">
        <f>L140</f>
        <v>0</v>
      </c>
    </row>
    <row r="145" spans="1:12" x14ac:dyDescent="0.25">
      <c r="A145" s="9" t="s">
        <v>240</v>
      </c>
      <c r="B145" s="10" t="s">
        <v>9</v>
      </c>
      <c r="C145" s="10" t="s">
        <v>241</v>
      </c>
      <c r="D145" s="87" t="s">
        <v>242</v>
      </c>
      <c r="E145" s="88"/>
      <c r="F145" s="88"/>
      <c r="G145" s="88"/>
      <c r="H145" s="88"/>
      <c r="I145" s="88"/>
      <c r="J145" s="12">
        <v>105</v>
      </c>
      <c r="K145" s="21"/>
      <c r="L145" s="13">
        <f>ROUND(J145*K145,2)</f>
        <v>0</v>
      </c>
    </row>
    <row r="146" spans="1:12" ht="138.75" customHeight="1" x14ac:dyDescent="0.25">
      <c r="A146" s="87" t="s">
        <v>243</v>
      </c>
      <c r="B146" s="88"/>
      <c r="C146" s="88"/>
      <c r="D146" s="88"/>
      <c r="E146" s="88"/>
      <c r="F146" s="88"/>
      <c r="G146" s="88"/>
      <c r="H146" s="88"/>
      <c r="I146" s="88"/>
      <c r="J146" s="88"/>
      <c r="K146" s="88"/>
      <c r="L146" s="89"/>
    </row>
    <row r="147" spans="1:12" x14ac:dyDescent="0.25">
      <c r="A147" s="15"/>
      <c r="B147" s="16"/>
      <c r="C147" s="16"/>
      <c r="D147" s="17"/>
      <c r="E147" s="17"/>
      <c r="F147" s="17"/>
      <c r="G147" s="17"/>
      <c r="H147" s="17"/>
      <c r="I147" s="17"/>
      <c r="J147" s="46"/>
      <c r="K147" s="54" t="s">
        <v>244</v>
      </c>
      <c r="L147" s="14">
        <f>L145</f>
        <v>0</v>
      </c>
    </row>
    <row r="148" spans="1:12" x14ac:dyDescent="0.25">
      <c r="A148" s="9" t="s">
        <v>245</v>
      </c>
      <c r="B148" s="10" t="s">
        <v>9</v>
      </c>
      <c r="C148" s="10" t="s">
        <v>67</v>
      </c>
      <c r="D148" s="87" t="s">
        <v>94</v>
      </c>
      <c r="E148" s="88"/>
      <c r="F148" s="88"/>
      <c r="G148" s="88"/>
      <c r="H148" s="88"/>
      <c r="I148" s="88"/>
      <c r="J148" s="12"/>
      <c r="K148" s="48"/>
      <c r="L148" s="48"/>
    </row>
    <row r="149" spans="1:12" x14ac:dyDescent="0.25">
      <c r="A149" s="9" t="s">
        <v>246</v>
      </c>
      <c r="B149" s="10" t="s">
        <v>9</v>
      </c>
      <c r="C149" s="10" t="s">
        <v>67</v>
      </c>
      <c r="D149" s="87" t="s">
        <v>247</v>
      </c>
      <c r="E149" s="88"/>
      <c r="F149" s="88"/>
      <c r="G149" s="88"/>
      <c r="H149" s="88"/>
      <c r="I149" s="88"/>
      <c r="J149" s="12">
        <v>1</v>
      </c>
      <c r="K149" s="21"/>
      <c r="L149" s="13">
        <f>ROUND(J149*K149,2)</f>
        <v>0</v>
      </c>
    </row>
    <row r="150" spans="1:12" ht="40.5" customHeight="1" x14ac:dyDescent="0.25">
      <c r="A150" s="87" t="s">
        <v>96</v>
      </c>
      <c r="B150" s="88"/>
      <c r="C150" s="88"/>
      <c r="D150" s="88"/>
      <c r="E150" s="88"/>
      <c r="F150" s="88"/>
      <c r="G150" s="88"/>
      <c r="H150" s="88"/>
      <c r="I150" s="88"/>
      <c r="J150" s="88"/>
      <c r="K150" s="88"/>
      <c r="L150" s="89"/>
    </row>
    <row r="151" spans="1:12" x14ac:dyDescent="0.25">
      <c r="A151" s="9" t="s">
        <v>248</v>
      </c>
      <c r="B151" s="10" t="s">
        <v>9</v>
      </c>
      <c r="C151" s="10" t="s">
        <v>67</v>
      </c>
      <c r="D151" s="87" t="s">
        <v>98</v>
      </c>
      <c r="E151" s="88"/>
      <c r="F151" s="88"/>
      <c r="G151" s="88"/>
      <c r="H151" s="88"/>
      <c r="I151" s="88"/>
      <c r="J151" s="12">
        <v>1</v>
      </c>
      <c r="K151" s="21"/>
      <c r="L151" s="13">
        <f>ROUND(J151*K151,2)</f>
        <v>0</v>
      </c>
    </row>
    <row r="152" spans="1:12" ht="69" customHeight="1" x14ac:dyDescent="0.25">
      <c r="A152" s="87" t="s">
        <v>99</v>
      </c>
      <c r="B152" s="88"/>
      <c r="C152" s="88"/>
      <c r="D152" s="88"/>
      <c r="E152" s="88"/>
      <c r="F152" s="88"/>
      <c r="G152" s="88"/>
      <c r="H152" s="88"/>
      <c r="I152" s="88"/>
      <c r="J152" s="88"/>
      <c r="K152" s="88"/>
      <c r="L152" s="89"/>
    </row>
    <row r="153" spans="1:12" x14ac:dyDescent="0.25">
      <c r="A153" s="9" t="s">
        <v>249</v>
      </c>
      <c r="B153" s="10" t="s">
        <v>9</v>
      </c>
      <c r="C153" s="10" t="s">
        <v>67</v>
      </c>
      <c r="D153" s="87" t="s">
        <v>101</v>
      </c>
      <c r="E153" s="88"/>
      <c r="F153" s="88"/>
      <c r="G153" s="88"/>
      <c r="H153" s="88"/>
      <c r="I153" s="88"/>
      <c r="J153" s="12">
        <v>1</v>
      </c>
      <c r="K153" s="21"/>
      <c r="L153" s="13">
        <f>ROUND(J153*K153,2)</f>
        <v>0</v>
      </c>
    </row>
    <row r="154" spans="1:12" x14ac:dyDescent="0.25">
      <c r="A154" s="87" t="s">
        <v>102</v>
      </c>
      <c r="B154" s="88"/>
      <c r="C154" s="88"/>
      <c r="D154" s="88"/>
      <c r="E154" s="88"/>
      <c r="F154" s="88"/>
      <c r="G154" s="88"/>
      <c r="H154" s="88"/>
      <c r="I154" s="88"/>
      <c r="J154" s="88"/>
      <c r="K154" s="88"/>
      <c r="L154" s="89"/>
    </row>
    <row r="155" spans="1:12" x14ac:dyDescent="0.25">
      <c r="A155" s="9" t="s">
        <v>250</v>
      </c>
      <c r="B155" s="62" t="s">
        <v>9</v>
      </c>
      <c r="C155" s="62" t="s">
        <v>11</v>
      </c>
      <c r="D155" s="87" t="s">
        <v>49</v>
      </c>
      <c r="E155" s="88"/>
      <c r="F155" s="88"/>
      <c r="G155" s="88"/>
      <c r="H155" s="88"/>
      <c r="I155" s="88"/>
      <c r="J155" s="55">
        <v>1</v>
      </c>
      <c r="K155" s="56">
        <v>1481.75</v>
      </c>
      <c r="L155" s="56">
        <f>ROUND(J155*K155,2)</f>
        <v>1481.75</v>
      </c>
    </row>
    <row r="156" spans="1:12" ht="45" customHeight="1" x14ac:dyDescent="0.25">
      <c r="A156" s="87" t="s">
        <v>50</v>
      </c>
      <c r="B156" s="88"/>
      <c r="C156" s="88"/>
      <c r="D156" s="88"/>
      <c r="E156" s="88"/>
      <c r="F156" s="88"/>
      <c r="G156" s="88"/>
      <c r="H156" s="88"/>
      <c r="I156" s="88"/>
      <c r="J156" s="88"/>
      <c r="K156" s="88"/>
      <c r="L156" s="89"/>
    </row>
    <row r="157" spans="1:12" x14ac:dyDescent="0.25">
      <c r="A157" s="15"/>
      <c r="B157" s="16"/>
      <c r="C157" s="16"/>
      <c r="D157" s="17"/>
      <c r="E157" s="17"/>
      <c r="F157" s="17"/>
      <c r="G157" s="17"/>
      <c r="H157" s="17"/>
      <c r="I157" s="17"/>
      <c r="J157" s="46"/>
      <c r="K157" s="54" t="s">
        <v>251</v>
      </c>
      <c r="L157" s="14">
        <f>SUM(L149+L151+L153+L155)</f>
        <v>1481.75</v>
      </c>
    </row>
    <row r="158" spans="1:12" x14ac:dyDescent="0.25">
      <c r="A158" s="9" t="s">
        <v>252</v>
      </c>
      <c r="B158" s="10" t="s">
        <v>9</v>
      </c>
      <c r="C158" s="10" t="s">
        <v>67</v>
      </c>
      <c r="D158" s="87" t="s">
        <v>14</v>
      </c>
      <c r="E158" s="88"/>
      <c r="F158" s="88"/>
      <c r="G158" s="88"/>
      <c r="H158" s="88"/>
      <c r="I158" s="88"/>
      <c r="J158" s="12">
        <v>1</v>
      </c>
      <c r="K158" s="21"/>
      <c r="L158" s="13">
        <f>ROUND(J158*K158,2)</f>
        <v>0</v>
      </c>
    </row>
    <row r="159" spans="1:12" ht="120" customHeight="1" x14ac:dyDescent="0.25">
      <c r="A159" s="87" t="s">
        <v>106</v>
      </c>
      <c r="B159" s="88"/>
      <c r="C159" s="88"/>
      <c r="D159" s="88"/>
      <c r="E159" s="88"/>
      <c r="F159" s="88"/>
      <c r="G159" s="88"/>
      <c r="H159" s="88"/>
      <c r="I159" s="88"/>
      <c r="J159" s="88"/>
      <c r="K159" s="88"/>
      <c r="L159" s="89"/>
    </row>
    <row r="160" spans="1:12" x14ac:dyDescent="0.25">
      <c r="A160" s="15"/>
      <c r="B160" s="16"/>
      <c r="C160" s="16"/>
      <c r="D160" s="17"/>
      <c r="E160" s="17"/>
      <c r="F160" s="17"/>
      <c r="G160" s="17"/>
      <c r="H160" s="17"/>
      <c r="I160" s="17"/>
      <c r="J160" s="46"/>
      <c r="K160" s="54" t="s">
        <v>253</v>
      </c>
      <c r="L160" s="14">
        <f>L158</f>
        <v>0</v>
      </c>
    </row>
    <row r="161" spans="1:12" x14ac:dyDescent="0.25">
      <c r="A161" s="9" t="s">
        <v>254</v>
      </c>
      <c r="B161" s="10" t="s">
        <v>9</v>
      </c>
      <c r="C161" s="10" t="s">
        <v>67</v>
      </c>
      <c r="D161" s="87" t="s">
        <v>255</v>
      </c>
      <c r="E161" s="88"/>
      <c r="F161" s="88"/>
      <c r="G161" s="88"/>
      <c r="H161" s="88"/>
      <c r="I161" s="88"/>
      <c r="J161" s="12">
        <v>1</v>
      </c>
      <c r="K161" s="21"/>
      <c r="L161" s="13">
        <f>ROUND(J161*K161,2)</f>
        <v>0</v>
      </c>
    </row>
    <row r="162" spans="1:12" ht="23.25" customHeight="1" x14ac:dyDescent="0.25">
      <c r="A162" s="87" t="s">
        <v>108</v>
      </c>
      <c r="B162" s="88"/>
      <c r="C162" s="88"/>
      <c r="D162" s="88"/>
      <c r="E162" s="88"/>
      <c r="F162" s="88"/>
      <c r="G162" s="88"/>
      <c r="H162" s="88"/>
      <c r="I162" s="88"/>
      <c r="J162" s="88"/>
      <c r="K162" s="88"/>
      <c r="L162" s="89"/>
    </row>
    <row r="163" spans="1:12" x14ac:dyDescent="0.25">
      <c r="A163" s="15"/>
      <c r="B163" s="16"/>
      <c r="C163" s="16"/>
      <c r="D163" s="17"/>
      <c r="E163" s="17"/>
      <c r="F163" s="17"/>
      <c r="G163" s="17"/>
      <c r="H163" s="17"/>
      <c r="I163" s="17"/>
      <c r="J163" s="46"/>
      <c r="K163" s="54" t="s">
        <v>256</v>
      </c>
      <c r="L163" s="14">
        <f>L161</f>
        <v>0</v>
      </c>
    </row>
    <row r="164" spans="1:12" x14ac:dyDescent="0.25">
      <c r="A164" s="9" t="s">
        <v>257</v>
      </c>
      <c r="B164" s="10" t="s">
        <v>9</v>
      </c>
      <c r="C164" s="10" t="s">
        <v>67</v>
      </c>
      <c r="D164" s="87" t="s">
        <v>258</v>
      </c>
      <c r="E164" s="88"/>
      <c r="F164" s="88"/>
      <c r="G164" s="88"/>
      <c r="H164" s="88"/>
      <c r="I164" s="88"/>
      <c r="J164" s="12">
        <v>1</v>
      </c>
      <c r="K164" s="21"/>
      <c r="L164" s="13">
        <f>ROUND(J164*K164,2)</f>
        <v>0</v>
      </c>
    </row>
    <row r="165" spans="1:12" ht="90.75" customHeight="1" x14ac:dyDescent="0.25">
      <c r="A165" s="87" t="s">
        <v>110</v>
      </c>
      <c r="B165" s="88"/>
      <c r="C165" s="88"/>
      <c r="D165" s="88"/>
      <c r="E165" s="88"/>
      <c r="F165" s="88"/>
      <c r="G165" s="88"/>
      <c r="H165" s="88"/>
      <c r="I165" s="88"/>
      <c r="J165" s="88"/>
      <c r="K165" s="88"/>
      <c r="L165" s="89"/>
    </row>
    <row r="166" spans="1:12" ht="13.5" customHeight="1" x14ac:dyDescent="0.25">
      <c r="A166" s="15"/>
      <c r="B166" s="16"/>
      <c r="C166" s="16"/>
      <c r="D166" s="17"/>
      <c r="E166" s="17"/>
      <c r="F166" s="17"/>
      <c r="G166" s="17"/>
      <c r="H166" s="17"/>
      <c r="I166" s="17"/>
      <c r="J166" s="46"/>
      <c r="K166" s="54" t="s">
        <v>259</v>
      </c>
      <c r="L166" s="14">
        <f>L164</f>
        <v>0</v>
      </c>
    </row>
    <row r="167" spans="1:12" ht="13.5" customHeight="1" x14ac:dyDescent="0.25">
      <c r="A167" s="15"/>
      <c r="B167" s="16"/>
      <c r="C167" s="16"/>
      <c r="D167" s="17"/>
      <c r="E167" s="17"/>
      <c r="F167" s="17"/>
      <c r="G167" s="17"/>
      <c r="H167" s="17"/>
      <c r="I167" s="17"/>
      <c r="J167" s="46"/>
      <c r="K167" s="54" t="s">
        <v>260</v>
      </c>
      <c r="L167" s="14">
        <f>SUM(L57+L60+L128+L139+L144+L147+L157+L160+L163+L166)</f>
        <v>1481.75</v>
      </c>
    </row>
    <row r="168" spans="1:12" ht="18" customHeight="1" x14ac:dyDescent="0.25">
      <c r="A168" s="7" t="s">
        <v>261</v>
      </c>
      <c r="B168" s="68" t="s">
        <v>8</v>
      </c>
      <c r="C168" s="68" t="s">
        <v>67</v>
      </c>
      <c r="D168" s="86" t="s">
        <v>262</v>
      </c>
      <c r="E168" s="86"/>
      <c r="F168" s="86"/>
      <c r="G168" s="86"/>
      <c r="H168" s="86"/>
      <c r="I168" s="86"/>
      <c r="J168" s="8"/>
      <c r="K168" s="8"/>
      <c r="L168" s="8"/>
    </row>
    <row r="169" spans="1:12" x14ac:dyDescent="0.25">
      <c r="A169" s="87" t="s">
        <v>263</v>
      </c>
      <c r="B169" s="88"/>
      <c r="C169" s="88"/>
      <c r="D169" s="88"/>
      <c r="E169" s="88"/>
      <c r="F169" s="88"/>
      <c r="G169" s="88"/>
      <c r="H169" s="88"/>
      <c r="I169" s="88"/>
      <c r="J169" s="88"/>
      <c r="K169" s="88"/>
      <c r="L169" s="89"/>
    </row>
    <row r="170" spans="1:12" x14ac:dyDescent="0.25">
      <c r="A170" s="9" t="s">
        <v>264</v>
      </c>
      <c r="B170" s="10" t="s">
        <v>9</v>
      </c>
      <c r="C170" s="10" t="s">
        <v>67</v>
      </c>
      <c r="D170" s="87" t="s">
        <v>265</v>
      </c>
      <c r="E170" s="88"/>
      <c r="F170" s="88"/>
      <c r="G170" s="88"/>
      <c r="H170" s="88"/>
      <c r="I170" s="88"/>
      <c r="J170" s="61"/>
      <c r="K170" s="11"/>
      <c r="L170" s="11"/>
    </row>
    <row r="171" spans="1:12" x14ac:dyDescent="0.25">
      <c r="A171" s="9" t="s">
        <v>266</v>
      </c>
      <c r="B171" s="10" t="s">
        <v>9</v>
      </c>
      <c r="C171" s="10" t="s">
        <v>67</v>
      </c>
      <c r="D171" s="87" t="s">
        <v>267</v>
      </c>
      <c r="E171" s="88"/>
      <c r="F171" s="88"/>
      <c r="G171" s="88"/>
      <c r="H171" s="88"/>
      <c r="I171" s="88"/>
      <c r="J171" s="12">
        <v>1</v>
      </c>
      <c r="K171" s="21"/>
      <c r="L171" s="13">
        <f>ROUND(J171*K171,2)</f>
        <v>0</v>
      </c>
    </row>
    <row r="172" spans="1:12" x14ac:dyDescent="0.25">
      <c r="A172" s="87" t="s">
        <v>268</v>
      </c>
      <c r="B172" s="88"/>
      <c r="C172" s="88"/>
      <c r="D172" s="88"/>
      <c r="E172" s="88"/>
      <c r="F172" s="88"/>
      <c r="G172" s="88"/>
      <c r="H172" s="88"/>
      <c r="I172" s="88"/>
      <c r="J172" s="88"/>
      <c r="K172" s="88"/>
      <c r="L172" s="89"/>
    </row>
    <row r="173" spans="1:12" x14ac:dyDescent="0.25">
      <c r="A173" s="9" t="s">
        <v>269</v>
      </c>
      <c r="B173" s="10" t="s">
        <v>9</v>
      </c>
      <c r="C173" s="10"/>
      <c r="D173" s="87" t="s">
        <v>270</v>
      </c>
      <c r="E173" s="88"/>
      <c r="F173" s="88"/>
      <c r="G173" s="88"/>
      <c r="H173" s="88"/>
      <c r="I173" s="88"/>
      <c r="J173" s="12">
        <v>15</v>
      </c>
      <c r="K173" s="21"/>
      <c r="L173" s="13">
        <f>ROUND(J173*K173,2)</f>
        <v>0</v>
      </c>
    </row>
    <row r="174" spans="1:12" ht="65.25" customHeight="1" x14ac:dyDescent="0.25">
      <c r="A174" s="87" t="s">
        <v>271</v>
      </c>
      <c r="B174" s="88"/>
      <c r="C174" s="88"/>
      <c r="D174" s="88"/>
      <c r="E174" s="88"/>
      <c r="F174" s="88"/>
      <c r="G174" s="88"/>
      <c r="H174" s="88"/>
      <c r="I174" s="88"/>
      <c r="J174" s="88"/>
      <c r="K174" s="88"/>
      <c r="L174" s="89"/>
    </row>
    <row r="175" spans="1:12" ht="13.5" customHeight="1" x14ac:dyDescent="0.25">
      <c r="A175" s="15"/>
      <c r="B175" s="16"/>
      <c r="C175" s="16"/>
      <c r="D175" s="17"/>
      <c r="E175" s="17"/>
      <c r="F175" s="17"/>
      <c r="G175" s="17"/>
      <c r="H175" s="17"/>
      <c r="I175" s="17"/>
      <c r="J175" s="46"/>
      <c r="K175" s="54" t="s">
        <v>272</v>
      </c>
      <c r="L175" s="14">
        <f>SUM(L171+L173)</f>
        <v>0</v>
      </c>
    </row>
    <row r="176" spans="1:12" x14ac:dyDescent="0.25">
      <c r="A176" s="9" t="s">
        <v>273</v>
      </c>
      <c r="B176" s="59" t="s">
        <v>9</v>
      </c>
      <c r="C176" s="59" t="s">
        <v>67</v>
      </c>
      <c r="D176" s="87" t="s">
        <v>274</v>
      </c>
      <c r="E176" s="88"/>
      <c r="F176" s="88"/>
      <c r="G176" s="88"/>
      <c r="H176" s="88"/>
      <c r="I176" s="88"/>
      <c r="J176" s="12">
        <v>14</v>
      </c>
      <c r="K176" s="21"/>
      <c r="L176" s="13">
        <f>ROUND(J176*K176,2)</f>
        <v>0</v>
      </c>
    </row>
    <row r="177" spans="1:12" ht="36.75" customHeight="1" x14ac:dyDescent="0.25">
      <c r="A177" s="87" t="s">
        <v>275</v>
      </c>
      <c r="B177" s="88"/>
      <c r="C177" s="88"/>
      <c r="D177" s="88"/>
      <c r="E177" s="88"/>
      <c r="F177" s="88"/>
      <c r="G177" s="88"/>
      <c r="H177" s="88"/>
      <c r="I177" s="88"/>
      <c r="J177" s="88"/>
      <c r="K177" s="88"/>
      <c r="L177" s="89"/>
    </row>
    <row r="178" spans="1:12" ht="13.5" customHeight="1" x14ac:dyDescent="0.25">
      <c r="A178" s="15"/>
      <c r="B178" s="16"/>
      <c r="C178" s="16"/>
      <c r="D178" s="17"/>
      <c r="E178" s="17"/>
      <c r="F178" s="17"/>
      <c r="G178" s="17"/>
      <c r="H178" s="17"/>
      <c r="I178" s="17"/>
      <c r="J178" s="46"/>
      <c r="K178" s="54" t="s">
        <v>276</v>
      </c>
      <c r="L178" s="14">
        <f>L176</f>
        <v>0</v>
      </c>
    </row>
    <row r="179" spans="1:12" ht="14.25" customHeight="1" x14ac:dyDescent="0.25">
      <c r="A179" s="9" t="s">
        <v>277</v>
      </c>
      <c r="B179" s="59" t="s">
        <v>9</v>
      </c>
      <c r="C179" s="59" t="s">
        <v>67</v>
      </c>
      <c r="D179" s="87" t="s">
        <v>278</v>
      </c>
      <c r="E179" s="88"/>
      <c r="F179" s="88"/>
      <c r="G179" s="88"/>
      <c r="H179" s="88"/>
      <c r="I179" s="88"/>
      <c r="J179" s="61"/>
      <c r="K179" s="11"/>
      <c r="L179" s="11"/>
    </row>
    <row r="180" spans="1:12" x14ac:dyDescent="0.25">
      <c r="A180" s="9" t="s">
        <v>279</v>
      </c>
      <c r="B180" s="59" t="s">
        <v>9</v>
      </c>
      <c r="C180" s="59" t="s">
        <v>67</v>
      </c>
      <c r="D180" s="87" t="s">
        <v>280</v>
      </c>
      <c r="E180" s="88"/>
      <c r="F180" s="88"/>
      <c r="G180" s="88"/>
      <c r="H180" s="88"/>
      <c r="I180" s="88"/>
      <c r="J180" s="12">
        <v>1</v>
      </c>
      <c r="K180" s="21"/>
      <c r="L180" s="13">
        <f>ROUND(J180*K180,2)</f>
        <v>0</v>
      </c>
    </row>
    <row r="181" spans="1:12" ht="57" customHeight="1" x14ac:dyDescent="0.25">
      <c r="A181" s="87" t="s">
        <v>281</v>
      </c>
      <c r="B181" s="88"/>
      <c r="C181" s="88"/>
      <c r="D181" s="88"/>
      <c r="E181" s="88"/>
      <c r="F181" s="88"/>
      <c r="G181" s="88"/>
      <c r="H181" s="88"/>
      <c r="I181" s="88"/>
      <c r="J181" s="88"/>
      <c r="K181" s="88"/>
      <c r="L181" s="89"/>
    </row>
    <row r="182" spans="1:12" x14ac:dyDescent="0.25">
      <c r="A182" s="9" t="s">
        <v>282</v>
      </c>
      <c r="B182" s="59" t="s">
        <v>9</v>
      </c>
      <c r="C182" s="59" t="s">
        <v>67</v>
      </c>
      <c r="D182" s="87" t="s">
        <v>283</v>
      </c>
      <c r="E182" s="88"/>
      <c r="F182" s="88"/>
      <c r="G182" s="88"/>
      <c r="H182" s="88"/>
      <c r="I182" s="88"/>
      <c r="J182" s="61"/>
      <c r="K182" s="11"/>
      <c r="L182" s="11"/>
    </row>
    <row r="183" spans="1:12" x14ac:dyDescent="0.25">
      <c r="A183" s="9" t="s">
        <v>284</v>
      </c>
      <c r="B183" s="59" t="s">
        <v>9</v>
      </c>
      <c r="C183" s="59" t="s">
        <v>71</v>
      </c>
      <c r="D183" s="87" t="s">
        <v>131</v>
      </c>
      <c r="E183" s="88"/>
      <c r="F183" s="88"/>
      <c r="G183" s="88"/>
      <c r="H183" s="88"/>
      <c r="I183" s="88"/>
      <c r="J183" s="12">
        <v>60</v>
      </c>
      <c r="K183" s="21"/>
      <c r="L183" s="13">
        <f>ROUND(J183*K183,2)</f>
        <v>0</v>
      </c>
    </row>
    <row r="184" spans="1:12" ht="73.5" customHeight="1" x14ac:dyDescent="0.25">
      <c r="A184" s="87" t="s">
        <v>132</v>
      </c>
      <c r="B184" s="88"/>
      <c r="C184" s="88"/>
      <c r="D184" s="88"/>
      <c r="E184" s="88"/>
      <c r="F184" s="88"/>
      <c r="G184" s="88"/>
      <c r="H184" s="88"/>
      <c r="I184" s="88"/>
      <c r="J184" s="88"/>
      <c r="K184" s="88"/>
      <c r="L184" s="89"/>
    </row>
    <row r="185" spans="1:12" x14ac:dyDescent="0.25">
      <c r="A185" s="11"/>
      <c r="B185" s="11"/>
      <c r="C185" s="11"/>
      <c r="D185" s="59" t="s">
        <v>285</v>
      </c>
      <c r="E185" s="60">
        <v>30</v>
      </c>
      <c r="F185" s="61">
        <v>0</v>
      </c>
      <c r="G185" s="61">
        <v>0</v>
      </c>
      <c r="H185" s="61">
        <v>0</v>
      </c>
      <c r="I185" s="63">
        <f>OR(E185&lt;&gt;0,F185&lt;&gt;0,G185&lt;&gt;0,H185&lt;&gt;0)*(E185 + (E185 = 0))*(F185 + (F185 = 0))*(G185 + (G185 = 0))*(H185 + (H185 = 0))</f>
        <v>30</v>
      </c>
      <c r="J185" s="61"/>
      <c r="K185" s="11"/>
      <c r="L185" s="11"/>
    </row>
    <row r="186" spans="1:12" x14ac:dyDescent="0.25">
      <c r="A186" s="11"/>
      <c r="B186" s="11"/>
      <c r="C186" s="11"/>
      <c r="D186" s="59" t="s">
        <v>286</v>
      </c>
      <c r="E186" s="60">
        <v>30</v>
      </c>
      <c r="F186" s="61">
        <v>0</v>
      </c>
      <c r="G186" s="61">
        <v>0</v>
      </c>
      <c r="H186" s="61">
        <v>0</v>
      </c>
      <c r="I186" s="63">
        <f>OR(E186&lt;&gt;0,F186&lt;&gt;0,G186&lt;&gt;0,H186&lt;&gt;0)*(E186 + (E186 = 0))*(F186 + (F186 = 0))*(G186 + (G186 = 0))*(H186 + (H186 = 0))</f>
        <v>30</v>
      </c>
      <c r="J186" s="61"/>
      <c r="K186" s="11"/>
      <c r="L186" s="11"/>
    </row>
    <row r="187" spans="1:12" x14ac:dyDescent="0.25">
      <c r="A187" s="9" t="s">
        <v>287</v>
      </c>
      <c r="B187" s="59" t="s">
        <v>9</v>
      </c>
      <c r="C187" s="59" t="s">
        <v>71</v>
      </c>
      <c r="D187" s="87" t="s">
        <v>288</v>
      </c>
      <c r="E187" s="88"/>
      <c r="F187" s="88"/>
      <c r="G187" s="88"/>
      <c r="H187" s="88"/>
      <c r="I187" s="88"/>
      <c r="J187" s="12">
        <v>20</v>
      </c>
      <c r="K187" s="21"/>
      <c r="L187" s="13">
        <f>ROUND(J187*K187,2)</f>
        <v>0</v>
      </c>
    </row>
    <row r="188" spans="1:12" ht="51.75" customHeight="1" x14ac:dyDescent="0.25">
      <c r="A188" s="87" t="s">
        <v>289</v>
      </c>
      <c r="B188" s="88"/>
      <c r="C188" s="88"/>
      <c r="D188" s="88"/>
      <c r="E188" s="88"/>
      <c r="F188" s="88"/>
      <c r="G188" s="88"/>
      <c r="H188" s="88"/>
      <c r="I188" s="88"/>
      <c r="J188" s="88"/>
      <c r="K188" s="88"/>
      <c r="L188" s="89"/>
    </row>
    <row r="189" spans="1:12" x14ac:dyDescent="0.25">
      <c r="A189" s="11"/>
      <c r="B189" s="11"/>
      <c r="C189" s="11"/>
      <c r="D189" s="59" t="s">
        <v>290</v>
      </c>
      <c r="E189" s="60">
        <v>2</v>
      </c>
      <c r="F189" s="61">
        <v>0</v>
      </c>
      <c r="G189" s="61">
        <v>0</v>
      </c>
      <c r="H189" s="61">
        <v>0</v>
      </c>
      <c r="I189" s="63">
        <f t="shared" ref="I189:I198" si="0">OR(E189&lt;&gt;0,F189&lt;&gt;0,G189&lt;&gt;0,H189&lt;&gt;0)*(E189 + (E189 = 0))*(F189 + (F189 = 0))*(G189 + (G189 = 0))*(H189 + (H189 = 0))</f>
        <v>2</v>
      </c>
      <c r="J189" s="61"/>
      <c r="K189" s="11"/>
      <c r="L189" s="11"/>
    </row>
    <row r="190" spans="1:12" x14ac:dyDescent="0.25">
      <c r="A190" s="11"/>
      <c r="B190" s="11"/>
      <c r="C190" s="11"/>
      <c r="D190" s="59" t="s">
        <v>291</v>
      </c>
      <c r="E190" s="60">
        <v>2</v>
      </c>
      <c r="F190" s="61">
        <v>0</v>
      </c>
      <c r="G190" s="61">
        <v>0</v>
      </c>
      <c r="H190" s="61">
        <v>0</v>
      </c>
      <c r="I190" s="63">
        <f t="shared" si="0"/>
        <v>2</v>
      </c>
      <c r="J190" s="61"/>
      <c r="K190" s="11"/>
      <c r="L190" s="11"/>
    </row>
    <row r="191" spans="1:12" x14ac:dyDescent="0.25">
      <c r="A191" s="11"/>
      <c r="B191" s="11"/>
      <c r="C191" s="11"/>
      <c r="D191" s="59" t="s">
        <v>292</v>
      </c>
      <c r="E191" s="60">
        <v>2</v>
      </c>
      <c r="F191" s="61">
        <v>0</v>
      </c>
      <c r="G191" s="61">
        <v>0</v>
      </c>
      <c r="H191" s="61">
        <v>0</v>
      </c>
      <c r="I191" s="63">
        <f t="shared" si="0"/>
        <v>2</v>
      </c>
      <c r="J191" s="61"/>
      <c r="K191" s="11"/>
      <c r="L191" s="11"/>
    </row>
    <row r="192" spans="1:12" x14ac:dyDescent="0.25">
      <c r="A192" s="11"/>
      <c r="B192" s="11"/>
      <c r="C192" s="11"/>
      <c r="D192" s="59" t="s">
        <v>293</v>
      </c>
      <c r="E192" s="60">
        <v>2</v>
      </c>
      <c r="F192" s="61">
        <v>0</v>
      </c>
      <c r="G192" s="61">
        <v>0</v>
      </c>
      <c r="H192" s="61">
        <v>0</v>
      </c>
      <c r="I192" s="63">
        <f t="shared" si="0"/>
        <v>2</v>
      </c>
      <c r="J192" s="61"/>
      <c r="K192" s="11"/>
      <c r="L192" s="11"/>
    </row>
    <row r="193" spans="1:12" x14ac:dyDescent="0.25">
      <c r="A193" s="11"/>
      <c r="B193" s="11"/>
      <c r="C193" s="11"/>
      <c r="D193" s="59" t="s">
        <v>294</v>
      </c>
      <c r="E193" s="60">
        <v>2</v>
      </c>
      <c r="F193" s="61">
        <v>0</v>
      </c>
      <c r="G193" s="61">
        <v>0</v>
      </c>
      <c r="H193" s="61">
        <v>0</v>
      </c>
      <c r="I193" s="63">
        <f t="shared" si="0"/>
        <v>2</v>
      </c>
      <c r="J193" s="61"/>
      <c r="K193" s="11"/>
      <c r="L193" s="11"/>
    </row>
    <row r="194" spans="1:12" x14ac:dyDescent="0.25">
      <c r="A194" s="11"/>
      <c r="B194" s="11"/>
      <c r="C194" s="11"/>
      <c r="D194" s="59" t="s">
        <v>295</v>
      </c>
      <c r="E194" s="60">
        <v>2</v>
      </c>
      <c r="F194" s="61">
        <v>0</v>
      </c>
      <c r="G194" s="61">
        <v>0</v>
      </c>
      <c r="H194" s="61">
        <v>0</v>
      </c>
      <c r="I194" s="63">
        <f t="shared" si="0"/>
        <v>2</v>
      </c>
      <c r="J194" s="61"/>
      <c r="K194" s="11"/>
      <c r="L194" s="11"/>
    </row>
    <row r="195" spans="1:12" x14ac:dyDescent="0.25">
      <c r="A195" s="11"/>
      <c r="B195" s="11"/>
      <c r="C195" s="11"/>
      <c r="D195" s="59" t="s">
        <v>296</v>
      </c>
      <c r="E195" s="60">
        <v>2</v>
      </c>
      <c r="F195" s="61">
        <v>0</v>
      </c>
      <c r="G195" s="61">
        <v>0</v>
      </c>
      <c r="H195" s="61">
        <v>0</v>
      </c>
      <c r="I195" s="63">
        <f t="shared" si="0"/>
        <v>2</v>
      </c>
      <c r="J195" s="61"/>
      <c r="K195" s="11"/>
      <c r="L195" s="11"/>
    </row>
    <row r="196" spans="1:12" x14ac:dyDescent="0.25">
      <c r="A196" s="11"/>
      <c r="B196" s="11"/>
      <c r="C196" s="11"/>
      <c r="D196" s="59" t="s">
        <v>297</v>
      </c>
      <c r="E196" s="60">
        <v>2</v>
      </c>
      <c r="F196" s="61">
        <v>0</v>
      </c>
      <c r="G196" s="61">
        <v>0</v>
      </c>
      <c r="H196" s="61">
        <v>0</v>
      </c>
      <c r="I196" s="63">
        <f t="shared" si="0"/>
        <v>2</v>
      </c>
      <c r="J196" s="61"/>
      <c r="K196" s="11"/>
      <c r="L196" s="11"/>
    </row>
    <row r="197" spans="1:12" x14ac:dyDescent="0.25">
      <c r="A197" s="11"/>
      <c r="B197" s="11"/>
      <c r="C197" s="11"/>
      <c r="D197" s="59" t="s">
        <v>298</v>
      </c>
      <c r="E197" s="60">
        <v>2</v>
      </c>
      <c r="F197" s="61">
        <v>0</v>
      </c>
      <c r="G197" s="61">
        <v>0</v>
      </c>
      <c r="H197" s="61">
        <v>0</v>
      </c>
      <c r="I197" s="63">
        <f t="shared" si="0"/>
        <v>2</v>
      </c>
      <c r="J197" s="61"/>
      <c r="K197" s="11"/>
      <c r="L197" s="11"/>
    </row>
    <row r="198" spans="1:12" x14ac:dyDescent="0.25">
      <c r="A198" s="11"/>
      <c r="B198" s="11"/>
      <c r="C198" s="11"/>
      <c r="D198" s="59" t="s">
        <v>299</v>
      </c>
      <c r="E198" s="60">
        <v>2</v>
      </c>
      <c r="F198" s="61">
        <v>0</v>
      </c>
      <c r="G198" s="61">
        <v>0</v>
      </c>
      <c r="H198" s="61">
        <v>0</v>
      </c>
      <c r="I198" s="63">
        <f t="shared" si="0"/>
        <v>2</v>
      </c>
      <c r="J198" s="61"/>
      <c r="K198" s="11"/>
      <c r="L198" s="11"/>
    </row>
    <row r="199" spans="1:12" x14ac:dyDescent="0.25">
      <c r="A199" s="9" t="s">
        <v>300</v>
      </c>
      <c r="B199" s="59" t="s">
        <v>9</v>
      </c>
      <c r="C199" s="59" t="s">
        <v>71</v>
      </c>
      <c r="D199" s="87" t="s">
        <v>153</v>
      </c>
      <c r="E199" s="88"/>
      <c r="F199" s="88"/>
      <c r="G199" s="88"/>
      <c r="H199" s="88"/>
      <c r="I199" s="88"/>
      <c r="J199" s="12">
        <v>60</v>
      </c>
      <c r="K199" s="21"/>
      <c r="L199" s="13">
        <f>ROUND(J199*K199,2)</f>
        <v>0</v>
      </c>
    </row>
    <row r="200" spans="1:12" ht="51.75" customHeight="1" x14ac:dyDescent="0.25">
      <c r="A200" s="87" t="s">
        <v>301</v>
      </c>
      <c r="B200" s="88"/>
      <c r="C200" s="88"/>
      <c r="D200" s="88"/>
      <c r="E200" s="88"/>
      <c r="F200" s="88"/>
      <c r="G200" s="88"/>
      <c r="H200" s="88"/>
      <c r="I200" s="88"/>
      <c r="J200" s="88"/>
      <c r="K200" s="88"/>
      <c r="L200" s="89"/>
    </row>
    <row r="201" spans="1:12" x14ac:dyDescent="0.25">
      <c r="A201" s="11"/>
      <c r="B201" s="11"/>
      <c r="C201" s="11"/>
      <c r="D201" s="59" t="s">
        <v>302</v>
      </c>
      <c r="E201" s="60">
        <v>30</v>
      </c>
      <c r="F201" s="61">
        <v>0</v>
      </c>
      <c r="G201" s="61">
        <v>0</v>
      </c>
      <c r="H201" s="61">
        <v>0</v>
      </c>
      <c r="I201" s="63">
        <f>OR(E201&lt;&gt;0,F201&lt;&gt;0,G201&lt;&gt;0,H201&lt;&gt;0)*(E201 + (E201 = 0))*(F201 + (F201 = 0))*(G201 + (G201 = 0))*(H201 + (H201 = 0))</f>
        <v>30</v>
      </c>
      <c r="J201" s="61"/>
      <c r="K201" s="11"/>
      <c r="L201" s="11"/>
    </row>
    <row r="202" spans="1:12" x14ac:dyDescent="0.25">
      <c r="A202" s="11"/>
      <c r="B202" s="11"/>
      <c r="C202" s="11"/>
      <c r="D202" s="59" t="s">
        <v>303</v>
      </c>
      <c r="E202" s="60">
        <v>30</v>
      </c>
      <c r="F202" s="61">
        <v>0</v>
      </c>
      <c r="G202" s="61">
        <v>0</v>
      </c>
      <c r="H202" s="61">
        <v>0</v>
      </c>
      <c r="I202" s="63">
        <f>OR(E202&lt;&gt;0,F202&lt;&gt;0,G202&lt;&gt;0,H202&lt;&gt;0)*(E202 + (E202 = 0))*(F202 + (F202 = 0))*(G202 + (G202 = 0))*(H202 + (H202 = 0))</f>
        <v>30</v>
      </c>
      <c r="J202" s="61"/>
      <c r="K202" s="11"/>
      <c r="L202" s="11"/>
    </row>
    <row r="203" spans="1:12" x14ac:dyDescent="0.25">
      <c r="A203" s="9" t="s">
        <v>304</v>
      </c>
      <c r="B203" s="59" t="s">
        <v>9</v>
      </c>
      <c r="C203" s="59" t="s">
        <v>71</v>
      </c>
      <c r="D203" s="87" t="s">
        <v>305</v>
      </c>
      <c r="E203" s="88"/>
      <c r="F203" s="88"/>
      <c r="G203" s="88"/>
      <c r="H203" s="88"/>
      <c r="I203" s="88"/>
      <c r="J203" s="12">
        <v>20</v>
      </c>
      <c r="K203" s="21"/>
      <c r="L203" s="13">
        <f>ROUND(J203*K203,2)</f>
        <v>0</v>
      </c>
    </row>
    <row r="204" spans="1:12" ht="51.75" customHeight="1" x14ac:dyDescent="0.25">
      <c r="A204" s="87" t="s">
        <v>306</v>
      </c>
      <c r="B204" s="88"/>
      <c r="C204" s="88"/>
      <c r="D204" s="88"/>
      <c r="E204" s="88"/>
      <c r="F204" s="88"/>
      <c r="G204" s="88"/>
      <c r="H204" s="88"/>
      <c r="I204" s="88"/>
      <c r="J204" s="88"/>
      <c r="K204" s="88"/>
      <c r="L204" s="89"/>
    </row>
    <row r="205" spans="1:12" x14ac:dyDescent="0.25">
      <c r="A205" s="11"/>
      <c r="B205" s="11"/>
      <c r="C205" s="11"/>
      <c r="D205" s="59" t="s">
        <v>307</v>
      </c>
      <c r="E205" s="60">
        <v>2</v>
      </c>
      <c r="F205" s="61">
        <v>0</v>
      </c>
      <c r="G205" s="61">
        <v>0</v>
      </c>
      <c r="H205" s="61">
        <v>0</v>
      </c>
      <c r="I205" s="63">
        <f t="shared" ref="I205:I214" si="1">OR(E205&lt;&gt;0,F205&lt;&gt;0,G205&lt;&gt;0,H205&lt;&gt;0)*(E205 + (E205 = 0))*(F205 + (F205 = 0))*(G205 + (G205 = 0))*(H205 + (H205 = 0))</f>
        <v>2</v>
      </c>
      <c r="J205" s="61"/>
      <c r="K205" s="11"/>
      <c r="L205" s="11"/>
    </row>
    <row r="206" spans="1:12" x14ac:dyDescent="0.25">
      <c r="A206" s="11"/>
      <c r="B206" s="11"/>
      <c r="C206" s="11"/>
      <c r="D206" s="59" t="s">
        <v>308</v>
      </c>
      <c r="E206" s="60">
        <v>2</v>
      </c>
      <c r="F206" s="61">
        <v>0</v>
      </c>
      <c r="G206" s="61">
        <v>0</v>
      </c>
      <c r="H206" s="61">
        <v>0</v>
      </c>
      <c r="I206" s="63">
        <f t="shared" si="1"/>
        <v>2</v>
      </c>
      <c r="J206" s="61"/>
      <c r="K206" s="11"/>
      <c r="L206" s="11"/>
    </row>
    <row r="207" spans="1:12" x14ac:dyDescent="0.25">
      <c r="A207" s="11"/>
      <c r="B207" s="11"/>
      <c r="C207" s="11"/>
      <c r="D207" s="59" t="s">
        <v>309</v>
      </c>
      <c r="E207" s="60">
        <v>2</v>
      </c>
      <c r="F207" s="61">
        <v>0</v>
      </c>
      <c r="G207" s="61">
        <v>0</v>
      </c>
      <c r="H207" s="61">
        <v>0</v>
      </c>
      <c r="I207" s="63">
        <f t="shared" si="1"/>
        <v>2</v>
      </c>
      <c r="J207" s="61"/>
      <c r="K207" s="11"/>
      <c r="L207" s="11"/>
    </row>
    <row r="208" spans="1:12" x14ac:dyDescent="0.25">
      <c r="A208" s="11"/>
      <c r="B208" s="11"/>
      <c r="C208" s="11"/>
      <c r="D208" s="59" t="s">
        <v>310</v>
      </c>
      <c r="E208" s="60">
        <v>2</v>
      </c>
      <c r="F208" s="61">
        <v>0</v>
      </c>
      <c r="G208" s="61">
        <v>0</v>
      </c>
      <c r="H208" s="61">
        <v>0</v>
      </c>
      <c r="I208" s="63">
        <f t="shared" si="1"/>
        <v>2</v>
      </c>
      <c r="J208" s="61"/>
      <c r="K208" s="11"/>
      <c r="L208" s="11"/>
    </row>
    <row r="209" spans="1:12" x14ac:dyDescent="0.25">
      <c r="A209" s="11"/>
      <c r="B209" s="11"/>
      <c r="C209" s="11"/>
      <c r="D209" s="59" t="s">
        <v>311</v>
      </c>
      <c r="E209" s="60">
        <v>2</v>
      </c>
      <c r="F209" s="61">
        <v>0</v>
      </c>
      <c r="G209" s="61">
        <v>0</v>
      </c>
      <c r="H209" s="61">
        <v>0</v>
      </c>
      <c r="I209" s="63">
        <f t="shared" si="1"/>
        <v>2</v>
      </c>
      <c r="J209" s="61"/>
      <c r="K209" s="11"/>
      <c r="L209" s="11"/>
    </row>
    <row r="210" spans="1:12" x14ac:dyDescent="0.25">
      <c r="A210" s="11"/>
      <c r="B210" s="11"/>
      <c r="C210" s="11"/>
      <c r="D210" s="59" t="s">
        <v>312</v>
      </c>
      <c r="E210" s="60">
        <v>2</v>
      </c>
      <c r="F210" s="61">
        <v>0</v>
      </c>
      <c r="G210" s="61">
        <v>0</v>
      </c>
      <c r="H210" s="61">
        <v>0</v>
      </c>
      <c r="I210" s="63">
        <f t="shared" si="1"/>
        <v>2</v>
      </c>
      <c r="J210" s="61"/>
      <c r="K210" s="11"/>
      <c r="L210" s="11"/>
    </row>
    <row r="211" spans="1:12" x14ac:dyDescent="0.25">
      <c r="A211" s="11"/>
      <c r="B211" s="11"/>
      <c r="C211" s="11"/>
      <c r="D211" s="59" t="s">
        <v>313</v>
      </c>
      <c r="E211" s="60">
        <v>2</v>
      </c>
      <c r="F211" s="61">
        <v>0</v>
      </c>
      <c r="G211" s="61">
        <v>0</v>
      </c>
      <c r="H211" s="61">
        <v>0</v>
      </c>
      <c r="I211" s="63">
        <f t="shared" si="1"/>
        <v>2</v>
      </c>
      <c r="J211" s="61"/>
      <c r="K211" s="11"/>
      <c r="L211" s="11"/>
    </row>
    <row r="212" spans="1:12" x14ac:dyDescent="0.25">
      <c r="A212" s="11"/>
      <c r="B212" s="11"/>
      <c r="C212" s="11"/>
      <c r="D212" s="59" t="s">
        <v>314</v>
      </c>
      <c r="E212" s="60">
        <v>2</v>
      </c>
      <c r="F212" s="61">
        <v>0</v>
      </c>
      <c r="G212" s="61">
        <v>0</v>
      </c>
      <c r="H212" s="61">
        <v>0</v>
      </c>
      <c r="I212" s="63">
        <f t="shared" si="1"/>
        <v>2</v>
      </c>
      <c r="J212" s="61"/>
      <c r="K212" s="11"/>
      <c r="L212" s="11"/>
    </row>
    <row r="213" spans="1:12" x14ac:dyDescent="0.25">
      <c r="A213" s="11"/>
      <c r="B213" s="11"/>
      <c r="C213" s="11"/>
      <c r="D213" s="59" t="s">
        <v>315</v>
      </c>
      <c r="E213" s="60">
        <v>2</v>
      </c>
      <c r="F213" s="61">
        <v>0</v>
      </c>
      <c r="G213" s="61">
        <v>0</v>
      </c>
      <c r="H213" s="61">
        <v>0</v>
      </c>
      <c r="I213" s="63">
        <f t="shared" si="1"/>
        <v>2</v>
      </c>
      <c r="J213" s="61"/>
      <c r="K213" s="11"/>
      <c r="L213" s="11"/>
    </row>
    <row r="214" spans="1:12" x14ac:dyDescent="0.25">
      <c r="A214" s="11"/>
      <c r="B214" s="11"/>
      <c r="C214" s="11"/>
      <c r="D214" s="59" t="s">
        <v>316</v>
      </c>
      <c r="E214" s="60">
        <v>2</v>
      </c>
      <c r="F214" s="61">
        <v>0</v>
      </c>
      <c r="G214" s="61">
        <v>0</v>
      </c>
      <c r="H214" s="61">
        <v>0</v>
      </c>
      <c r="I214" s="63">
        <f t="shared" si="1"/>
        <v>2</v>
      </c>
      <c r="J214" s="61"/>
      <c r="K214" s="11"/>
      <c r="L214" s="11"/>
    </row>
    <row r="215" spans="1:12" x14ac:dyDescent="0.25">
      <c r="A215" s="9" t="s">
        <v>317</v>
      </c>
      <c r="B215" s="59" t="s">
        <v>9</v>
      </c>
      <c r="C215" s="59" t="s">
        <v>67</v>
      </c>
      <c r="D215" s="87" t="s">
        <v>183</v>
      </c>
      <c r="E215" s="88"/>
      <c r="F215" s="88"/>
      <c r="G215" s="88"/>
      <c r="H215" s="88"/>
      <c r="I215" s="88"/>
      <c r="J215" s="12">
        <v>4</v>
      </c>
      <c r="K215" s="21"/>
      <c r="L215" s="13">
        <f>ROUND(J215*K215,2)</f>
        <v>0</v>
      </c>
    </row>
    <row r="216" spans="1:12" ht="67.5" customHeight="1" x14ac:dyDescent="0.25">
      <c r="A216" s="87" t="s">
        <v>184</v>
      </c>
      <c r="B216" s="88"/>
      <c r="C216" s="88"/>
      <c r="D216" s="88"/>
      <c r="E216" s="88"/>
      <c r="F216" s="88"/>
      <c r="G216" s="88"/>
      <c r="H216" s="88"/>
      <c r="I216" s="88"/>
      <c r="J216" s="88"/>
      <c r="K216" s="88"/>
      <c r="L216" s="89"/>
    </row>
    <row r="217" spans="1:12" x14ac:dyDescent="0.25">
      <c r="A217" s="11"/>
      <c r="B217" s="11"/>
      <c r="C217" s="11"/>
      <c r="D217" s="59" t="s">
        <v>318</v>
      </c>
      <c r="E217" s="60">
        <v>2</v>
      </c>
      <c r="F217" s="61">
        <v>0</v>
      </c>
      <c r="G217" s="61">
        <v>0</v>
      </c>
      <c r="H217" s="61">
        <v>0</v>
      </c>
      <c r="I217" s="63">
        <f>OR(E217&lt;&gt;0,F217&lt;&gt;0,G217&lt;&gt;0,H217&lt;&gt;0)*(E217 + (E217 = 0))*(F217 + (F217 = 0))*(G217 + (G217 = 0))*(H217 + (H217 = 0))</f>
        <v>2</v>
      </c>
      <c r="J217" s="61"/>
      <c r="K217" s="11"/>
      <c r="L217" s="11"/>
    </row>
    <row r="218" spans="1:12" x14ac:dyDescent="0.25">
      <c r="A218" s="11"/>
      <c r="B218" s="11"/>
      <c r="C218" s="11"/>
      <c r="D218" s="59" t="s">
        <v>319</v>
      </c>
      <c r="E218" s="60">
        <v>2</v>
      </c>
      <c r="F218" s="61">
        <v>0</v>
      </c>
      <c r="G218" s="61">
        <v>0</v>
      </c>
      <c r="H218" s="61">
        <v>0</v>
      </c>
      <c r="I218" s="63">
        <f>OR(E218&lt;&gt;0,F218&lt;&gt;0,G218&lt;&gt;0,H218&lt;&gt;0)*(E218 + (E218 = 0))*(F218 + (F218 = 0))*(G218 + (G218 = 0))*(H218 + (H218 = 0))</f>
        <v>2</v>
      </c>
      <c r="J218" s="61"/>
      <c r="K218" s="11"/>
      <c r="L218" s="11"/>
    </row>
    <row r="219" spans="1:12" x14ac:dyDescent="0.25">
      <c r="A219" s="9" t="s">
        <v>320</v>
      </c>
      <c r="B219" s="59" t="s">
        <v>9</v>
      </c>
      <c r="C219" s="59" t="s">
        <v>67</v>
      </c>
      <c r="D219" s="87" t="s">
        <v>197</v>
      </c>
      <c r="E219" s="88"/>
      <c r="F219" s="88"/>
      <c r="G219" s="88"/>
      <c r="H219" s="88"/>
      <c r="I219" s="88"/>
      <c r="J219" s="12">
        <v>21</v>
      </c>
      <c r="K219" s="21"/>
      <c r="L219" s="13">
        <f>ROUND(J219*K219,2)</f>
        <v>0</v>
      </c>
    </row>
    <row r="220" spans="1:12" x14ac:dyDescent="0.25">
      <c r="A220" s="11"/>
      <c r="B220" s="11"/>
      <c r="C220" s="11"/>
      <c r="D220" s="59" t="s">
        <v>307</v>
      </c>
      <c r="E220" s="60">
        <v>2</v>
      </c>
      <c r="F220" s="61">
        <v>0</v>
      </c>
      <c r="G220" s="61">
        <v>0</v>
      </c>
      <c r="H220" s="61">
        <v>0</v>
      </c>
      <c r="I220" s="63">
        <f t="shared" ref="I220:I230" si="2">OR(E220&lt;&gt;0,F220&lt;&gt;0,G220&lt;&gt;0,H220&lt;&gt;0)*(E220 + (E220 = 0))*(F220 + (F220 = 0))*(G220 + (G220 = 0))*(H220 + (H220 = 0))</f>
        <v>2</v>
      </c>
      <c r="J220" s="61"/>
      <c r="K220" s="11"/>
      <c r="L220" s="11"/>
    </row>
    <row r="221" spans="1:12" x14ac:dyDescent="0.25">
      <c r="A221" s="11"/>
      <c r="B221" s="11"/>
      <c r="C221" s="11"/>
      <c r="D221" s="59" t="s">
        <v>308</v>
      </c>
      <c r="E221" s="60">
        <v>2</v>
      </c>
      <c r="F221" s="61">
        <v>0</v>
      </c>
      <c r="G221" s="61">
        <v>0</v>
      </c>
      <c r="H221" s="61">
        <v>0</v>
      </c>
      <c r="I221" s="63">
        <f t="shared" si="2"/>
        <v>2</v>
      </c>
      <c r="J221" s="61"/>
      <c r="K221" s="11"/>
      <c r="L221" s="11"/>
    </row>
    <row r="222" spans="1:12" x14ac:dyDescent="0.25">
      <c r="A222" s="11"/>
      <c r="B222" s="11"/>
      <c r="C222" s="11"/>
      <c r="D222" s="59" t="s">
        <v>309</v>
      </c>
      <c r="E222" s="60">
        <v>2</v>
      </c>
      <c r="F222" s="61">
        <v>0</v>
      </c>
      <c r="G222" s="61">
        <v>0</v>
      </c>
      <c r="H222" s="61">
        <v>0</v>
      </c>
      <c r="I222" s="63">
        <f t="shared" si="2"/>
        <v>2</v>
      </c>
      <c r="J222" s="61"/>
      <c r="K222" s="11"/>
      <c r="L222" s="11"/>
    </row>
    <row r="223" spans="1:12" x14ac:dyDescent="0.25">
      <c r="A223" s="11"/>
      <c r="B223" s="11"/>
      <c r="C223" s="11"/>
      <c r="D223" s="59" t="s">
        <v>310</v>
      </c>
      <c r="E223" s="60">
        <v>2</v>
      </c>
      <c r="F223" s="61">
        <v>0</v>
      </c>
      <c r="G223" s="61">
        <v>0</v>
      </c>
      <c r="H223" s="61">
        <v>0</v>
      </c>
      <c r="I223" s="63">
        <f t="shared" si="2"/>
        <v>2</v>
      </c>
      <c r="J223" s="61"/>
      <c r="K223" s="11"/>
      <c r="L223" s="11"/>
    </row>
    <row r="224" spans="1:12" x14ac:dyDescent="0.25">
      <c r="A224" s="11"/>
      <c r="B224" s="11"/>
      <c r="C224" s="11"/>
      <c r="D224" s="59" t="s">
        <v>311</v>
      </c>
      <c r="E224" s="60">
        <v>2</v>
      </c>
      <c r="F224" s="61">
        <v>0</v>
      </c>
      <c r="G224" s="61">
        <v>0</v>
      </c>
      <c r="H224" s="61">
        <v>0</v>
      </c>
      <c r="I224" s="63">
        <f t="shared" si="2"/>
        <v>2</v>
      </c>
      <c r="J224" s="61"/>
      <c r="K224" s="11"/>
      <c r="L224" s="11"/>
    </row>
    <row r="225" spans="1:12" x14ac:dyDescent="0.25">
      <c r="A225" s="11"/>
      <c r="B225" s="11"/>
      <c r="C225" s="11"/>
      <c r="D225" s="59" t="s">
        <v>312</v>
      </c>
      <c r="E225" s="60">
        <v>2</v>
      </c>
      <c r="F225" s="61">
        <v>0</v>
      </c>
      <c r="G225" s="61">
        <v>0</v>
      </c>
      <c r="H225" s="61">
        <v>0</v>
      </c>
      <c r="I225" s="63">
        <f t="shared" si="2"/>
        <v>2</v>
      </c>
      <c r="J225" s="61"/>
      <c r="K225" s="11"/>
      <c r="L225" s="11"/>
    </row>
    <row r="226" spans="1:12" x14ac:dyDescent="0.25">
      <c r="A226" s="11"/>
      <c r="B226" s="11"/>
      <c r="C226" s="11"/>
      <c r="D226" s="59" t="s">
        <v>313</v>
      </c>
      <c r="E226" s="60">
        <v>2</v>
      </c>
      <c r="F226" s="61">
        <v>0</v>
      </c>
      <c r="G226" s="61">
        <v>0</v>
      </c>
      <c r="H226" s="61">
        <v>0</v>
      </c>
      <c r="I226" s="63">
        <f t="shared" si="2"/>
        <v>2</v>
      </c>
      <c r="J226" s="61"/>
      <c r="K226" s="11"/>
      <c r="L226" s="11"/>
    </row>
    <row r="227" spans="1:12" x14ac:dyDescent="0.25">
      <c r="A227" s="11"/>
      <c r="B227" s="11"/>
      <c r="C227" s="11"/>
      <c r="D227" s="59" t="s">
        <v>314</v>
      </c>
      <c r="E227" s="60">
        <v>2</v>
      </c>
      <c r="F227" s="61">
        <v>0</v>
      </c>
      <c r="G227" s="61">
        <v>0</v>
      </c>
      <c r="H227" s="61">
        <v>0</v>
      </c>
      <c r="I227" s="63">
        <f t="shared" si="2"/>
        <v>2</v>
      </c>
      <c r="J227" s="61"/>
      <c r="K227" s="11"/>
      <c r="L227" s="11"/>
    </row>
    <row r="228" spans="1:12" x14ac:dyDescent="0.25">
      <c r="A228" s="11"/>
      <c r="B228" s="11"/>
      <c r="C228" s="11"/>
      <c r="D228" s="59" t="s">
        <v>315</v>
      </c>
      <c r="E228" s="60">
        <v>2</v>
      </c>
      <c r="F228" s="61">
        <v>0</v>
      </c>
      <c r="G228" s="61">
        <v>0</v>
      </c>
      <c r="H228" s="61">
        <v>0</v>
      </c>
      <c r="I228" s="63">
        <f t="shared" si="2"/>
        <v>2</v>
      </c>
      <c r="J228" s="61"/>
      <c r="K228" s="11"/>
      <c r="L228" s="11"/>
    </row>
    <row r="229" spans="1:12" x14ac:dyDescent="0.25">
      <c r="A229" s="11"/>
      <c r="B229" s="11"/>
      <c r="C229" s="11"/>
      <c r="D229" s="59" t="s">
        <v>316</v>
      </c>
      <c r="E229" s="60">
        <v>2</v>
      </c>
      <c r="F229" s="61">
        <v>0</v>
      </c>
      <c r="G229" s="61">
        <v>0</v>
      </c>
      <c r="H229" s="61">
        <v>0</v>
      </c>
      <c r="I229" s="63">
        <f t="shared" si="2"/>
        <v>2</v>
      </c>
      <c r="J229" s="61"/>
      <c r="K229" s="11"/>
      <c r="L229" s="11"/>
    </row>
    <row r="230" spans="1:12" x14ac:dyDescent="0.25">
      <c r="A230" s="11"/>
      <c r="B230" s="11"/>
      <c r="C230" s="11"/>
      <c r="D230" s="59" t="s">
        <v>138</v>
      </c>
      <c r="E230" s="60">
        <v>1</v>
      </c>
      <c r="F230" s="61">
        <v>0</v>
      </c>
      <c r="G230" s="61">
        <v>0</v>
      </c>
      <c r="H230" s="61">
        <v>0</v>
      </c>
      <c r="I230" s="63">
        <f t="shared" si="2"/>
        <v>1</v>
      </c>
      <c r="J230" s="61"/>
      <c r="K230" s="11"/>
      <c r="L230" s="11"/>
    </row>
    <row r="231" spans="1:12" x14ac:dyDescent="0.25">
      <c r="A231" s="9" t="s">
        <v>321</v>
      </c>
      <c r="B231" s="59" t="s">
        <v>9</v>
      </c>
      <c r="C231" s="59" t="s">
        <v>67</v>
      </c>
      <c r="D231" s="87" t="s">
        <v>200</v>
      </c>
      <c r="E231" s="88"/>
      <c r="F231" s="88"/>
      <c r="G231" s="88"/>
      <c r="H231" s="88"/>
      <c r="I231" s="88"/>
      <c r="J231" s="12">
        <v>2</v>
      </c>
      <c r="K231" s="21"/>
      <c r="L231" s="13">
        <f>ROUND(J231*K231,2)</f>
        <v>0</v>
      </c>
    </row>
    <row r="232" spans="1:12" ht="32.25" customHeight="1" x14ac:dyDescent="0.25">
      <c r="A232" s="87" t="s">
        <v>201</v>
      </c>
      <c r="B232" s="88"/>
      <c r="C232" s="88"/>
      <c r="D232" s="88"/>
      <c r="E232" s="88"/>
      <c r="F232" s="88"/>
      <c r="G232" s="88"/>
      <c r="H232" s="88"/>
      <c r="I232" s="88"/>
      <c r="J232" s="88"/>
      <c r="K232" s="88"/>
      <c r="L232" s="89"/>
    </row>
    <row r="233" spans="1:12" x14ac:dyDescent="0.25">
      <c r="A233" s="9" t="s">
        <v>322</v>
      </c>
      <c r="B233" s="59" t="s">
        <v>9</v>
      </c>
      <c r="C233" s="59" t="s">
        <v>67</v>
      </c>
      <c r="D233" s="87" t="s">
        <v>323</v>
      </c>
      <c r="E233" s="88"/>
      <c r="F233" s="88"/>
      <c r="G233" s="88"/>
      <c r="H233" s="88"/>
      <c r="I233" s="88"/>
      <c r="J233" s="12">
        <v>4</v>
      </c>
      <c r="K233" s="21"/>
      <c r="L233" s="13">
        <f>ROUND(J233*K233,2)</f>
        <v>0</v>
      </c>
    </row>
    <row r="234" spans="1:12" ht="238.5" customHeight="1" x14ac:dyDescent="0.25">
      <c r="A234" s="87" t="s">
        <v>324</v>
      </c>
      <c r="B234" s="88"/>
      <c r="C234" s="88"/>
      <c r="D234" s="88"/>
      <c r="E234" s="88"/>
      <c r="F234" s="88"/>
      <c r="G234" s="88"/>
      <c r="H234" s="88"/>
      <c r="I234" s="88"/>
      <c r="J234" s="88"/>
      <c r="K234" s="88"/>
      <c r="L234" s="89"/>
    </row>
    <row r="235" spans="1:12" x14ac:dyDescent="0.25">
      <c r="A235" s="11"/>
      <c r="B235" s="11"/>
      <c r="C235" s="11"/>
      <c r="D235" s="59" t="s">
        <v>325</v>
      </c>
      <c r="E235" s="60">
        <v>2</v>
      </c>
      <c r="F235" s="61">
        <v>0</v>
      </c>
      <c r="G235" s="61">
        <v>0</v>
      </c>
      <c r="H235" s="61">
        <v>0</v>
      </c>
      <c r="I235" s="63"/>
      <c r="J235" s="61"/>
      <c r="K235" s="11"/>
      <c r="L235" s="11"/>
    </row>
    <row r="236" spans="1:12" x14ac:dyDescent="0.25">
      <c r="A236" s="11"/>
      <c r="B236" s="11"/>
      <c r="C236" s="11"/>
      <c r="D236" s="59" t="s">
        <v>326</v>
      </c>
      <c r="E236" s="60">
        <v>2</v>
      </c>
      <c r="F236" s="61">
        <v>0</v>
      </c>
      <c r="G236" s="61">
        <v>0</v>
      </c>
      <c r="H236" s="61">
        <v>0</v>
      </c>
      <c r="I236" s="63"/>
      <c r="J236" s="61"/>
      <c r="K236" s="11"/>
      <c r="L236" s="11"/>
    </row>
    <row r="237" spans="1:12" x14ac:dyDescent="0.25">
      <c r="A237" s="9" t="s">
        <v>327</v>
      </c>
      <c r="B237" s="59" t="s">
        <v>9</v>
      </c>
      <c r="C237" s="59" t="s">
        <v>67</v>
      </c>
      <c r="D237" s="87" t="s">
        <v>328</v>
      </c>
      <c r="E237" s="88"/>
      <c r="F237" s="88"/>
      <c r="G237" s="88"/>
      <c r="H237" s="88"/>
      <c r="I237" s="88"/>
      <c r="J237" s="12">
        <v>4</v>
      </c>
      <c r="K237" s="21"/>
      <c r="L237" s="13">
        <f>ROUND(J237*K237,2)</f>
        <v>0</v>
      </c>
    </row>
    <row r="238" spans="1:12" ht="37.5" customHeight="1" x14ac:dyDescent="0.25">
      <c r="A238" s="87" t="s">
        <v>329</v>
      </c>
      <c r="B238" s="88"/>
      <c r="C238" s="88"/>
      <c r="D238" s="88"/>
      <c r="E238" s="88"/>
      <c r="F238" s="88"/>
      <c r="G238" s="88"/>
      <c r="H238" s="88"/>
      <c r="I238" s="88"/>
      <c r="J238" s="88"/>
      <c r="K238" s="88"/>
      <c r="L238" s="89"/>
    </row>
    <row r="239" spans="1:12" x14ac:dyDescent="0.25">
      <c r="A239" s="11"/>
      <c r="B239" s="11"/>
      <c r="C239" s="11"/>
      <c r="D239" s="59" t="s">
        <v>325</v>
      </c>
      <c r="E239" s="60">
        <v>2</v>
      </c>
      <c r="F239" s="61">
        <v>0</v>
      </c>
      <c r="G239" s="61">
        <v>0</v>
      </c>
      <c r="H239" s="61">
        <v>0</v>
      </c>
      <c r="I239" s="63">
        <f>OR(E239&lt;&gt;0,F239&lt;&gt;0,G239&lt;&gt;0,H239&lt;&gt;0)*(E239 + (E239 = 0))*(F239 + (F239 = 0))*(G239 + (G239 = 0))*(H239 + (H239 = 0))</f>
        <v>2</v>
      </c>
      <c r="J239" s="61"/>
      <c r="K239" s="11"/>
      <c r="L239" s="11"/>
    </row>
    <row r="240" spans="1:12" ht="14.25" customHeight="1" x14ac:dyDescent="0.25">
      <c r="A240" s="11"/>
      <c r="B240" s="11"/>
      <c r="C240" s="11"/>
      <c r="D240" s="59" t="s">
        <v>326</v>
      </c>
      <c r="E240" s="60">
        <v>2</v>
      </c>
      <c r="F240" s="61">
        <v>0</v>
      </c>
      <c r="G240" s="61">
        <v>0</v>
      </c>
      <c r="H240" s="61">
        <v>0</v>
      </c>
      <c r="I240" s="63">
        <f>OR(E240&lt;&gt;0,F240&lt;&gt;0,G240&lt;&gt;0,H240&lt;&gt;0)*(E240 + (E240 = 0))*(F240 + (F240 = 0))*(G240 + (G240 = 0))*(H240 + (H240 = 0))</f>
        <v>2</v>
      </c>
      <c r="J240" s="61"/>
      <c r="K240" s="11"/>
      <c r="L240" s="11"/>
    </row>
    <row r="241" spans="1:12" x14ac:dyDescent="0.25">
      <c r="A241" s="9" t="s">
        <v>330</v>
      </c>
      <c r="B241" s="59" t="s">
        <v>9</v>
      </c>
      <c r="C241" s="59" t="s">
        <v>67</v>
      </c>
      <c r="D241" s="87" t="s">
        <v>331</v>
      </c>
      <c r="E241" s="88"/>
      <c r="F241" s="88"/>
      <c r="G241" s="88"/>
      <c r="H241" s="88"/>
      <c r="I241" s="88"/>
      <c r="J241" s="12">
        <v>10</v>
      </c>
      <c r="K241" s="21"/>
      <c r="L241" s="13">
        <f>ROUND(J241*K241,2)</f>
        <v>0</v>
      </c>
    </row>
    <row r="242" spans="1:12" ht="37.5" customHeight="1" x14ac:dyDescent="0.25">
      <c r="A242" s="87" t="s">
        <v>332</v>
      </c>
      <c r="B242" s="88"/>
      <c r="C242" s="88"/>
      <c r="D242" s="88"/>
      <c r="E242" s="88"/>
      <c r="F242" s="88"/>
      <c r="G242" s="88"/>
      <c r="H242" s="88"/>
      <c r="I242" s="88"/>
      <c r="J242" s="88"/>
      <c r="K242" s="88"/>
      <c r="L242" s="89"/>
    </row>
    <row r="243" spans="1:12" x14ac:dyDescent="0.25">
      <c r="A243" s="11"/>
      <c r="B243" s="11"/>
      <c r="C243" s="11"/>
      <c r="D243" s="59" t="s">
        <v>290</v>
      </c>
      <c r="E243" s="60">
        <v>1</v>
      </c>
      <c r="F243" s="61">
        <v>0</v>
      </c>
      <c r="G243" s="61">
        <v>0</v>
      </c>
      <c r="H243" s="61">
        <v>0</v>
      </c>
      <c r="I243" s="63">
        <f t="shared" ref="I243:I252" si="3">OR(E243&lt;&gt;0,F243&lt;&gt;0,G243&lt;&gt;0,H243&lt;&gt;0)*(E243 + (E243 = 0))*(F243 + (F243 = 0))*(G243 + (G243 = 0))*(H243 + (H243 = 0))</f>
        <v>1</v>
      </c>
      <c r="J243" s="61"/>
      <c r="K243" s="11"/>
      <c r="L243" s="11"/>
    </row>
    <row r="244" spans="1:12" x14ac:dyDescent="0.25">
      <c r="A244" s="11"/>
      <c r="B244" s="11"/>
      <c r="C244" s="11"/>
      <c r="D244" s="59" t="s">
        <v>291</v>
      </c>
      <c r="E244" s="60">
        <v>1</v>
      </c>
      <c r="F244" s="61">
        <v>0</v>
      </c>
      <c r="G244" s="61">
        <v>0</v>
      </c>
      <c r="H244" s="61">
        <v>0</v>
      </c>
      <c r="I244" s="63">
        <f t="shared" si="3"/>
        <v>1</v>
      </c>
      <c r="J244" s="61"/>
      <c r="K244" s="11"/>
      <c r="L244" s="11"/>
    </row>
    <row r="245" spans="1:12" x14ac:dyDescent="0.25">
      <c r="A245" s="11"/>
      <c r="B245" s="11"/>
      <c r="C245" s="11"/>
      <c r="D245" s="59" t="s">
        <v>292</v>
      </c>
      <c r="E245" s="60">
        <v>1</v>
      </c>
      <c r="F245" s="61">
        <v>0</v>
      </c>
      <c r="G245" s="61">
        <v>0</v>
      </c>
      <c r="H245" s="61">
        <v>0</v>
      </c>
      <c r="I245" s="63">
        <f t="shared" si="3"/>
        <v>1</v>
      </c>
      <c r="J245" s="61"/>
      <c r="K245" s="11"/>
      <c r="L245" s="11"/>
    </row>
    <row r="246" spans="1:12" x14ac:dyDescent="0.25">
      <c r="A246" s="11"/>
      <c r="B246" s="11"/>
      <c r="C246" s="11"/>
      <c r="D246" s="59" t="s">
        <v>293</v>
      </c>
      <c r="E246" s="60">
        <v>1</v>
      </c>
      <c r="F246" s="61">
        <v>0</v>
      </c>
      <c r="G246" s="61">
        <v>0</v>
      </c>
      <c r="H246" s="61">
        <v>0</v>
      </c>
      <c r="I246" s="63">
        <f t="shared" si="3"/>
        <v>1</v>
      </c>
      <c r="J246" s="61"/>
      <c r="K246" s="11"/>
      <c r="L246" s="11"/>
    </row>
    <row r="247" spans="1:12" x14ac:dyDescent="0.25">
      <c r="A247" s="11"/>
      <c r="B247" s="11"/>
      <c r="C247" s="11"/>
      <c r="D247" s="59" t="s">
        <v>294</v>
      </c>
      <c r="E247" s="60">
        <v>1</v>
      </c>
      <c r="F247" s="61">
        <v>0</v>
      </c>
      <c r="G247" s="61">
        <v>0</v>
      </c>
      <c r="H247" s="61">
        <v>0</v>
      </c>
      <c r="I247" s="63">
        <f t="shared" si="3"/>
        <v>1</v>
      </c>
      <c r="J247" s="61"/>
      <c r="K247" s="11"/>
      <c r="L247" s="11"/>
    </row>
    <row r="248" spans="1:12" x14ac:dyDescent="0.25">
      <c r="A248" s="11"/>
      <c r="B248" s="11"/>
      <c r="C248" s="11"/>
      <c r="D248" s="59" t="s">
        <v>295</v>
      </c>
      <c r="E248" s="60">
        <v>1</v>
      </c>
      <c r="F248" s="61">
        <v>0</v>
      </c>
      <c r="G248" s="61">
        <v>0</v>
      </c>
      <c r="H248" s="61">
        <v>0</v>
      </c>
      <c r="I248" s="63">
        <f t="shared" si="3"/>
        <v>1</v>
      </c>
      <c r="J248" s="61"/>
      <c r="K248" s="11"/>
      <c r="L248" s="11"/>
    </row>
    <row r="249" spans="1:12" x14ac:dyDescent="0.25">
      <c r="A249" s="11"/>
      <c r="B249" s="11"/>
      <c r="C249" s="11"/>
      <c r="D249" s="59" t="s">
        <v>296</v>
      </c>
      <c r="E249" s="60">
        <v>1</v>
      </c>
      <c r="F249" s="61">
        <v>0</v>
      </c>
      <c r="G249" s="61">
        <v>0</v>
      </c>
      <c r="H249" s="61">
        <v>0</v>
      </c>
      <c r="I249" s="63">
        <f t="shared" si="3"/>
        <v>1</v>
      </c>
      <c r="J249" s="61"/>
      <c r="K249" s="11"/>
      <c r="L249" s="11"/>
    </row>
    <row r="250" spans="1:12" x14ac:dyDescent="0.25">
      <c r="A250" s="11"/>
      <c r="B250" s="11"/>
      <c r="C250" s="11"/>
      <c r="D250" s="59" t="s">
        <v>297</v>
      </c>
      <c r="E250" s="60">
        <v>1</v>
      </c>
      <c r="F250" s="61">
        <v>0</v>
      </c>
      <c r="G250" s="61">
        <v>0</v>
      </c>
      <c r="H250" s="61">
        <v>0</v>
      </c>
      <c r="I250" s="63">
        <f t="shared" si="3"/>
        <v>1</v>
      </c>
      <c r="J250" s="61"/>
      <c r="K250" s="11"/>
      <c r="L250" s="11"/>
    </row>
    <row r="251" spans="1:12" x14ac:dyDescent="0.25">
      <c r="A251" s="11"/>
      <c r="B251" s="11"/>
      <c r="C251" s="11"/>
      <c r="D251" s="59" t="s">
        <v>298</v>
      </c>
      <c r="E251" s="60">
        <v>1</v>
      </c>
      <c r="F251" s="61">
        <v>0</v>
      </c>
      <c r="G251" s="61">
        <v>0</v>
      </c>
      <c r="H251" s="61">
        <v>0</v>
      </c>
      <c r="I251" s="63">
        <f t="shared" si="3"/>
        <v>1</v>
      </c>
      <c r="J251" s="61"/>
      <c r="K251" s="11"/>
      <c r="L251" s="11"/>
    </row>
    <row r="252" spans="1:12" x14ac:dyDescent="0.25">
      <c r="A252" s="11"/>
      <c r="B252" s="11"/>
      <c r="C252" s="11"/>
      <c r="D252" s="59" t="s">
        <v>299</v>
      </c>
      <c r="E252" s="60">
        <v>1</v>
      </c>
      <c r="F252" s="61">
        <v>0</v>
      </c>
      <c r="G252" s="61">
        <v>0</v>
      </c>
      <c r="H252" s="61">
        <v>0</v>
      </c>
      <c r="I252" s="63">
        <f t="shared" si="3"/>
        <v>1</v>
      </c>
      <c r="J252" s="61"/>
      <c r="K252" s="11"/>
      <c r="L252" s="11"/>
    </row>
    <row r="253" spans="1:12" ht="13.5" customHeight="1" x14ac:dyDescent="0.25">
      <c r="A253" s="15"/>
      <c r="B253" s="16"/>
      <c r="C253" s="16"/>
      <c r="D253" s="17"/>
      <c r="E253" s="17"/>
      <c r="F253" s="17"/>
      <c r="G253" s="17"/>
      <c r="H253" s="17"/>
      <c r="I253" s="17"/>
      <c r="J253" s="46"/>
      <c r="K253" s="54" t="s">
        <v>333</v>
      </c>
      <c r="L253" s="14">
        <f>SUM(L183+L187+L199+L203+L215+L219+L231+L233+L237+L241)</f>
        <v>0</v>
      </c>
    </row>
    <row r="254" spans="1:12" ht="13.5" customHeight="1" x14ac:dyDescent="0.25">
      <c r="A254" s="15"/>
      <c r="B254" s="16"/>
      <c r="C254" s="16"/>
      <c r="D254" s="17"/>
      <c r="E254" s="17"/>
      <c r="F254" s="17"/>
      <c r="G254" s="17"/>
      <c r="H254" s="17"/>
      <c r="I254" s="17"/>
      <c r="J254" s="46"/>
      <c r="K254" s="54" t="s">
        <v>334</v>
      </c>
      <c r="L254" s="14">
        <f>SUM(L180+L253)</f>
        <v>0</v>
      </c>
    </row>
    <row r="255" spans="1:12" ht="14.25" customHeight="1" x14ac:dyDescent="0.25">
      <c r="A255" s="9" t="s">
        <v>335</v>
      </c>
      <c r="B255" s="59" t="s">
        <v>9</v>
      </c>
      <c r="C255" s="59" t="s">
        <v>67</v>
      </c>
      <c r="D255" s="87" t="s">
        <v>94</v>
      </c>
      <c r="E255" s="88"/>
      <c r="F255" s="88"/>
      <c r="G255" s="88"/>
      <c r="H255" s="88"/>
      <c r="I255" s="88"/>
      <c r="J255" s="61"/>
      <c r="K255" s="11"/>
      <c r="L255" s="11"/>
    </row>
    <row r="256" spans="1:12" x14ac:dyDescent="0.25">
      <c r="A256" s="9" t="s">
        <v>336</v>
      </c>
      <c r="B256" s="59" t="s">
        <v>9</v>
      </c>
      <c r="C256" s="59" t="s">
        <v>67</v>
      </c>
      <c r="D256" s="87" t="s">
        <v>247</v>
      </c>
      <c r="E256" s="88"/>
      <c r="F256" s="88"/>
      <c r="G256" s="88"/>
      <c r="H256" s="88"/>
      <c r="I256" s="88"/>
      <c r="J256" s="12">
        <v>1</v>
      </c>
      <c r="K256" s="21"/>
      <c r="L256" s="13">
        <f>ROUND(J256*K256,2)</f>
        <v>0</v>
      </c>
    </row>
    <row r="257" spans="1:12" ht="37.5" customHeight="1" x14ac:dyDescent="0.25">
      <c r="A257" s="87" t="s">
        <v>96</v>
      </c>
      <c r="B257" s="88"/>
      <c r="C257" s="88"/>
      <c r="D257" s="88"/>
      <c r="E257" s="88"/>
      <c r="F257" s="88"/>
      <c r="G257" s="88"/>
      <c r="H257" s="88"/>
      <c r="I257" s="88"/>
      <c r="J257" s="88"/>
      <c r="K257" s="88"/>
      <c r="L257" s="89"/>
    </row>
    <row r="258" spans="1:12" x14ac:dyDescent="0.25">
      <c r="A258" s="9" t="s">
        <v>337</v>
      </c>
      <c r="B258" s="59" t="s">
        <v>9</v>
      </c>
      <c r="C258" s="59" t="s">
        <v>67</v>
      </c>
      <c r="D258" s="87" t="s">
        <v>98</v>
      </c>
      <c r="E258" s="88"/>
      <c r="F258" s="88"/>
      <c r="G258" s="88"/>
      <c r="H258" s="88"/>
      <c r="I258" s="88"/>
      <c r="J258" s="12">
        <v>1</v>
      </c>
      <c r="K258" s="21"/>
      <c r="L258" s="13">
        <f>ROUND(J258*K258,2)</f>
        <v>0</v>
      </c>
    </row>
    <row r="259" spans="1:12" x14ac:dyDescent="0.25">
      <c r="A259" s="9" t="s">
        <v>338</v>
      </c>
      <c r="B259" s="59" t="s">
        <v>9</v>
      </c>
      <c r="C259" s="59" t="s">
        <v>67</v>
      </c>
      <c r="D259" s="87" t="s">
        <v>101</v>
      </c>
      <c r="E259" s="88"/>
      <c r="F259" s="88"/>
      <c r="G259" s="88"/>
      <c r="H259" s="88"/>
      <c r="I259" s="88"/>
      <c r="J259" s="12">
        <v>1</v>
      </c>
      <c r="K259" s="21"/>
      <c r="L259" s="13">
        <f>ROUND(J259*K259,2)</f>
        <v>0</v>
      </c>
    </row>
    <row r="260" spans="1:12" ht="21.75" customHeight="1" x14ac:dyDescent="0.25">
      <c r="A260" s="87" t="s">
        <v>102</v>
      </c>
      <c r="B260" s="88"/>
      <c r="C260" s="88"/>
      <c r="D260" s="88"/>
      <c r="E260" s="88"/>
      <c r="F260" s="88"/>
      <c r="G260" s="88"/>
      <c r="H260" s="88"/>
      <c r="I260" s="88"/>
      <c r="J260" s="88"/>
      <c r="K260" s="88"/>
      <c r="L260" s="89"/>
    </row>
    <row r="261" spans="1:12" x14ac:dyDescent="0.25">
      <c r="A261" s="9" t="s">
        <v>339</v>
      </c>
      <c r="B261" s="59" t="s">
        <v>9</v>
      </c>
      <c r="C261" s="59" t="s">
        <v>11</v>
      </c>
      <c r="D261" s="87" t="s">
        <v>49</v>
      </c>
      <c r="E261" s="88"/>
      <c r="F261" s="88"/>
      <c r="G261" s="88"/>
      <c r="H261" s="88"/>
      <c r="I261" s="88"/>
      <c r="J261" s="55">
        <v>1</v>
      </c>
      <c r="K261" s="56">
        <v>584.25</v>
      </c>
      <c r="L261" s="56">
        <f>ROUND(J261*K261,2)</f>
        <v>584.25</v>
      </c>
    </row>
    <row r="262" spans="1:12" ht="39.75" customHeight="1" x14ac:dyDescent="0.25">
      <c r="A262" s="87" t="s">
        <v>50</v>
      </c>
      <c r="B262" s="88"/>
      <c r="C262" s="88"/>
      <c r="D262" s="88"/>
      <c r="E262" s="88"/>
      <c r="F262" s="88"/>
      <c r="G262" s="88"/>
      <c r="H262" s="88"/>
      <c r="I262" s="88"/>
      <c r="J262" s="88"/>
      <c r="K262" s="88"/>
      <c r="L262" s="89"/>
    </row>
    <row r="263" spans="1:12" ht="13.5" customHeight="1" x14ac:dyDescent="0.25">
      <c r="A263" s="15"/>
      <c r="B263" s="16"/>
      <c r="C263" s="16"/>
      <c r="D263" s="17"/>
      <c r="E263" s="17"/>
      <c r="F263" s="17"/>
      <c r="G263" s="17"/>
      <c r="H263" s="17"/>
      <c r="I263" s="17"/>
      <c r="J263" s="46"/>
      <c r="K263" s="54" t="s">
        <v>340</v>
      </c>
      <c r="L263" s="14">
        <f>SUM(L256+L258+L259+L261)</f>
        <v>584.25</v>
      </c>
    </row>
    <row r="264" spans="1:12" x14ac:dyDescent="0.25">
      <c r="A264" s="9" t="s">
        <v>341</v>
      </c>
      <c r="B264" s="59" t="s">
        <v>9</v>
      </c>
      <c r="C264" s="59" t="s">
        <v>67</v>
      </c>
      <c r="D264" s="87" t="s">
        <v>14</v>
      </c>
      <c r="E264" s="88"/>
      <c r="F264" s="88"/>
      <c r="G264" s="88"/>
      <c r="H264" s="88"/>
      <c r="I264" s="88"/>
      <c r="J264" s="12">
        <v>1</v>
      </c>
      <c r="K264" s="21"/>
      <c r="L264" s="13">
        <f>ROUND(J264*K264,2)</f>
        <v>0</v>
      </c>
    </row>
    <row r="265" spans="1:12" ht="129" customHeight="1" x14ac:dyDescent="0.25">
      <c r="A265" s="87" t="s">
        <v>106</v>
      </c>
      <c r="B265" s="88"/>
      <c r="C265" s="88"/>
      <c r="D265" s="88"/>
      <c r="E265" s="88"/>
      <c r="F265" s="88"/>
      <c r="G265" s="88"/>
      <c r="H265" s="88"/>
      <c r="I265" s="88"/>
      <c r="J265" s="88"/>
      <c r="K265" s="88"/>
      <c r="L265" s="89"/>
    </row>
    <row r="266" spans="1:12" ht="13.5" customHeight="1" x14ac:dyDescent="0.25">
      <c r="A266" s="9" t="s">
        <v>342</v>
      </c>
      <c r="B266" s="59" t="s">
        <v>9</v>
      </c>
      <c r="C266" s="59" t="s">
        <v>67</v>
      </c>
      <c r="D266" s="87" t="s">
        <v>15</v>
      </c>
      <c r="E266" s="88"/>
      <c r="F266" s="88"/>
      <c r="G266" s="88"/>
      <c r="H266" s="88"/>
      <c r="I266" s="88"/>
      <c r="J266" s="12">
        <v>1</v>
      </c>
      <c r="K266" s="21"/>
      <c r="L266" s="13">
        <f>ROUND(J266*K266,2)</f>
        <v>0</v>
      </c>
    </row>
    <row r="267" spans="1:12" ht="13.5" customHeight="1" x14ac:dyDescent="0.25">
      <c r="A267" s="9" t="s">
        <v>343</v>
      </c>
      <c r="B267" s="59" t="s">
        <v>9</v>
      </c>
      <c r="C267" s="59" t="s">
        <v>67</v>
      </c>
      <c r="D267" s="87" t="s">
        <v>258</v>
      </c>
      <c r="E267" s="88"/>
      <c r="F267" s="88"/>
      <c r="G267" s="88"/>
      <c r="H267" s="88"/>
      <c r="I267" s="88"/>
      <c r="J267" s="12">
        <v>1</v>
      </c>
      <c r="K267" s="21"/>
      <c r="L267" s="13">
        <f>ROUND(J267*K267,2)</f>
        <v>0</v>
      </c>
    </row>
    <row r="268" spans="1:12" ht="13.5" customHeight="1" x14ac:dyDescent="0.25">
      <c r="A268" s="15"/>
      <c r="B268" s="16"/>
      <c r="C268" s="16"/>
      <c r="D268" s="17"/>
      <c r="E268" s="17"/>
      <c r="F268" s="17"/>
      <c r="G268" s="17"/>
      <c r="H268" s="17"/>
      <c r="I268" s="17"/>
      <c r="J268" s="46"/>
      <c r="K268" s="54" t="s">
        <v>344</v>
      </c>
      <c r="L268" s="14">
        <f>SUM(L175+L178+L254+L263+L264+L266+L267)</f>
        <v>584.25</v>
      </c>
    </row>
    <row r="269" spans="1:12" x14ac:dyDescent="0.25">
      <c r="A269" s="91" t="s">
        <v>345</v>
      </c>
      <c r="B269" s="92"/>
      <c r="C269" s="92"/>
      <c r="D269" s="92"/>
      <c r="E269" s="92"/>
      <c r="F269" s="92"/>
      <c r="G269" s="92"/>
      <c r="H269" s="92"/>
      <c r="I269" s="92"/>
      <c r="J269" s="57"/>
      <c r="K269" s="58"/>
      <c r="L269" s="14">
        <f>SUM(L53+L167+L268)</f>
        <v>2500</v>
      </c>
    </row>
    <row r="270" spans="1:12" x14ac:dyDescent="0.25">
      <c r="A270" s="91" t="s">
        <v>347</v>
      </c>
      <c r="B270" s="92"/>
      <c r="C270" s="92"/>
      <c r="D270" s="92"/>
      <c r="E270" s="92"/>
      <c r="F270" s="92"/>
      <c r="G270" s="92"/>
      <c r="H270" s="92"/>
      <c r="I270" s="93"/>
      <c r="J270" s="22" t="s">
        <v>16</v>
      </c>
      <c r="K270" s="20"/>
      <c r="L270" s="23"/>
    </row>
    <row r="271" spans="1:12" x14ac:dyDescent="0.25">
      <c r="A271" s="91" t="s">
        <v>348</v>
      </c>
      <c r="B271" s="92"/>
      <c r="C271" s="92"/>
      <c r="D271" s="92"/>
      <c r="E271" s="92"/>
      <c r="F271" s="92"/>
      <c r="G271" s="92"/>
      <c r="H271" s="92"/>
      <c r="I271" s="93"/>
      <c r="J271" s="22" t="s">
        <v>16</v>
      </c>
      <c r="K271" s="20"/>
      <c r="L271" s="23"/>
    </row>
    <row r="272" spans="1:12" x14ac:dyDescent="0.25">
      <c r="A272" s="91" t="s">
        <v>349</v>
      </c>
      <c r="B272" s="92"/>
      <c r="C272" s="92"/>
      <c r="D272" s="92"/>
      <c r="E272" s="92"/>
      <c r="F272" s="92"/>
      <c r="G272" s="92"/>
      <c r="H272" s="92"/>
      <c r="I272" s="92"/>
      <c r="J272" s="18"/>
      <c r="K272" s="19"/>
      <c r="L272" s="14">
        <f>SUM(L269:L271)</f>
        <v>2500</v>
      </c>
    </row>
    <row r="274" spans="1:16" ht="30" customHeight="1" x14ac:dyDescent="0.25">
      <c r="A274" s="90" t="s">
        <v>346</v>
      </c>
      <c r="B274" s="90"/>
      <c r="C274" s="90"/>
      <c r="D274" s="90"/>
      <c r="E274" s="90"/>
      <c r="F274" s="90"/>
      <c r="G274" s="90"/>
      <c r="H274" s="90"/>
      <c r="I274" s="90"/>
      <c r="J274" s="90"/>
      <c r="K274" s="90"/>
      <c r="L274" s="90"/>
    </row>
    <row r="276" spans="1:16" ht="33" customHeight="1" x14ac:dyDescent="0.25">
      <c r="A276" s="90" t="s">
        <v>51</v>
      </c>
      <c r="B276" s="90"/>
      <c r="C276" s="90"/>
      <c r="D276" s="90"/>
      <c r="E276" s="90"/>
      <c r="F276" s="90"/>
      <c r="G276" s="90"/>
      <c r="H276" s="90"/>
      <c r="I276" s="90"/>
      <c r="J276" s="90"/>
      <c r="K276" s="90"/>
      <c r="L276" s="90"/>
      <c r="M276" s="44"/>
      <c r="N276" s="44"/>
      <c r="O276" s="44"/>
      <c r="P276" s="44"/>
    </row>
    <row r="278" spans="1:16" ht="29.25" customHeight="1" x14ac:dyDescent="0.25">
      <c r="A278" s="90" t="s">
        <v>52</v>
      </c>
      <c r="B278" s="90"/>
      <c r="C278" s="90"/>
      <c r="D278" s="90"/>
      <c r="E278" s="90"/>
      <c r="F278" s="90"/>
      <c r="G278" s="90"/>
      <c r="H278" s="90"/>
      <c r="I278" s="90"/>
      <c r="J278" s="90"/>
      <c r="K278" s="90"/>
      <c r="L278" s="90"/>
    </row>
    <row r="281" spans="1:16" x14ac:dyDescent="0.25">
      <c r="B281" s="1" t="s">
        <v>17</v>
      </c>
      <c r="C281" s="1"/>
      <c r="D281" s="81"/>
      <c r="E281" s="81"/>
      <c r="F281" s="81"/>
      <c r="G281" s="81"/>
      <c r="H281" s="81"/>
      <c r="I281" s="81"/>
    </row>
    <row r="284" spans="1:16" ht="45" customHeight="1" x14ac:dyDescent="0.25">
      <c r="A284" s="82" t="s">
        <v>18</v>
      </c>
      <c r="B284" s="82"/>
      <c r="C284" s="82"/>
      <c r="D284" s="82"/>
      <c r="E284" s="82"/>
      <c r="F284" s="82"/>
      <c r="G284" s="82"/>
      <c r="H284" s="82"/>
      <c r="I284" s="82"/>
      <c r="J284" s="82"/>
      <c r="K284" s="82"/>
      <c r="L284" s="82"/>
    </row>
    <row r="285" spans="1:16" x14ac:dyDescent="0.25">
      <c r="B285" s="43"/>
      <c r="C285" s="43"/>
      <c r="D285" s="43"/>
    </row>
  </sheetData>
  <sheetProtection algorithmName="SHA-512" hashValue="h4l0KFLVgcO09P8pW/vkt7SksZnKDbenNOfZ6qkdOHGIyc6eXeeo5w+zjuIsjp0MXWph4yhD64/gsGnOeAZWXw==" saltValue="RBC3jlEccEBSwDkvzDdFOQ==" spinCount="100000" sheet="1" objects="1" scenarios="1" selectLockedCells="1"/>
  <autoFilter ref="A5:L272" xr:uid="{8C700576-5868-4781-9D21-B65413E4832C}"/>
  <mergeCells count="167">
    <mergeCell ref="A272:I272"/>
    <mergeCell ref="A270:I270"/>
    <mergeCell ref="A271:I271"/>
    <mergeCell ref="A265:L265"/>
    <mergeCell ref="D266:I266"/>
    <mergeCell ref="D267:I267"/>
    <mergeCell ref="A269:I269"/>
    <mergeCell ref="D259:I259"/>
    <mergeCell ref="A260:L260"/>
    <mergeCell ref="D261:I261"/>
    <mergeCell ref="A262:L262"/>
    <mergeCell ref="D264:I264"/>
    <mergeCell ref="A242:L242"/>
    <mergeCell ref="D255:I255"/>
    <mergeCell ref="D256:I256"/>
    <mergeCell ref="A257:L257"/>
    <mergeCell ref="D258:I258"/>
    <mergeCell ref="D233:I233"/>
    <mergeCell ref="A234:L234"/>
    <mergeCell ref="D237:I237"/>
    <mergeCell ref="A238:L238"/>
    <mergeCell ref="D241:I241"/>
    <mergeCell ref="A216:L216"/>
    <mergeCell ref="D219:I219"/>
    <mergeCell ref="D231:I231"/>
    <mergeCell ref="A232:L232"/>
    <mergeCell ref="A200:L200"/>
    <mergeCell ref="D203:I203"/>
    <mergeCell ref="A204:L204"/>
    <mergeCell ref="D215:I215"/>
    <mergeCell ref="D183:I183"/>
    <mergeCell ref="A184:L184"/>
    <mergeCell ref="D187:I187"/>
    <mergeCell ref="A188:L188"/>
    <mergeCell ref="D199:I199"/>
    <mergeCell ref="A177:L177"/>
    <mergeCell ref="D179:I179"/>
    <mergeCell ref="D180:I180"/>
    <mergeCell ref="A181:L181"/>
    <mergeCell ref="D182:I182"/>
    <mergeCell ref="A172:L172"/>
    <mergeCell ref="D173:I173"/>
    <mergeCell ref="A174:L174"/>
    <mergeCell ref="D176:I176"/>
    <mergeCell ref="A165:L165"/>
    <mergeCell ref="D168:I168"/>
    <mergeCell ref="A169:L169"/>
    <mergeCell ref="D170:I170"/>
    <mergeCell ref="D171:I171"/>
    <mergeCell ref="D158:I158"/>
    <mergeCell ref="A159:L159"/>
    <mergeCell ref="D161:I161"/>
    <mergeCell ref="A162:L162"/>
    <mergeCell ref="D164:I164"/>
    <mergeCell ref="A152:L152"/>
    <mergeCell ref="D153:I153"/>
    <mergeCell ref="A154:L154"/>
    <mergeCell ref="D155:I155"/>
    <mergeCell ref="A156:L156"/>
    <mergeCell ref="D148:I148"/>
    <mergeCell ref="D149:I149"/>
    <mergeCell ref="A150:L150"/>
    <mergeCell ref="D151:I151"/>
    <mergeCell ref="A141:L141"/>
    <mergeCell ref="D145:I145"/>
    <mergeCell ref="A146:L146"/>
    <mergeCell ref="D130:I130"/>
    <mergeCell ref="A131:L131"/>
    <mergeCell ref="D134:I134"/>
    <mergeCell ref="A135:L135"/>
    <mergeCell ref="A125:L125"/>
    <mergeCell ref="D126:I126"/>
    <mergeCell ref="A127:L127"/>
    <mergeCell ref="D129:I129"/>
    <mergeCell ref="A121:L121"/>
    <mergeCell ref="D122:I122"/>
    <mergeCell ref="A123:L123"/>
    <mergeCell ref="D124:I124"/>
    <mergeCell ref="D116:I116"/>
    <mergeCell ref="A117:L117"/>
    <mergeCell ref="D118:I118"/>
    <mergeCell ref="A119:L119"/>
    <mergeCell ref="D140:I140"/>
    <mergeCell ref="D112:I112"/>
    <mergeCell ref="D114:I114"/>
    <mergeCell ref="A115:L115"/>
    <mergeCell ref="A98:L98"/>
    <mergeCell ref="D99:I99"/>
    <mergeCell ref="A100:L100"/>
    <mergeCell ref="D104:I104"/>
    <mergeCell ref="A105:L105"/>
    <mergeCell ref="D120:I120"/>
    <mergeCell ref="A96:L96"/>
    <mergeCell ref="D97:I97"/>
    <mergeCell ref="D88:I88"/>
    <mergeCell ref="A89:L89"/>
    <mergeCell ref="D90:I90"/>
    <mergeCell ref="A91:L91"/>
    <mergeCell ref="D92:I92"/>
    <mergeCell ref="D109:I109"/>
    <mergeCell ref="A110:L110"/>
    <mergeCell ref="A87:L87"/>
    <mergeCell ref="D75:I75"/>
    <mergeCell ref="A76:L76"/>
    <mergeCell ref="D80:I80"/>
    <mergeCell ref="A81:L81"/>
    <mergeCell ref="D82:I82"/>
    <mergeCell ref="A93:L93"/>
    <mergeCell ref="D94:I94"/>
    <mergeCell ref="D95:I95"/>
    <mergeCell ref="A59:L59"/>
    <mergeCell ref="D61:I61"/>
    <mergeCell ref="D62:I62"/>
    <mergeCell ref="A63:L63"/>
    <mergeCell ref="D65:I65"/>
    <mergeCell ref="A83:L83"/>
    <mergeCell ref="D84:I84"/>
    <mergeCell ref="A85:L85"/>
    <mergeCell ref="D86:I86"/>
    <mergeCell ref="A51:L51"/>
    <mergeCell ref="D54:I54"/>
    <mergeCell ref="D55:I55"/>
    <mergeCell ref="A56:L56"/>
    <mergeCell ref="D58:I58"/>
    <mergeCell ref="A278:L278"/>
    <mergeCell ref="D7:I7"/>
    <mergeCell ref="D11:I11"/>
    <mergeCell ref="D14:I14"/>
    <mergeCell ref="D17:I17"/>
    <mergeCell ref="D19:I19"/>
    <mergeCell ref="A16:L16"/>
    <mergeCell ref="A12:L12"/>
    <mergeCell ref="A8:L8"/>
    <mergeCell ref="A32:L32"/>
    <mergeCell ref="D34:I34"/>
    <mergeCell ref="D50:I50"/>
    <mergeCell ref="A276:L276"/>
    <mergeCell ref="A274:L274"/>
    <mergeCell ref="A66:L66"/>
    <mergeCell ref="D70:I70"/>
    <mergeCell ref="A71:L71"/>
    <mergeCell ref="D73:I73"/>
    <mergeCell ref="A74:L74"/>
    <mergeCell ref="D281:I281"/>
    <mergeCell ref="A284:L284"/>
    <mergeCell ref="A1:L1"/>
    <mergeCell ref="D6:I6"/>
    <mergeCell ref="D37:I37"/>
    <mergeCell ref="D39:I39"/>
    <mergeCell ref="D44:I44"/>
    <mergeCell ref="D23:I23"/>
    <mergeCell ref="D25:I25"/>
    <mergeCell ref="D27:I27"/>
    <mergeCell ref="A20:L20"/>
    <mergeCell ref="D30:I30"/>
    <mergeCell ref="A45:L45"/>
    <mergeCell ref="A40:L40"/>
    <mergeCell ref="A38:L38"/>
    <mergeCell ref="A18:L18"/>
    <mergeCell ref="A28:L28"/>
    <mergeCell ref="A26:L26"/>
    <mergeCell ref="A24:L24"/>
    <mergeCell ref="A36:L36"/>
    <mergeCell ref="A42:L42"/>
    <mergeCell ref="D41:I41"/>
    <mergeCell ref="D47:I47"/>
    <mergeCell ref="A48:L48"/>
  </mergeCells>
  <dataValidations count="1">
    <dataValidation type="list" allowBlank="1" showInputMessage="1" showErrorMessage="1" sqref="B39 B30:B31 B34:B37 B27 B25 B23 B19 B17 B14:B15 B6:B7 B50 B41:B42 B44 B47 B9 B11 B55 B58 B61:B62 B65 B70 B73 B75 B80 B82 B84 B86 B88 B90 B92 B94:B95 B97 B99 B104 B109 B112 B114 B116 B118 B120 B122 B124 B126 B129:B130 B134 B140 B145 B148:B149 B151 B153 B155 B158 B161 B164 B168 B170:B171 B173 B176 B179:B180 B182:B183 B187 B199 B203 B215 B219 B231 B233 B237 B241 B255:B256 B258:B259 B261 B264 B266:B267"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52" fitToHeight="30" orientation="portrait" r:id="rId1"/>
  <headerFooter>
    <oddFooter>&amp;R&amp;P / &amp;N</oddFooter>
  </headerFooter>
  <ignoredErrors>
    <ignoredError sqref="A6 A54 A16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2024-06-03T09:41:16Z</cp:lastPrinted>
  <dcterms:created xsi:type="dcterms:W3CDTF">2023-05-29T06:28:02Z</dcterms:created>
  <dcterms:modified xsi:type="dcterms:W3CDTF">2024-06-03T10:08:14Z</dcterms:modified>
</cp:coreProperties>
</file>