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S-04234-2024 - Adecuación cubiertas edificio UUMM SANT GUGAT (VV)\DOCU\"/>
    </mc:Choice>
  </mc:AlternateContent>
  <xr:revisionPtr revIDLastSave="0" documentId="13_ncr:1_{C208330E-BDD9-4508-8F3E-5A4685DD2EE6}" xr6:coauthVersionLast="36" xr6:coauthVersionMax="36" xr10:uidLastSave="{00000000-0000-0000-0000-000000000000}"/>
  <bookViews>
    <workbookView xWindow="0" yWindow="0" windowWidth="26655" windowHeight="11145" xr2:uid="{EAF5692E-DCA9-4FB5-9AA1-45950DED4F43}"/>
  </bookViews>
  <sheets>
    <sheet name="Anexo I pag 1 oferta" sheetId="5" r:id="rId1"/>
    <sheet name="Anexo I Tabla Desglose Precio" sheetId="3" r:id="rId2"/>
  </sheets>
  <definedNames>
    <definedName name="_xlnm._FilterDatabase" localSheetId="1" hidden="1">'Anexo I Tabla Desglose Precio'!$A$6:$G$57</definedName>
    <definedName name="_xlnm.Print_Area" localSheetId="0">'Anexo I pag 1 oferta'!$A$3:$J$56</definedName>
    <definedName name="_xlnm.Print_Area" localSheetId="1">'Anexo I Tabla Desglose Precio'!$A$7:$G$65</definedName>
    <definedName name="_xlnm.Print_Titles" localSheetId="1">'Anexo I Tabla Desglose Precio'!$4:$5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9" i="3" l="1"/>
  <c r="G38" i="3"/>
  <c r="G35" i="3"/>
  <c r="G34" i="3"/>
  <c r="G33" i="3"/>
  <c r="G30" i="3"/>
  <c r="G29" i="3"/>
  <c r="G26" i="3"/>
  <c r="G25" i="3"/>
  <c r="G24" i="3"/>
  <c r="G20" i="3"/>
  <c r="G21" i="3"/>
  <c r="G12" i="3"/>
  <c r="G40" i="3" l="1"/>
  <c r="G36" i="3"/>
  <c r="G31" i="3"/>
  <c r="G27" i="3"/>
  <c r="G19" i="3"/>
  <c r="G18" i="3"/>
  <c r="G17" i="3"/>
  <c r="G16" i="3"/>
  <c r="G15" i="3"/>
  <c r="G11" i="3"/>
  <c r="G10" i="3"/>
  <c r="G9" i="3"/>
  <c r="G8" i="3"/>
  <c r="G13" i="3" l="1"/>
  <c r="G22" i="3"/>
  <c r="G41" i="3" l="1"/>
  <c r="F45" i="3" s="1"/>
  <c r="G45" i="3" s="1"/>
  <c r="F44" i="3" l="1"/>
  <c r="G44" i="3" s="1"/>
  <c r="F43" i="3"/>
  <c r="G43" i="3" s="1"/>
  <c r="F49" i="3"/>
  <c r="G49" i="3" s="1"/>
  <c r="F52" i="3"/>
  <c r="G52" i="3" s="1"/>
  <c r="G53" i="3" s="1"/>
  <c r="F48" i="3"/>
  <c r="G48" i="3" s="1"/>
  <c r="G50" i="3" l="1"/>
  <c r="G46" i="3"/>
  <c r="G54" i="3" l="1"/>
  <c r="G57" i="3" l="1"/>
  <c r="B29" i="5" s="1"/>
  <c r="E55" i="3"/>
  <c r="E56" i="3"/>
</calcChain>
</file>

<file path=xl/sharedStrings.xml><?xml version="1.0" encoding="utf-8"?>
<sst xmlns="http://schemas.openxmlformats.org/spreadsheetml/2006/main" count="170" uniqueCount="136">
  <si>
    <t>Código</t>
  </si>
  <si>
    <t>Ud</t>
  </si>
  <si>
    <t>Resumen</t>
  </si>
  <si>
    <t>CanPres</t>
  </si>
  <si>
    <t>Pres</t>
  </si>
  <si>
    <t/>
  </si>
  <si>
    <t>m2</t>
  </si>
  <si>
    <t>CONTROL DE CALIDAD</t>
  </si>
  <si>
    <t>SEGURIDAD Y SALUD</t>
  </si>
  <si>
    <t>%</t>
  </si>
  <si>
    <t xml:space="preserve">ESTA TABLA DESGLOSE PRECIO DE OFERTA SE PRESENTARA EN FORMATO PDF 
</t>
  </si>
  <si>
    <t>Fdo:</t>
  </si>
  <si>
    <t>TOTAL PRESUPUESTO EJECUCION MATERIAL</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</si>
  <si>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</si>
  <si>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</si>
  <si>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</si>
  <si>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</si>
  <si>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</si>
  <si>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</si>
  <si>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</si>
  <si>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</si>
  <si>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</si>
  <si>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</si>
  <si>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</si>
  <si>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</si>
  <si>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</si>
  <si>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</si>
  <si>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</si>
  <si>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</si>
  <si>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</si>
  <si>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</si>
  <si>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</si>
  <si>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</si>
  <si>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</si>
  <si>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Expediente n.º S/04234/2024</t>
  </si>
  <si>
    <t xml:space="preserve">“Adecuación de cubiertas en edificio UUMM SAN CUGAT "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</si>
  <si>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</si>
  <si>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</si>
  <si>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</si>
  <si>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</si>
  <si>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S-04234-2024 - Adecuación de cubiertas en edificio UUMM SAN CUGAT</t>
  </si>
  <si>
    <t>m</t>
  </si>
  <si>
    <t>RETIRADA CAPAS IMPERMEABILIZACIÓN CUBIERTA y AISLAMIENTO</t>
  </si>
  <si>
    <t>DESMONTADO DE CANALÓN Y DESAGÜES CUBIERTA</t>
  </si>
  <si>
    <t>LEVANTADO DE ALBARDILLA CON/SIN RECUPERACIÓN</t>
  </si>
  <si>
    <t>DESMONTAJE DE BARANDILLA AUTOPORTANTE CON RECUPERACIÓN</t>
  </si>
  <si>
    <t>PICADO Y ELIMINACIÓN DE ENFOSCADO EN PARAMENTOS VERTICALES</t>
  </si>
  <si>
    <t>AISLAMIENTOS, CUBIERTAS E IMPERMEABILIZACIONES</t>
  </si>
  <si>
    <t>IMPERMEABILIZACIÓN SOBRE CUBIERTA DECK</t>
  </si>
  <si>
    <t>REFUERZO PERIMETRAL SOBRE PARAMENTOS VERTICALES</t>
  </si>
  <si>
    <t>PERFIL DE REMATE EN Z</t>
  </si>
  <si>
    <t>IMPERMEABILIZACIÓN MURETE DE CORONACIÓN</t>
  </si>
  <si>
    <t>REPARACIÓN E IMPERMEABILIZACIÓN DEL CANALÓN</t>
  </si>
  <si>
    <t>ud</t>
  </si>
  <si>
    <t>PIEZA CAZOLETA A BAJANTE</t>
  </si>
  <si>
    <t>LÁMINA DE BUTILO/NEOPRENO BAJO CONTRAPESOS</t>
  </si>
  <si>
    <t>ALBAÑILERÍA, CERRAMIENTOS Y DIVISIONES</t>
  </si>
  <si>
    <t>REPASO DE SOPORTE</t>
  </si>
  <si>
    <t>FORMACIÓN ESCOCIA BASE LÁMINA</t>
  </si>
  <si>
    <t>FÁBRICA LADRILLO PERFORADO 7 cm 1/2 P</t>
  </si>
  <si>
    <t>REVESTIMIENTOS, CHAPADOS Y ALICATADOS</t>
  </si>
  <si>
    <t>ALBARDILLA DE HORMIGÓN POLÍMERO</t>
  </si>
  <si>
    <t>ENFOSCADO MAESTREADO HIDRÓFUGO M-10</t>
  </si>
  <si>
    <t>CARPINTERÍA Y CERRAJERÍA</t>
  </si>
  <si>
    <t>kg</t>
  </si>
  <si>
    <t>ACERO EN CERRAJERÍA</t>
  </si>
  <si>
    <t>MONTAJE DE BARANDILLA AUTOPORTANTE DE CUBIERTA TIPO TRACTEL</t>
  </si>
  <si>
    <t>REPARACIÓN, AJUSTE Y SELLADO DE LUCERNARIOS</t>
  </si>
  <si>
    <t>PINTURAS Y ACABADOS</t>
  </si>
  <si>
    <t>PINTURA AL PLIOLITE EXTERIOR</t>
  </si>
  <si>
    <t>PROTECCIÓN Y PINTURA DE ELEMENTOS DE CERRAJERÍA</t>
  </si>
  <si>
    <t>PRUEBA DE ESTANQUEIDAD Y FUNCIONAMIENTO CANALONES Y DESAGÜES DE CUBIERTAS</t>
  </si>
  <si>
    <t>PRUEBA DE ESTANQUEIDAD Y SERVICIO EN CUBIERTAS SIN INUNDACIÓN</t>
  </si>
  <si>
    <t>u</t>
  </si>
  <si>
    <t>suma capítulos 1-6</t>
  </si>
  <si>
    <t>m3</t>
  </si>
  <si>
    <t>GESTIÓN DE RESIDUOS DE DEMOLICIÓN</t>
  </si>
  <si>
    <t>GESTIÓN DE RESIDUOS DE CONSTRUCCIÓN</t>
  </si>
  <si>
    <t>SEGURIDAD Y SALUD (#)</t>
  </si>
  <si>
    <t>CONTROL DE CALIDAD (#)</t>
  </si>
  <si>
    <t>(**) Cuando no se indiquen otros porcentajes se entenderá que quedan incluidos en el precio de la oferta el 13% de Gastos Generales y el 6% de Beneficio Industrial</t>
  </si>
  <si>
    <r>
      <t xml:space="preserve">(*) Si alguna partida de esta columna tiene valor cero, se coniderará </t>
    </r>
    <r>
      <rPr>
        <b/>
        <u/>
        <sz val="8"/>
        <color theme="1"/>
        <rFont val="Calibri"/>
        <family val="2"/>
        <scheme val="minor"/>
      </rPr>
      <t>oferta a coste cero para CRTVE</t>
    </r>
  </si>
  <si>
    <t>ImpPres (*)</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</si>
  <si>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</si>
  <si>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</si>
  <si>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PRESUPUESTO EJECUCION CONTRATA-IMPORTE OFERTA</t>
  </si>
  <si>
    <t>C_SC_UM_01</t>
  </si>
  <si>
    <t>NOTA IMPORTANTE: 
Este fichero de mediciones en Excel (ÚNICO FORMATO DISPONIBLE) se facilita como ayuda para la preparación de la oferta económica_ Debe considerarse que, en todo caso, el ÚNICO CONTENIDO TÉCNICO VINCULANTE ES EL DEFINIDO EN EL PLIEGO DE CONDICIONES TÉCNICAS y el licitador debe verificar que los capítulos y contenidos de la oferta presentada correspondan exactamente con las mediciones del Proyecto_</t>
  </si>
  <si>
    <t>ACT_ PREVIAS, DEMOLICIONES Y DESMONTAJES</t>
  </si>
  <si>
    <t>C_SC_UM_01_01</t>
  </si>
  <si>
    <t>C_SC_UM_01_02</t>
  </si>
  <si>
    <t>C_SC_UM_01_03</t>
  </si>
  <si>
    <t>C_SC_UM_01_04</t>
  </si>
  <si>
    <t>C_SC_UM_01_05</t>
  </si>
  <si>
    <t>Total C_SC_UM_01</t>
  </si>
  <si>
    <t>C_SC_UM_02</t>
  </si>
  <si>
    <t>C_SC_UM_02_01</t>
  </si>
  <si>
    <t>C_SC_UM_02_02</t>
  </si>
  <si>
    <t>C_SC_UM_02_03</t>
  </si>
  <si>
    <t>C_SC_UM_02_04</t>
  </si>
  <si>
    <t>C_SC_UM_02_05</t>
  </si>
  <si>
    <t>C_SC_UM_02_06</t>
  </si>
  <si>
    <t>C_SC_UM_02_07</t>
  </si>
  <si>
    <t>Total C_SC_UM_02</t>
  </si>
  <si>
    <t>C_SC_UM_03</t>
  </si>
  <si>
    <t>C_SC_UM_03_01</t>
  </si>
  <si>
    <t>C_SC_UM_03_02</t>
  </si>
  <si>
    <t>C_SC_UM_03_03</t>
  </si>
  <si>
    <t>Total C_SC_UM_03</t>
  </si>
  <si>
    <t>C_SC_UM_04</t>
  </si>
  <si>
    <t>C_SC_UM_04_01</t>
  </si>
  <si>
    <t>C_SC_UM_04_02</t>
  </si>
  <si>
    <t>Total C_SC_UM_04</t>
  </si>
  <si>
    <t>C_SC_UM_05</t>
  </si>
  <si>
    <t>C_SC_UM_05_01</t>
  </si>
  <si>
    <t>C_SC_UM_05_02</t>
  </si>
  <si>
    <t>C_SC_UM_05_03</t>
  </si>
  <si>
    <t>Total C_SC_UM_05</t>
  </si>
  <si>
    <t>C_SC_UM_06</t>
  </si>
  <si>
    <t>C_SC_UM_06_01</t>
  </si>
  <si>
    <t>C_SC_UM_06_02</t>
  </si>
  <si>
    <t>Total C_SC_UM_06</t>
  </si>
  <si>
    <t>C_SC_UM_07</t>
  </si>
  <si>
    <t>C_SC_UM_07_01</t>
  </si>
  <si>
    <t>C_SC_UM_07_02</t>
  </si>
  <si>
    <t>C_SC_UM_07_03</t>
  </si>
  <si>
    <t>Total C_SC_UM_07</t>
  </si>
  <si>
    <t>C_SC_UM_08</t>
  </si>
  <si>
    <t>C_SC_UM_08_01</t>
  </si>
  <si>
    <t>C_SC_UM_08_02</t>
  </si>
  <si>
    <t>Total C_SC_UM_08</t>
  </si>
  <si>
    <t>C_CAT_11</t>
  </si>
  <si>
    <t>C_SC_UM_09_01</t>
  </si>
  <si>
    <t>Total C_SC_UU_MM</t>
  </si>
  <si>
    <t xml:space="preserve">( # ) El precio de partidas Gestión Residuos (GR), control de calidad (CC) y Seguridad y Salud (SS) se obtiene según % fijo e invariable de cada partida sobre importe de “suma cap_1-6”  y deberá incluirse en oferta_
</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</si>
  <si>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Proyecto_ Las propuestas deberán presentarse exclusivamente con desglose de capítulos, partidas, subtotales y totales indicado y sin desglose descriptivo de cada partida_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</si>
</sst>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
  </numFmts>
  <fonts count="32" x14ac:knownFonts="1">
    <font>
      <sz val="11"/>
      <color theme="1"/>
      <name val="Calibri"/>
      <family val="2"/>
      <scheme val="minor"/>
    </font>
    <font>
      <b/>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i/>
      <sz val="11"/>
      <color theme="1"/>
      <name val="Calibri"/>
      <family val="2"/>
      <scheme val="minor"/>
    </font>
    <font>
      <sz val="10"/>
      <color theme="1"/>
      <name val="Calibri"/>
      <family val="2"/>
      <scheme val="minor"/>
    </font>
    <font>
      <b/>
      <sz val="8"/>
      <color rgb="FF000000"/>
      <name val="Calibri"/>
      <family val="2"/>
      <scheme val="minor"/>
    </font>
    <font>
      <b/>
      <sz val="8"/>
      <color rgb="FF0070C0"/>
      <name val="Calibri"/>
      <family val="2"/>
      <scheme val="minor"/>
    </font>
    <font>
      <sz val="8"/>
      <color rgb="FF0070C0"/>
      <name val="Calibri"/>
      <family val="2"/>
      <scheme val="minor"/>
    </font>
    <font>
      <b/>
      <sz val="8"/>
      <color rgb="FFFF0000"/>
      <name val="Calibri"/>
      <family val="2"/>
      <scheme val="minor"/>
    </font>
    <font>
      <b/>
      <sz val="10"/>
      <color theme="1"/>
      <name val="Calibri"/>
      <family val="2"/>
    </font>
    <font>
      <b/>
      <sz val="16"/>
      <color rgb="FFFF0000"/>
      <name val="Calibri"/>
      <family val="2"/>
      <scheme val="minor"/>
    </font>
    <font>
      <b/>
      <sz val="14"/>
      <name val="Calibri"/>
      <family val="2"/>
      <scheme val="minor"/>
    </font>
    <font>
      <b/>
      <sz val="12"/>
      <color theme="1"/>
      <name val="Calibri"/>
      <family val="2"/>
      <scheme val="minor"/>
    </font>
    <font>
      <sz val="8"/>
      <color rgb="FFFF0000"/>
      <name val="Calibri"/>
      <family val="2"/>
      <scheme val="minor"/>
    </font>
    <font>
      <b/>
      <sz val="9"/>
      <color rgb="FF0070C0"/>
      <name val="Calibri"/>
      <family val="2"/>
      <scheme val="minor"/>
    </font>
    <font>
      <sz val="9"/>
      <color rgb="FF0070C0"/>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sz val="8"/>
      <color theme="8" tint="-0.249977111117893"/>
      <name val="Calibri"/>
      <family val="2"/>
      <scheme val="minor"/>
    </font>
    <font>
      <sz val="8"/>
      <color rgb="FF0070C0"/>
      <name val="Calibri"/>
      <family val="2"/>
    </font>
    <font>
      <b/>
      <sz val="8"/>
      <color rgb="FFFF00FF"/>
      <name val="Calibri"/>
      <family val="2"/>
      <scheme val="minor"/>
    </font>
    <font>
      <b/>
      <u/>
      <sz val="8"/>
      <color theme="1"/>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
      <patternFill patternType="solid">
        <fgColor theme="8" tint="0.79998168889431442"/>
        <bgColor indexed="64"/>
      </patternFill>
    </fill>
  </fills>
  <borders count="15">
    <border>
      <left/>
      <right/>
      <top/>
      <bottom/>
      <diagonal/>
    </border>
    <border>
      <left/>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106">
    <xf numFmtId="0" fontId="0" fillId="0" borderId="0" xfId="0"/>
    <xf numFmtId="0" fontId="12" fillId="0" borderId="1" xfId="0" applyFont="1" applyBorder="1" applyAlignment="1" applyProtection="1">
      <alignment horizontal="left" vertical="center" wrapText="1"/>
    </xf>
    <xf numFmtId="0" fontId="12" fillId="0" borderId="8" xfId="0" applyFont="1" applyBorder="1" applyAlignment="1" applyProtection="1">
      <alignment horizontal="left" vertical="center" wrapText="1"/>
    </xf>
    <xf numFmtId="0" fontId="6" fillId="0" borderId="0" xfId="0" applyFont="1" applyProtection="1"/>
    <xf numFmtId="0" fontId="0" fillId="0" borderId="0" xfId="0" applyProtection="1"/>
    <xf numFmtId="0" fontId="0" fillId="0" borderId="0" xfId="0" applyBorder="1" applyProtection="1"/>
    <xf numFmtId="0" fontId="6" fillId="0" borderId="0" xfId="0" applyFont="1" applyBorder="1" applyProtection="1"/>
    <xf numFmtId="0" fontId="18" fillId="0" borderId="0" xfId="0" applyFont="1" applyAlignment="1" applyProtection="1">
      <alignment vertical="top"/>
    </xf>
    <xf numFmtId="49" fontId="19" fillId="0" borderId="0" xfId="0" applyNumberFormat="1" applyFont="1" applyAlignment="1" applyProtection="1">
      <alignment vertical="top"/>
    </xf>
    <xf numFmtId="0" fontId="2" fillId="0" borderId="0" xfId="0" applyFont="1" applyAlignment="1" applyProtection="1">
      <alignment vertical="top"/>
    </xf>
    <xf numFmtId="2" fontId="20" fillId="4" borderId="13" xfId="0" applyNumberFormat="1" applyFont="1" applyFill="1" applyBorder="1" applyAlignment="1" applyProtection="1">
      <alignment horizontal="right" vertical="center" indent="4"/>
      <protection locked="0"/>
    </xf>
    <xf numFmtId="2" fontId="20" fillId="4" borderId="7"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4" fontId="0" fillId="0" borderId="0" xfId="0" applyNumberFormat="1" applyProtection="1"/>
    <xf numFmtId="0" fontId="0" fillId="0" borderId="0" xfId="0" applyAlignment="1" applyProtection="1">
      <alignment vertical="top"/>
    </xf>
    <xf numFmtId="0" fontId="6" fillId="0" borderId="0" xfId="0" applyFont="1" applyBorder="1" applyAlignment="1" applyProtection="1">
      <alignment vertical="top"/>
    </xf>
    <xf numFmtId="0" fontId="3" fillId="0" borderId="3" xfId="0" applyFont="1" applyBorder="1" applyAlignment="1" applyProtection="1">
      <alignment vertical="top"/>
    </xf>
    <xf numFmtId="0" fontId="3" fillId="0" borderId="7" xfId="0" applyFont="1" applyBorder="1" applyAlignment="1" applyProtection="1">
      <alignment vertical="top" wrapText="1"/>
    </xf>
    <xf numFmtId="0" fontId="3" fillId="0" borderId="3" xfId="0" applyFont="1" applyBorder="1" applyAlignment="1" applyProtection="1">
      <alignment vertical="top" wrapText="1"/>
    </xf>
    <xf numFmtId="0" fontId="7" fillId="0" borderId="3" xfId="0" applyFont="1" applyBorder="1" applyAlignment="1" applyProtection="1">
      <alignment vertical="top"/>
    </xf>
    <xf numFmtId="49" fontId="4" fillId="2" borderId="9" xfId="0" applyNumberFormat="1" applyFont="1" applyFill="1" applyBorder="1" applyAlignment="1" applyProtection="1">
      <alignment vertical="top"/>
    </xf>
    <xf numFmtId="49" fontId="4" fillId="2" borderId="0" xfId="0" applyNumberFormat="1" applyFont="1" applyFill="1" applyBorder="1" applyAlignment="1" applyProtection="1">
      <alignment vertical="top" wrapText="1"/>
    </xf>
    <xf numFmtId="3" fontId="8" fillId="2" borderId="0" xfId="0" applyNumberFormat="1" applyFont="1" applyFill="1" applyBorder="1" applyAlignment="1" applyProtection="1">
      <alignment vertical="top"/>
    </xf>
    <xf numFmtId="4" fontId="8" fillId="2" borderId="0" xfId="0" applyNumberFormat="1" applyFont="1" applyFill="1" applyBorder="1" applyAlignment="1" applyProtection="1">
      <alignment vertical="top"/>
    </xf>
    <xf numFmtId="4" fontId="8" fillId="2" borderId="5" xfId="0" applyNumberFormat="1" applyFont="1" applyFill="1" applyBorder="1" applyAlignment="1" applyProtection="1">
      <alignment vertical="top"/>
    </xf>
    <xf numFmtId="49" fontId="5" fillId="3" borderId="3" xfId="0" applyNumberFormat="1" applyFont="1" applyFill="1" applyBorder="1" applyAlignment="1" applyProtection="1">
      <alignment vertical="top"/>
    </xf>
    <xf numFmtId="49" fontId="5" fillId="0" borderId="3" xfId="0" applyNumberFormat="1" applyFont="1" applyBorder="1" applyAlignment="1" applyProtection="1">
      <alignment vertical="top"/>
    </xf>
    <xf numFmtId="49" fontId="5" fillId="0" borderId="1" xfId="0" applyNumberFormat="1" applyFont="1" applyBorder="1" applyAlignment="1" applyProtection="1">
      <alignment vertical="top" wrapText="1"/>
    </xf>
    <xf numFmtId="4" fontId="9" fillId="0" borderId="3" xfId="0" applyNumberFormat="1" applyFont="1" applyBorder="1" applyAlignment="1" applyProtection="1">
      <alignment vertical="top"/>
    </xf>
    <xf numFmtId="4" fontId="9" fillId="4" borderId="3" xfId="0" applyNumberFormat="1" applyFont="1" applyFill="1" applyBorder="1" applyAlignment="1" applyProtection="1">
      <alignment vertical="top"/>
    </xf>
    <xf numFmtId="0" fontId="5" fillId="0" borderId="3" xfId="0" applyFont="1" applyBorder="1" applyAlignment="1" applyProtection="1">
      <alignment vertical="top"/>
    </xf>
    <xf numFmtId="49" fontId="4" fillId="0" borderId="1" xfId="0" applyNumberFormat="1" applyFont="1" applyBorder="1" applyAlignment="1" applyProtection="1">
      <alignment vertical="top" wrapText="1"/>
    </xf>
    <xf numFmtId="3" fontId="9" fillId="0" borderId="1" xfId="0" applyNumberFormat="1" applyFont="1" applyBorder="1" applyAlignment="1" applyProtection="1">
      <alignment vertical="top"/>
    </xf>
    <xf numFmtId="4" fontId="8" fillId="0" borderId="1" xfId="0" applyNumberFormat="1" applyFont="1" applyBorder="1" applyAlignment="1" applyProtection="1">
      <alignment vertical="top"/>
    </xf>
    <xf numFmtId="4" fontId="8" fillId="4" borderId="3" xfId="0" applyNumberFormat="1" applyFont="1" applyFill="1" applyBorder="1" applyAlignment="1" applyProtection="1">
      <alignment vertical="top"/>
    </xf>
    <xf numFmtId="49" fontId="13" fillId="0" borderId="1" xfId="0" applyNumberFormat="1" applyFont="1" applyBorder="1" applyAlignment="1" applyProtection="1">
      <alignment horizontal="right" vertical="top" wrapText="1"/>
    </xf>
    <xf numFmtId="4" fontId="13" fillId="4" borderId="3" xfId="0" applyNumberFormat="1" applyFont="1" applyFill="1" applyBorder="1" applyAlignment="1" applyProtection="1">
      <alignment vertical="top"/>
    </xf>
    <xf numFmtId="4" fontId="14" fillId="0" borderId="3" xfId="0" applyNumberFormat="1" applyFont="1" applyBorder="1" applyAlignment="1" applyProtection="1">
      <alignment vertical="top"/>
    </xf>
    <xf numFmtId="0" fontId="5" fillId="0" borderId="6" xfId="0" applyFont="1" applyBorder="1" applyAlignment="1" applyProtection="1">
      <alignment vertical="top"/>
    </xf>
    <xf numFmtId="0" fontId="5" fillId="0" borderId="1" xfId="0" applyFont="1" applyBorder="1" applyAlignment="1" applyProtection="1">
      <alignment vertical="top"/>
    </xf>
    <xf numFmtId="0" fontId="0" fillId="0" borderId="4" xfId="0" applyBorder="1" applyProtection="1"/>
    <xf numFmtId="49" fontId="4" fillId="0" borderId="0" xfId="0" applyNumberFormat="1" applyFont="1" applyBorder="1" applyAlignment="1" applyProtection="1">
      <alignment vertical="top" wrapText="1"/>
    </xf>
    <xf numFmtId="0" fontId="0" fillId="0" borderId="6" xfId="0" applyBorder="1" applyProtection="1"/>
    <xf numFmtId="0" fontId="0" fillId="0" borderId="1" xfId="0" applyBorder="1" applyProtection="1"/>
    <xf numFmtId="4" fontId="9" fillId="4" borderId="6" xfId="0" applyNumberFormat="1" applyFont="1" applyFill="1" applyBorder="1" applyAlignment="1" applyProtection="1">
      <alignment vertical="top"/>
      <protection locked="0"/>
    </xf>
    <xf numFmtId="4" fontId="8" fillId="4" borderId="9" xfId="0" applyNumberFormat="1" applyFont="1" applyFill="1" applyBorder="1" applyAlignment="1" applyProtection="1">
      <alignment vertical="top"/>
      <protection locked="0"/>
    </xf>
    <xf numFmtId="4" fontId="8" fillId="4" borderId="3" xfId="0" applyNumberFormat="1" applyFont="1" applyFill="1" applyBorder="1" applyAlignment="1" applyProtection="1">
      <alignment vertical="top"/>
      <protection locked="0"/>
    </xf>
    <xf numFmtId="0" fontId="22" fillId="0" borderId="1" xfId="0" applyFont="1" applyBorder="1" applyAlignment="1" applyProtection="1">
      <alignment vertical="top"/>
    </xf>
    <xf numFmtId="0" fontId="11" fillId="0" borderId="0" xfId="0" applyFont="1" applyProtection="1"/>
    <xf numFmtId="0" fontId="23" fillId="0" borderId="0" xfId="0" applyFont="1" applyProtection="1"/>
    <xf numFmtId="0" fontId="24" fillId="0" borderId="0" xfId="0" applyFont="1" applyAlignment="1" applyProtection="1">
      <alignment horizontal="right" vertical="center"/>
    </xf>
    <xf numFmtId="0" fontId="24" fillId="0" borderId="0" xfId="0" applyFont="1" applyAlignment="1" applyProtection="1">
      <alignment horizontal="right"/>
    </xf>
    <xf numFmtId="0" fontId="0" fillId="0" borderId="0" xfId="0" applyAlignment="1" applyProtection="1">
      <alignment horizontal="left" vertical="top"/>
    </xf>
    <xf numFmtId="0" fontId="0" fillId="4" borderId="0" xfId="0" applyFill="1" applyAlignment="1" applyProtection="1">
      <alignment vertical="top" shrinkToFit="1"/>
      <protection locked="0"/>
    </xf>
    <xf numFmtId="0" fontId="26"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1" fillId="0" borderId="0" xfId="0" applyFont="1" applyAlignment="1" applyProtection="1">
      <alignment vertical="top"/>
    </xf>
    <xf numFmtId="0" fontId="10" fillId="0" borderId="0" xfId="0" applyFont="1" applyProtection="1"/>
    <xf numFmtId="4" fontId="9" fillId="4" borderId="1" xfId="0" applyNumberFormat="1" applyFont="1" applyFill="1" applyBorder="1" applyAlignment="1" applyProtection="1">
      <alignment vertical="top"/>
      <protection locked="0"/>
    </xf>
    <xf numFmtId="4" fontId="14" fillId="0" borderId="1" xfId="0" applyNumberFormat="1" applyFont="1" applyBorder="1" applyAlignment="1" applyProtection="1">
      <alignment vertical="top"/>
    </xf>
    <xf numFmtId="0" fontId="13" fillId="0" borderId="3" xfId="0" applyFont="1" applyBorder="1" applyAlignment="1" applyProtection="1">
      <alignment horizontal="center" vertical="center"/>
    </xf>
    <xf numFmtId="49" fontId="4" fillId="2" borderId="3" xfId="0" applyNumberFormat="1" applyFont="1" applyFill="1" applyBorder="1" applyAlignment="1" applyProtection="1">
      <alignment vertical="top" wrapText="1"/>
    </xf>
    <xf numFmtId="49" fontId="4" fillId="2" borderId="3" xfId="0" applyNumberFormat="1" applyFont="1" applyFill="1" applyBorder="1" applyAlignment="1" applyProtection="1">
      <alignment horizontal="center" vertical="top"/>
    </xf>
    <xf numFmtId="49" fontId="4" fillId="2" borderId="1" xfId="0" applyNumberFormat="1" applyFont="1" applyFill="1" applyBorder="1" applyAlignment="1" applyProtection="1">
      <alignment vertical="top" wrapText="1"/>
    </xf>
    <xf numFmtId="4" fontId="28" fillId="6" borderId="3" xfId="0" applyNumberFormat="1" applyFont="1" applyFill="1" applyBorder="1" applyAlignment="1" applyProtection="1">
      <alignment vertical="top"/>
    </xf>
    <xf numFmtId="0" fontId="0" fillId="0" borderId="0" xfId="0" applyFont="1" applyAlignment="1" applyProtection="1">
      <alignment horizontal="left" vertical="top" wrapText="1"/>
    </xf>
    <xf numFmtId="0" fontId="0" fillId="4" borderId="0" xfId="0" applyFill="1" applyAlignment="1" applyProtection="1">
      <alignment horizontal="left" vertical="top" shrinkToFit="1"/>
      <protection locked="0"/>
    </xf>
    <xf numFmtId="0" fontId="26" fillId="0" borderId="0" xfId="0" applyFont="1" applyAlignment="1" applyProtection="1">
      <alignment horizontal="left" vertical="top"/>
    </xf>
    <xf numFmtId="3" fontId="21" fillId="0" borderId="1" xfId="0" applyNumberFormat="1" applyFont="1" applyBorder="1" applyAlignment="1" applyProtection="1">
      <alignment horizontal="right" vertical="top"/>
    </xf>
    <xf numFmtId="10" fontId="15" fillId="4" borderId="6" xfId="0" applyNumberFormat="1" applyFont="1" applyFill="1" applyBorder="1" applyAlignment="1" applyProtection="1">
      <alignment horizontal="right" vertical="top" wrapText="1"/>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17" fillId="0" borderId="0" xfId="0" applyFont="1" applyAlignment="1" applyProtection="1">
      <alignment horizontal="center" vertical="top" wrapText="1"/>
    </xf>
    <xf numFmtId="0" fontId="25"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6" fillId="0" borderId="0" xfId="0" applyFont="1" applyAlignment="1" applyProtection="1">
      <alignment horizontal="left" vertical="top"/>
    </xf>
    <xf numFmtId="0" fontId="0" fillId="4" borderId="0" xfId="0" applyFill="1" applyAlignment="1" applyProtection="1">
      <alignment horizontal="left" shrinkToFit="1"/>
      <protection locked="0"/>
    </xf>
    <xf numFmtId="0" fontId="0" fillId="0" borderId="0" xfId="0" applyAlignment="1" applyProtection="1">
      <alignment horizontal="left" vertical="top" wrapText="1"/>
    </xf>
    <xf numFmtId="4" fontId="1" fillId="5" borderId="0" xfId="0" applyNumberFormat="1" applyFont="1" applyFill="1" applyAlignment="1" applyProtection="1">
      <alignment horizontal="center" vertical="top" shrinkToFit="1"/>
    </xf>
    <xf numFmtId="0" fontId="1" fillId="5" borderId="0" xfId="0" applyFont="1" applyFill="1" applyAlignment="1" applyProtection="1">
      <alignment horizontal="center" vertical="top" shrinkToFit="1"/>
    </xf>
    <xf numFmtId="0" fontId="0" fillId="0" borderId="0" xfId="0" applyFont="1" applyAlignment="1" applyProtection="1">
      <alignment horizontal="left" vertical="top" wrapText="1"/>
    </xf>
    <xf numFmtId="0" fontId="5" fillId="0" borderId="0" xfId="0" applyFont="1" applyBorder="1" applyAlignment="1" applyProtection="1">
      <alignment horizontal="left" vertical="top" wrapText="1"/>
    </xf>
    <xf numFmtId="3" fontId="21" fillId="0" borderId="1" xfId="0" applyNumberFormat="1" applyFont="1" applyBorder="1" applyAlignment="1" applyProtection="1">
      <alignment horizontal="right" vertical="top"/>
    </xf>
    <xf numFmtId="3" fontId="21" fillId="0" borderId="7" xfId="0" applyNumberFormat="1" applyFont="1" applyBorder="1" applyAlignment="1" applyProtection="1">
      <alignment horizontal="right" vertical="top"/>
    </xf>
    <xf numFmtId="0" fontId="8" fillId="0" borderId="0" xfId="0" applyFont="1" applyBorder="1" applyAlignment="1" applyProtection="1">
      <alignment horizontal="left" vertical="top" wrapText="1"/>
    </xf>
    <xf numFmtId="0" fontId="16" fillId="0" borderId="10" xfId="0" applyFont="1" applyBorder="1" applyAlignment="1" applyProtection="1">
      <alignment horizontal="left" vertical="top" wrapText="1"/>
    </xf>
    <xf numFmtId="0" fontId="16" fillId="0" borderId="2" xfId="0" applyFont="1" applyBorder="1" applyAlignment="1" applyProtection="1">
      <alignment horizontal="left" vertical="top" wrapText="1"/>
    </xf>
    <xf numFmtId="0" fontId="16" fillId="0" borderId="11" xfId="0" applyFont="1" applyBorder="1" applyAlignment="1" applyProtection="1">
      <alignment horizontal="left" vertical="top" wrapText="1"/>
    </xf>
    <xf numFmtId="0" fontId="17" fillId="0" borderId="12"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4" borderId="14" xfId="0" applyFill="1" applyBorder="1" applyAlignment="1" applyProtection="1">
      <alignment horizontal="center" vertical="top"/>
      <protection locked="0"/>
    </xf>
    <xf numFmtId="49" fontId="4" fillId="2" borderId="4" xfId="0" applyNumberFormat="1" applyFont="1" applyFill="1" applyBorder="1" applyAlignment="1" applyProtection="1">
      <alignment vertical="top"/>
    </xf>
    <xf numFmtId="49" fontId="4" fillId="2" borderId="0" xfId="0" applyNumberFormat="1" applyFont="1" applyFill="1" applyBorder="1" applyAlignment="1" applyProtection="1">
      <alignment vertical="top"/>
    </xf>
    <xf numFmtId="4" fontId="30" fillId="2" borderId="3" xfId="0" applyNumberFormat="1" applyFont="1" applyFill="1" applyBorder="1" applyAlignment="1" applyProtection="1">
      <alignment vertical="top"/>
    </xf>
    <xf numFmtId="164" fontId="29" fillId="0" borderId="3" xfId="0" applyNumberFormat="1" applyFont="1" applyFill="1" applyBorder="1" applyAlignment="1" applyProtection="1">
      <alignment horizontal="right" vertical="top"/>
    </xf>
    <xf numFmtId="49" fontId="4" fillId="0" borderId="6" xfId="0" applyNumberFormat="1" applyFont="1" applyBorder="1" applyAlignment="1" applyProtection="1">
      <alignment vertical="top" wrapText="1"/>
    </xf>
    <xf numFmtId="49" fontId="4" fillId="2" borderId="3" xfId="0" applyNumberFormat="1" applyFont="1" applyFill="1" applyBorder="1" applyAlignment="1" applyProtection="1">
      <alignment vertical="top"/>
    </xf>
    <xf numFmtId="4" fontId="14" fillId="0" borderId="1" xfId="0" applyNumberFormat="1" applyFont="1" applyFill="1" applyBorder="1" applyAlignment="1" applyProtection="1">
      <alignment vertical="top"/>
    </xf>
    <xf numFmtId="0" fontId="0" fillId="4" borderId="14" xfId="0" applyFill="1" applyBorder="1" applyAlignment="1" applyProtection="1">
      <alignment horizontal="center" wrapText="1"/>
      <protection locked="0"/>
    </xf>
  </cellXfs>
  <cellStyles count="1">
    <cellStyle name="Normal" xfId="0" builtinId="0"/>
  </cellStyles>
  <dxfs count="0"/>
  <tableStyles count="0" defaultTableStyle="TableStyleMedium2" defaultPivotStyle="PivotStyleLight16"/>
  <colors>
    <mruColors>
      <color rgb="FFFFFFCC"/>
      <color rgb="FF007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521F4765-20D2-428F-B44C-D673C9E3FCA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95DB3-43D9-41F9-89CE-40B405BA21AD}">
  <sheetPr>
    <pageSetUpPr fitToPage="1"/>
  </sheetPr>
  <dimension ref="A2:I55"/>
  <sheetViews>
    <sheetView showGridLines="0" tabSelected="1" zoomScale="85" zoomScaleNormal="85" workbookViewId="0">
      <selection activeCell="C55" sqref="C55:G55"/>
    </sheetView>
  </sheetViews>
  <sheetFormatPr baseColWidth="10" defaultRowHeight="15" x14ac:dyDescent="0.25"/>
  <cols>
    <col min="1" max="1" width="8.28515625" style="4" customWidth="1"/>
    <col min="2" max="2" width="13.5703125" style="4" customWidth="1"/>
    <col min="3" max="3" width="17.85546875" style="4" customWidth="1"/>
    <col min="4" max="9" width="11.42578125" style="4"/>
    <col min="10" max="10" width="1.7109375" style="4" customWidth="1"/>
    <col min="11" max="16384" width="11.42578125" style="4"/>
  </cols>
  <sheetData>
    <row r="2" spans="1:9" s="14" customFormat="1" ht="75" customHeight="1" x14ac:dyDescent="0.25">
      <c r="A2" s="79" t="s">
        <v>13</v>
      </c>
      <c r="B2" s="79"/>
      <c r="C2" s="79"/>
      <c r="D2" s="79"/>
      <c r="E2" s="79"/>
      <c r="F2" s="79"/>
      <c r="G2" s="79"/>
      <c r="H2" s="79"/>
      <c r="I2" s="79"/>
    </row>
    <row r="5" spans="1:9" x14ac:dyDescent="0.25">
      <c r="D5" s="48"/>
      <c r="E5" s="48"/>
      <c r="F5" s="49"/>
      <c r="G5" s="49"/>
      <c r="H5" s="49"/>
      <c r="I5" s="50" t="s">
        <v>35</v>
      </c>
    </row>
    <row r="6" spans="1:9" x14ac:dyDescent="0.25">
      <c r="D6" s="48"/>
      <c r="E6" s="48"/>
      <c r="F6" s="49"/>
      <c r="G6" s="49"/>
      <c r="H6" s="49"/>
      <c r="I6" s="50"/>
    </row>
    <row r="7" spans="1:9" x14ac:dyDescent="0.25">
      <c r="D7" s="48"/>
      <c r="E7" s="48"/>
      <c r="F7" s="49"/>
      <c r="G7" s="49"/>
      <c r="H7" s="49"/>
      <c r="I7" s="51" t="s">
        <v>34</v>
      </c>
    </row>
    <row r="8" spans="1:9" ht="24.95" customHeight="1" x14ac:dyDescent="0.25"/>
    <row r="9" spans="1:9" ht="18.75" x14ac:dyDescent="0.3">
      <c r="A9" s="80" t="s">
        <v>14</v>
      </c>
      <c r="B9" s="80"/>
      <c r="C9" s="80"/>
      <c r="D9" s="80"/>
      <c r="E9" s="80"/>
      <c r="F9" s="80"/>
      <c r="G9" s="80"/>
      <c r="H9" s="80"/>
      <c r="I9" s="80"/>
    </row>
    <row r="10" spans="1:9" ht="15" customHeight="1" x14ac:dyDescent="0.25"/>
    <row r="11" spans="1:9" ht="15" customHeight="1" x14ac:dyDescent="0.25"/>
    <row r="12" spans="1:9" x14ac:dyDescent="0.25">
      <c r="A12" s="14" t="s">
        <v>15</v>
      </c>
      <c r="B12" s="81"/>
      <c r="C12" s="81"/>
      <c r="D12" s="81"/>
      <c r="E12" s="81"/>
      <c r="F12" s="77" t="s">
        <v>16</v>
      </c>
      <c r="G12" s="77"/>
      <c r="H12" s="77"/>
      <c r="I12" s="73"/>
    </row>
    <row r="13" spans="1:9" x14ac:dyDescent="0.25">
      <c r="A13" s="82" t="s">
        <v>17</v>
      </c>
      <c r="B13" s="82"/>
      <c r="C13" s="82"/>
      <c r="D13" s="82"/>
      <c r="E13" s="82"/>
      <c r="F13" s="82"/>
      <c r="G13" s="82"/>
      <c r="H13" s="82"/>
      <c r="I13" s="52"/>
    </row>
    <row r="14" spans="1:9" x14ac:dyDescent="0.25">
      <c r="A14" s="74"/>
      <c r="B14" s="74"/>
      <c r="C14" s="74"/>
      <c r="D14" s="74"/>
      <c r="E14" s="74"/>
      <c r="F14" s="74"/>
      <c r="G14" s="74"/>
      <c r="H14" s="74"/>
      <c r="I14" s="52"/>
    </row>
    <row r="15" spans="1:9" x14ac:dyDescent="0.25">
      <c r="A15" s="14" t="s">
        <v>18</v>
      </c>
      <c r="B15" s="14"/>
      <c r="C15" s="53"/>
      <c r="D15" s="77" t="s">
        <v>19</v>
      </c>
      <c r="E15" s="77"/>
      <c r="F15" s="78"/>
      <c r="G15" s="78"/>
      <c r="H15" s="78"/>
      <c r="I15" s="78"/>
    </row>
    <row r="16" spans="1:9" x14ac:dyDescent="0.25">
      <c r="B16" s="54"/>
      <c r="C16" s="54" t="s">
        <v>20</v>
      </c>
      <c r="D16" s="54"/>
      <c r="E16" s="54"/>
      <c r="F16" s="54" t="s">
        <v>21</v>
      </c>
      <c r="G16" s="54"/>
      <c r="H16" s="54"/>
      <c r="I16" s="14"/>
    </row>
    <row r="17" spans="1:9" x14ac:dyDescent="0.25">
      <c r="B17" s="54"/>
      <c r="C17" s="54"/>
      <c r="D17" s="54"/>
      <c r="E17" s="54"/>
      <c r="F17" s="54"/>
      <c r="G17" s="54"/>
      <c r="H17" s="54"/>
      <c r="I17" s="14"/>
    </row>
    <row r="18" spans="1:9" x14ac:dyDescent="0.25">
      <c r="A18" s="14" t="s">
        <v>22</v>
      </c>
      <c r="B18" s="73"/>
      <c r="C18" s="77" t="s">
        <v>23</v>
      </c>
      <c r="D18" s="77"/>
      <c r="E18" s="83"/>
      <c r="F18" s="83"/>
      <c r="G18" s="83"/>
      <c r="H18" s="55" t="s">
        <v>24</v>
      </c>
      <c r="I18" s="56"/>
    </row>
    <row r="19" spans="1:9" s="57" customFormat="1" x14ac:dyDescent="0.25">
      <c r="B19" s="58"/>
      <c r="C19" s="59"/>
      <c r="D19" s="59"/>
      <c r="E19" s="60"/>
      <c r="F19" s="60"/>
      <c r="G19" s="60"/>
      <c r="H19" s="60"/>
      <c r="I19" s="60"/>
    </row>
    <row r="20" spans="1:9" s="57" customFormat="1" x14ac:dyDescent="0.25">
      <c r="B20" s="58"/>
      <c r="C20" s="59"/>
      <c r="D20" s="59"/>
      <c r="E20" s="60"/>
      <c r="F20" s="60"/>
      <c r="G20" s="60"/>
      <c r="H20" s="60"/>
      <c r="I20" s="60"/>
    </row>
    <row r="21" spans="1:9" s="57" customFormat="1" x14ac:dyDescent="0.25">
      <c r="A21" s="61" t="s">
        <v>25</v>
      </c>
      <c r="B21" s="58"/>
      <c r="C21" s="78"/>
      <c r="D21" s="78"/>
      <c r="E21" s="78"/>
      <c r="F21" s="78"/>
      <c r="G21" s="78"/>
      <c r="H21" s="60" t="s">
        <v>26</v>
      </c>
      <c r="I21" s="56"/>
    </row>
    <row r="22" spans="1:9" s="57" customFormat="1" x14ac:dyDescent="0.25">
      <c r="A22" s="61"/>
      <c r="B22" s="58"/>
      <c r="C22" s="59"/>
      <c r="D22" s="59"/>
      <c r="E22" s="59"/>
      <c r="F22" s="59"/>
      <c r="G22" s="59"/>
      <c r="H22" s="60"/>
      <c r="I22" s="55"/>
    </row>
    <row r="23" spans="1:9" x14ac:dyDescent="0.25">
      <c r="A23" s="14" t="s">
        <v>27</v>
      </c>
      <c r="B23" s="14"/>
      <c r="C23" s="14"/>
      <c r="D23" s="14"/>
      <c r="E23" s="14"/>
      <c r="F23" s="14"/>
      <c r="G23" s="14"/>
      <c r="H23" s="14"/>
      <c r="I23" s="14"/>
    </row>
    <row r="24" spans="1:9" ht="15" customHeight="1" x14ac:dyDescent="0.25">
      <c r="A24" s="14"/>
      <c r="B24" s="14"/>
      <c r="C24" s="14"/>
      <c r="D24" s="14"/>
      <c r="E24" s="14"/>
      <c r="F24" s="14"/>
      <c r="G24" s="14"/>
      <c r="H24" s="14"/>
      <c r="I24" s="14"/>
    </row>
    <row r="25" spans="1:9" ht="56.25" customHeight="1" x14ac:dyDescent="0.25">
      <c r="A25" s="84" t="s">
        <v>28</v>
      </c>
      <c r="B25" s="84"/>
      <c r="C25" s="84"/>
      <c r="D25" s="84"/>
      <c r="E25" s="84"/>
      <c r="F25" s="84"/>
      <c r="G25" s="84"/>
      <c r="H25" s="84"/>
      <c r="I25" s="14"/>
    </row>
    <row r="26" spans="1:9" ht="15" customHeight="1" x14ac:dyDescent="0.25">
      <c r="A26" s="14"/>
      <c r="B26" s="14"/>
      <c r="C26" s="14"/>
      <c r="D26" s="14"/>
      <c r="E26" s="14"/>
      <c r="F26" s="14"/>
      <c r="G26" s="14"/>
      <c r="H26" s="14"/>
      <c r="I26" s="14"/>
    </row>
    <row r="27" spans="1:9" ht="15" customHeight="1" x14ac:dyDescent="0.25">
      <c r="A27" s="14" t="s">
        <v>29</v>
      </c>
      <c r="B27" s="14"/>
      <c r="C27" s="14"/>
      <c r="D27" s="14"/>
      <c r="E27" s="14"/>
      <c r="F27" s="14"/>
      <c r="G27" s="14"/>
      <c r="H27" s="14"/>
    </row>
    <row r="28" spans="1:9" ht="15" customHeight="1" x14ac:dyDescent="0.25">
      <c r="A28" s="14"/>
      <c r="B28" s="14"/>
      <c r="C28" s="14"/>
      <c r="D28" s="14"/>
      <c r="E28" s="14"/>
      <c r="F28" s="14"/>
      <c r="G28" s="14"/>
      <c r="H28" s="14"/>
    </row>
    <row r="29" spans="1:9" ht="15" customHeight="1" x14ac:dyDescent="0.25">
      <c r="A29" s="14" t="s">
        <v>30</v>
      </c>
      <c r="B29" s="85">
        <f>+IF('Anexo I Tabla Desglose Precio'!G57&lt;=252773.43,'Anexo I Tabla Desglose Precio'!G57,"ERROR: no debe superar 252.773,43")</f>
        <v>0</v>
      </c>
      <c r="C29" s="86"/>
      <c r="D29" s="14" t="s">
        <v>31</v>
      </c>
      <c r="E29" s="14"/>
      <c r="F29" s="14"/>
      <c r="G29" s="14"/>
      <c r="H29" s="14"/>
    </row>
    <row r="30" spans="1:9" ht="15" customHeight="1" x14ac:dyDescent="0.25">
      <c r="A30" s="14"/>
      <c r="B30" s="14"/>
      <c r="C30" s="14"/>
      <c r="D30" s="14"/>
      <c r="E30" s="14"/>
      <c r="F30" s="14"/>
      <c r="G30" s="14"/>
      <c r="H30" s="14"/>
    </row>
    <row r="31" spans="1:9" ht="15" customHeight="1" x14ac:dyDescent="0.25">
      <c r="A31" s="62"/>
      <c r="B31" s="14"/>
      <c r="C31" s="14"/>
      <c r="D31" s="14"/>
      <c r="E31" s="14"/>
      <c r="F31" s="14"/>
      <c r="G31" s="14"/>
      <c r="H31" s="14"/>
    </row>
    <row r="32" spans="1:9" ht="15" customHeight="1" x14ac:dyDescent="0.25">
      <c r="A32" s="14"/>
      <c r="B32" s="14"/>
      <c r="C32" s="14"/>
      <c r="D32" s="14"/>
      <c r="E32" s="14"/>
      <c r="F32" s="14"/>
      <c r="G32" s="14"/>
      <c r="H32" s="14"/>
      <c r="I32" s="14"/>
    </row>
    <row r="33" spans="1:9" ht="35.1" customHeight="1" x14ac:dyDescent="0.25">
      <c r="A33" s="87" t="s">
        <v>36</v>
      </c>
      <c r="B33" s="87"/>
      <c r="C33" s="87"/>
      <c r="D33" s="87"/>
      <c r="E33" s="87"/>
      <c r="F33" s="87"/>
      <c r="G33" s="87"/>
      <c r="H33" s="87"/>
      <c r="I33" s="14"/>
    </row>
    <row r="34" spans="1:9" ht="12" customHeight="1" x14ac:dyDescent="0.25">
      <c r="A34" s="14"/>
      <c r="B34" s="14"/>
      <c r="C34" s="14"/>
      <c r="D34" s="14"/>
      <c r="E34" s="14"/>
      <c r="F34" s="14"/>
      <c r="G34" s="14"/>
      <c r="H34" s="14"/>
      <c r="I34" s="14"/>
    </row>
    <row r="35" spans="1:9" ht="27" customHeight="1" x14ac:dyDescent="0.25">
      <c r="A35" s="87" t="s">
        <v>37</v>
      </c>
      <c r="B35" s="87"/>
      <c r="C35" s="87"/>
      <c r="D35" s="87"/>
      <c r="E35" s="87"/>
      <c r="F35" s="87"/>
      <c r="G35" s="87"/>
      <c r="H35" s="87"/>
      <c r="I35" s="14"/>
    </row>
    <row r="36" spans="1:9" ht="15.75" customHeight="1" x14ac:dyDescent="0.25">
      <c r="A36" s="14"/>
      <c r="B36" s="14"/>
      <c r="C36" s="14"/>
      <c r="D36" s="14"/>
      <c r="E36" s="14"/>
      <c r="F36" s="14"/>
      <c r="G36" s="14"/>
      <c r="H36" s="14"/>
      <c r="I36" s="14"/>
    </row>
    <row r="37" spans="1:9" ht="37.5" customHeight="1" x14ac:dyDescent="0.25">
      <c r="A37" s="87" t="s">
        <v>38</v>
      </c>
      <c r="B37" s="87"/>
      <c r="C37" s="87"/>
      <c r="D37" s="87"/>
      <c r="E37" s="87"/>
      <c r="F37" s="87"/>
      <c r="G37" s="87"/>
      <c r="H37" s="87"/>
      <c r="I37" s="14"/>
    </row>
    <row r="38" spans="1:9" ht="11.25" customHeight="1" x14ac:dyDescent="0.25">
      <c r="A38" s="14"/>
      <c r="B38" s="14"/>
      <c r="C38" s="14"/>
      <c r="D38" s="14"/>
      <c r="E38" s="14"/>
      <c r="F38" s="14"/>
      <c r="G38" s="14"/>
      <c r="H38" s="14"/>
      <c r="I38" s="14"/>
    </row>
    <row r="39" spans="1:9" ht="43.5" customHeight="1" x14ac:dyDescent="0.25">
      <c r="A39" s="87" t="s">
        <v>39</v>
      </c>
      <c r="B39" s="87"/>
      <c r="C39" s="87"/>
      <c r="D39" s="87"/>
      <c r="E39" s="87"/>
      <c r="F39" s="87"/>
      <c r="G39" s="87"/>
      <c r="H39" s="87"/>
      <c r="I39" s="14"/>
    </row>
    <row r="40" spans="1:9" ht="27" customHeight="1" x14ac:dyDescent="0.25">
      <c r="A40" s="72"/>
      <c r="B40" s="72"/>
      <c r="C40" s="72"/>
      <c r="D40" s="72"/>
      <c r="E40" s="72"/>
      <c r="F40" s="72"/>
      <c r="G40" s="72"/>
      <c r="H40" s="72"/>
      <c r="I40" s="14"/>
    </row>
    <row r="41" spans="1:9" x14ac:dyDescent="0.25">
      <c r="A41" s="63" t="s">
        <v>32</v>
      </c>
      <c r="B41" s="14"/>
      <c r="C41" s="14"/>
      <c r="D41" s="14"/>
      <c r="E41" s="14"/>
      <c r="F41" s="14"/>
      <c r="G41" s="14"/>
      <c r="H41" s="14"/>
      <c r="I41" s="14"/>
    </row>
    <row r="42" spans="1:9" ht="8.1" customHeight="1" x14ac:dyDescent="0.25">
      <c r="A42" s="14"/>
      <c r="B42" s="14"/>
      <c r="C42" s="14"/>
      <c r="D42" s="14"/>
      <c r="E42" s="14"/>
      <c r="F42" s="14"/>
      <c r="G42" s="14"/>
      <c r="H42" s="14"/>
      <c r="I42" s="14"/>
    </row>
    <row r="47" spans="1:9" x14ac:dyDescent="0.25">
      <c r="B47" s="64" t="s">
        <v>33</v>
      </c>
    </row>
    <row r="55" spans="2:7" x14ac:dyDescent="0.25">
      <c r="B55" s="4" t="s">
        <v>11</v>
      </c>
      <c r="C55" s="105"/>
      <c r="D55" s="105"/>
      <c r="E55" s="105"/>
      <c r="F55" s="105"/>
      <c r="G55" s="105"/>
    </row>
  </sheetData>
  <sheetProtection algorithmName="SHA-512" hashValue="FT/LHErKiTOQdse+NtfuR/83M5evQJ8ulJfd+GcBNThIkUH1R2jr6+lLsO8d7yYXEuxKzJUApPCndFIj9fgJww==" saltValue="kUxIQ10bYvwCM80qE/Koxg==" spinCount="100000" sheet="1" objects="1" scenarios="1" selectLockedCells="1"/>
  <mergeCells count="17">
    <mergeCell ref="C55:G55"/>
    <mergeCell ref="C18:D18"/>
    <mergeCell ref="E18:G18"/>
    <mergeCell ref="C21:G21"/>
    <mergeCell ref="A25:H25"/>
    <mergeCell ref="B29:C29"/>
    <mergeCell ref="A33:H33"/>
    <mergeCell ref="A35:H35"/>
    <mergeCell ref="A37:H37"/>
    <mergeCell ref="A39:H39"/>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146C5-7354-408B-BC38-C2AB097AEDF1}">
  <sheetPr>
    <pageSetUpPr fitToPage="1"/>
  </sheetPr>
  <dimension ref="A1:G67"/>
  <sheetViews>
    <sheetView showGridLines="0" zoomScaleNormal="100" workbookViewId="0">
      <selection activeCell="B64" activeCellId="7" sqref="F8:F12 F15:F21 F24:F26 F29:F30 F33:F35 F38:F39 F55:G56 B64:D64"/>
    </sheetView>
  </sheetViews>
  <sheetFormatPr baseColWidth="10" defaultRowHeight="15" x14ac:dyDescent="0.25"/>
  <cols>
    <col min="1" max="1" width="22.5703125" style="4" customWidth="1"/>
    <col min="2" max="2" width="4.7109375" style="4" customWidth="1"/>
    <col min="3" max="3" width="35.7109375" style="4" customWidth="1"/>
    <col min="4" max="4" width="12.140625" style="4" bestFit="1" customWidth="1"/>
    <col min="5" max="5" width="10.5703125" style="4" customWidth="1"/>
    <col min="6" max="7" width="10.7109375" style="4" customWidth="1"/>
    <col min="8" max="16384" width="11.42578125" style="4"/>
  </cols>
  <sheetData>
    <row r="1" spans="1:7" ht="73.5" customHeight="1" thickBot="1" x14ac:dyDescent="0.3">
      <c r="A1" s="92" t="s">
        <v>87</v>
      </c>
      <c r="B1" s="93"/>
      <c r="C1" s="93"/>
      <c r="D1" s="93"/>
      <c r="E1" s="93"/>
      <c r="F1" s="93"/>
      <c r="G1" s="94"/>
    </row>
    <row r="2" spans="1:7" ht="60" customHeight="1" x14ac:dyDescent="0.25">
      <c r="A2" s="95" t="s">
        <v>10</v>
      </c>
      <c r="B2" s="95"/>
      <c r="C2" s="95"/>
      <c r="D2" s="95"/>
      <c r="E2" s="95"/>
      <c r="F2" s="95"/>
      <c r="G2" s="95"/>
    </row>
    <row r="3" spans="1:7" ht="18.75" x14ac:dyDescent="0.25">
      <c r="A3" s="5"/>
      <c r="B3" s="5"/>
      <c r="C3" s="5"/>
      <c r="D3" s="5"/>
      <c r="E3" s="5"/>
      <c r="F3" s="6"/>
      <c r="G3" s="7"/>
    </row>
    <row r="4" spans="1:7" ht="18.75" x14ac:dyDescent="0.25">
      <c r="A4" s="8" t="s">
        <v>40</v>
      </c>
      <c r="B4" s="9"/>
      <c r="C4" s="9"/>
      <c r="D4" s="9"/>
      <c r="E4" s="9"/>
      <c r="F4" s="7"/>
      <c r="G4" s="7"/>
    </row>
    <row r="5" spans="1:7" ht="8.1" customHeight="1" x14ac:dyDescent="0.25">
      <c r="A5" s="9"/>
      <c r="B5" s="14"/>
      <c r="C5" s="14"/>
      <c r="D5" s="14"/>
      <c r="E5" s="15"/>
      <c r="F5" s="15"/>
      <c r="G5" s="15"/>
    </row>
    <row r="6" spans="1:7" x14ac:dyDescent="0.25">
      <c r="A6" s="16" t="s">
        <v>0</v>
      </c>
      <c r="B6" s="16" t="s">
        <v>1</v>
      </c>
      <c r="C6" s="17" t="s">
        <v>2</v>
      </c>
      <c r="D6" s="18"/>
      <c r="E6" s="19" t="s">
        <v>3</v>
      </c>
      <c r="F6" s="19" t="s">
        <v>4</v>
      </c>
      <c r="G6" s="19" t="s">
        <v>82</v>
      </c>
    </row>
    <row r="7" spans="1:7" x14ac:dyDescent="0.25">
      <c r="A7" s="98" t="s">
        <v>86</v>
      </c>
      <c r="B7" s="99" t="s">
        <v>5</v>
      </c>
      <c r="C7" s="21" t="s">
        <v>88</v>
      </c>
      <c r="D7" s="21"/>
      <c r="E7" s="22"/>
      <c r="F7" s="23"/>
      <c r="G7" s="24"/>
    </row>
    <row r="8" spans="1:7" ht="22.5" x14ac:dyDescent="0.25">
      <c r="A8" s="25" t="s">
        <v>89</v>
      </c>
      <c r="B8" s="26" t="s">
        <v>6</v>
      </c>
      <c r="C8" s="27" t="s">
        <v>42</v>
      </c>
      <c r="D8" s="27"/>
      <c r="E8" s="28">
        <v>2226.5300000000002</v>
      </c>
      <c r="F8" s="44"/>
      <c r="G8" s="29">
        <f>+ROUND(+E8*F8,2)</f>
        <v>0</v>
      </c>
    </row>
    <row r="9" spans="1:7" x14ac:dyDescent="0.25">
      <c r="A9" s="25" t="s">
        <v>90</v>
      </c>
      <c r="B9" s="26" t="s">
        <v>41</v>
      </c>
      <c r="C9" s="27" t="s">
        <v>43</v>
      </c>
      <c r="D9" s="27"/>
      <c r="E9" s="28">
        <v>96.13</v>
      </c>
      <c r="F9" s="44"/>
      <c r="G9" s="29">
        <f t="shared" ref="G9:G12" si="0">+ROUND(+E9*F9,2)</f>
        <v>0</v>
      </c>
    </row>
    <row r="10" spans="1:7" x14ac:dyDescent="0.25">
      <c r="A10" s="25" t="s">
        <v>91</v>
      </c>
      <c r="B10" s="26" t="s">
        <v>41</v>
      </c>
      <c r="C10" s="27" t="s">
        <v>44</v>
      </c>
      <c r="D10" s="27"/>
      <c r="E10" s="28">
        <v>188.49</v>
      </c>
      <c r="F10" s="44"/>
      <c r="G10" s="29">
        <f t="shared" si="0"/>
        <v>0</v>
      </c>
    </row>
    <row r="11" spans="1:7" ht="22.5" x14ac:dyDescent="0.25">
      <c r="A11" s="25" t="s">
        <v>92</v>
      </c>
      <c r="B11" s="26" t="s">
        <v>41</v>
      </c>
      <c r="C11" s="27" t="s">
        <v>45</v>
      </c>
      <c r="D11" s="27"/>
      <c r="E11" s="28">
        <v>188.49</v>
      </c>
      <c r="F11" s="44"/>
      <c r="G11" s="29">
        <f t="shared" si="0"/>
        <v>0</v>
      </c>
    </row>
    <row r="12" spans="1:7" ht="22.5" x14ac:dyDescent="0.25">
      <c r="A12" s="25" t="s">
        <v>93</v>
      </c>
      <c r="B12" s="26" t="s">
        <v>6</v>
      </c>
      <c r="C12" s="27" t="s">
        <v>46</v>
      </c>
      <c r="D12" s="27"/>
      <c r="E12" s="28">
        <v>120.88</v>
      </c>
      <c r="F12" s="65"/>
      <c r="G12" s="29">
        <f t="shared" si="0"/>
        <v>0</v>
      </c>
    </row>
    <row r="13" spans="1:7" x14ac:dyDescent="0.25">
      <c r="A13" s="30"/>
      <c r="B13" s="30"/>
      <c r="C13" s="31" t="s">
        <v>94</v>
      </c>
      <c r="D13" s="31"/>
      <c r="E13" s="32"/>
      <c r="F13" s="33"/>
      <c r="G13" s="34">
        <f>SUM(G8:G12)</f>
        <v>0</v>
      </c>
    </row>
    <row r="14" spans="1:7" ht="22.5" x14ac:dyDescent="0.25">
      <c r="A14" s="98" t="s">
        <v>95</v>
      </c>
      <c r="B14" s="20" t="s">
        <v>5</v>
      </c>
      <c r="C14" s="21" t="s">
        <v>47</v>
      </c>
      <c r="D14" s="21"/>
      <c r="E14" s="22"/>
      <c r="F14" s="23"/>
      <c r="G14" s="24"/>
    </row>
    <row r="15" spans="1:7" x14ac:dyDescent="0.25">
      <c r="A15" s="25" t="s">
        <v>96</v>
      </c>
      <c r="B15" s="26" t="s">
        <v>6</v>
      </c>
      <c r="C15" s="27" t="s">
        <v>48</v>
      </c>
      <c r="D15" s="27"/>
      <c r="E15" s="28">
        <v>1953.48</v>
      </c>
      <c r="F15" s="44"/>
      <c r="G15" s="29">
        <f t="shared" ref="G15:G21" si="1">+ROUND(+E15*F15,2)</f>
        <v>0</v>
      </c>
    </row>
    <row r="16" spans="1:7" ht="22.5" x14ac:dyDescent="0.25">
      <c r="A16" s="25" t="s">
        <v>97</v>
      </c>
      <c r="B16" s="26" t="s">
        <v>41</v>
      </c>
      <c r="C16" s="27" t="s">
        <v>49</v>
      </c>
      <c r="D16" s="27"/>
      <c r="E16" s="28">
        <v>241.76</v>
      </c>
      <c r="F16" s="44"/>
      <c r="G16" s="29">
        <f t="shared" si="1"/>
        <v>0</v>
      </c>
    </row>
    <row r="17" spans="1:7" x14ac:dyDescent="0.25">
      <c r="A17" s="25" t="s">
        <v>98</v>
      </c>
      <c r="B17" s="26" t="s">
        <v>41</v>
      </c>
      <c r="C17" s="27" t="s">
        <v>50</v>
      </c>
      <c r="D17" s="27"/>
      <c r="E17" s="28">
        <v>241.76</v>
      </c>
      <c r="F17" s="44"/>
      <c r="G17" s="29">
        <f t="shared" si="1"/>
        <v>0</v>
      </c>
    </row>
    <row r="18" spans="1:7" x14ac:dyDescent="0.25">
      <c r="A18" s="25" t="s">
        <v>99</v>
      </c>
      <c r="B18" s="26" t="s">
        <v>6</v>
      </c>
      <c r="C18" s="27" t="s">
        <v>51</v>
      </c>
      <c r="D18" s="27"/>
      <c r="E18" s="28">
        <v>37.700000000000003</v>
      </c>
      <c r="F18" s="44"/>
      <c r="G18" s="29">
        <f t="shared" si="1"/>
        <v>0</v>
      </c>
    </row>
    <row r="19" spans="1:7" x14ac:dyDescent="0.25">
      <c r="A19" s="25" t="s">
        <v>100</v>
      </c>
      <c r="B19" s="26" t="s">
        <v>41</v>
      </c>
      <c r="C19" s="27" t="s">
        <v>52</v>
      </c>
      <c r="D19" s="27"/>
      <c r="E19" s="28">
        <v>96.13</v>
      </c>
      <c r="F19" s="44"/>
      <c r="G19" s="29">
        <f t="shared" si="1"/>
        <v>0</v>
      </c>
    </row>
    <row r="20" spans="1:7" x14ac:dyDescent="0.25">
      <c r="A20" s="25" t="s">
        <v>101</v>
      </c>
      <c r="B20" s="26" t="s">
        <v>53</v>
      </c>
      <c r="C20" s="27" t="s">
        <v>54</v>
      </c>
      <c r="D20" s="27"/>
      <c r="E20" s="28">
        <v>28</v>
      </c>
      <c r="F20" s="44"/>
      <c r="G20" s="29">
        <f t="shared" si="1"/>
        <v>0</v>
      </c>
    </row>
    <row r="21" spans="1:7" x14ac:dyDescent="0.25">
      <c r="A21" s="25" t="s">
        <v>102</v>
      </c>
      <c r="B21" s="26" t="s">
        <v>6</v>
      </c>
      <c r="C21" s="27" t="s">
        <v>55</v>
      </c>
      <c r="D21" s="27"/>
      <c r="E21" s="28">
        <v>26.4</v>
      </c>
      <c r="F21" s="44"/>
      <c r="G21" s="29">
        <f t="shared" si="1"/>
        <v>0</v>
      </c>
    </row>
    <row r="22" spans="1:7" x14ac:dyDescent="0.25">
      <c r="A22" s="30"/>
      <c r="B22" s="30"/>
      <c r="C22" s="41" t="s">
        <v>103</v>
      </c>
      <c r="D22" s="31"/>
      <c r="E22" s="32"/>
      <c r="F22" s="33"/>
      <c r="G22" s="34">
        <f>SUM(G15:G21)</f>
        <v>0</v>
      </c>
    </row>
    <row r="23" spans="1:7" x14ac:dyDescent="0.25">
      <c r="A23" s="98" t="s">
        <v>104</v>
      </c>
      <c r="B23" s="99" t="s">
        <v>5</v>
      </c>
      <c r="C23" s="70" t="s">
        <v>56</v>
      </c>
      <c r="D23" s="21"/>
      <c r="E23" s="22"/>
      <c r="F23" s="23"/>
      <c r="G23" s="24"/>
    </row>
    <row r="24" spans="1:7" x14ac:dyDescent="0.25">
      <c r="A24" s="25" t="s">
        <v>105</v>
      </c>
      <c r="B24" s="26" t="s">
        <v>6</v>
      </c>
      <c r="C24" s="27" t="s">
        <v>57</v>
      </c>
      <c r="D24" s="27"/>
      <c r="E24" s="28">
        <v>200</v>
      </c>
      <c r="F24" s="44"/>
      <c r="G24" s="29">
        <f t="shared" ref="G24:G26" si="2">+ROUND(+E24*F24,2)</f>
        <v>0</v>
      </c>
    </row>
    <row r="25" spans="1:7" x14ac:dyDescent="0.25">
      <c r="A25" s="25" t="s">
        <v>106</v>
      </c>
      <c r="B25" s="26" t="s">
        <v>41</v>
      </c>
      <c r="C25" s="27" t="s">
        <v>58</v>
      </c>
      <c r="D25" s="27"/>
      <c r="E25" s="28">
        <v>188.49</v>
      </c>
      <c r="F25" s="44"/>
      <c r="G25" s="29">
        <f t="shared" si="2"/>
        <v>0</v>
      </c>
    </row>
    <row r="26" spans="1:7" x14ac:dyDescent="0.25">
      <c r="A26" s="25" t="s">
        <v>107</v>
      </c>
      <c r="B26" s="26" t="s">
        <v>6</v>
      </c>
      <c r="C26" s="27" t="s">
        <v>59</v>
      </c>
      <c r="D26" s="27"/>
      <c r="E26" s="28">
        <v>1</v>
      </c>
      <c r="F26" s="44"/>
      <c r="G26" s="29">
        <f t="shared" si="2"/>
        <v>0</v>
      </c>
    </row>
    <row r="27" spans="1:7" ht="15.75" customHeight="1" x14ac:dyDescent="0.25">
      <c r="A27" s="30"/>
      <c r="B27" s="30"/>
      <c r="C27" s="41" t="s">
        <v>108</v>
      </c>
      <c r="D27" s="31"/>
      <c r="E27" s="32"/>
      <c r="F27" s="33"/>
      <c r="G27" s="34">
        <f>SUM(G24:G26)</f>
        <v>0</v>
      </c>
    </row>
    <row r="28" spans="1:7" x14ac:dyDescent="0.25">
      <c r="A28" s="98" t="s">
        <v>109</v>
      </c>
      <c r="B28" s="99" t="s">
        <v>5</v>
      </c>
      <c r="C28" s="70" t="s">
        <v>60</v>
      </c>
      <c r="D28" s="21"/>
      <c r="E28" s="22"/>
      <c r="F28" s="23"/>
      <c r="G28" s="24"/>
    </row>
    <row r="29" spans="1:7" x14ac:dyDescent="0.25">
      <c r="A29" s="25" t="s">
        <v>110</v>
      </c>
      <c r="B29" s="26" t="s">
        <v>41</v>
      </c>
      <c r="C29" s="27" t="s">
        <v>61</v>
      </c>
      <c r="D29" s="27"/>
      <c r="E29" s="28">
        <v>188.49</v>
      </c>
      <c r="F29" s="44"/>
      <c r="G29" s="29">
        <f t="shared" ref="G29:G30" si="3">+ROUND(+E29*F29,2)</f>
        <v>0</v>
      </c>
    </row>
    <row r="30" spans="1:7" x14ac:dyDescent="0.25">
      <c r="A30" s="25" t="s">
        <v>111</v>
      </c>
      <c r="B30" s="26" t="s">
        <v>6</v>
      </c>
      <c r="C30" s="27" t="s">
        <v>62</v>
      </c>
      <c r="D30" s="27"/>
      <c r="E30" s="28">
        <v>120.88</v>
      </c>
      <c r="F30" s="44"/>
      <c r="G30" s="29">
        <f t="shared" si="3"/>
        <v>0</v>
      </c>
    </row>
    <row r="31" spans="1:7" x14ac:dyDescent="0.25">
      <c r="A31" s="30"/>
      <c r="B31" s="30"/>
      <c r="C31" s="41" t="s">
        <v>112</v>
      </c>
      <c r="D31" s="31"/>
      <c r="E31" s="32"/>
      <c r="F31" s="33"/>
      <c r="G31" s="34">
        <f>SUM(G29:G30)</f>
        <v>0</v>
      </c>
    </row>
    <row r="32" spans="1:7" x14ac:dyDescent="0.25">
      <c r="A32" s="98" t="s">
        <v>113</v>
      </c>
      <c r="B32" s="99" t="s">
        <v>5</v>
      </c>
      <c r="C32" s="70" t="s">
        <v>63</v>
      </c>
      <c r="D32" s="21"/>
      <c r="E32" s="22"/>
      <c r="F32" s="23"/>
      <c r="G32" s="24"/>
    </row>
    <row r="33" spans="1:7" x14ac:dyDescent="0.25">
      <c r="A33" s="25" t="s">
        <v>114</v>
      </c>
      <c r="B33" s="26" t="s">
        <v>64</v>
      </c>
      <c r="C33" s="27" t="s">
        <v>65</v>
      </c>
      <c r="D33" s="27"/>
      <c r="E33" s="28">
        <v>1</v>
      </c>
      <c r="F33" s="44"/>
      <c r="G33" s="29">
        <f t="shared" ref="G33:G35" si="4">+ROUND(+E33*F33,2)</f>
        <v>0</v>
      </c>
    </row>
    <row r="34" spans="1:7" ht="22.5" x14ac:dyDescent="0.25">
      <c r="A34" s="25" t="s">
        <v>115</v>
      </c>
      <c r="B34" s="26" t="s">
        <v>41</v>
      </c>
      <c r="C34" s="27" t="s">
        <v>66</v>
      </c>
      <c r="D34" s="27"/>
      <c r="E34" s="28">
        <v>188.49</v>
      </c>
      <c r="F34" s="44"/>
      <c r="G34" s="29">
        <f t="shared" si="4"/>
        <v>0</v>
      </c>
    </row>
    <row r="35" spans="1:7" x14ac:dyDescent="0.25">
      <c r="A35" s="25" t="s">
        <v>116</v>
      </c>
      <c r="B35" s="26" t="s">
        <v>6</v>
      </c>
      <c r="C35" s="27" t="s">
        <v>67</v>
      </c>
      <c r="D35" s="27"/>
      <c r="E35" s="28">
        <v>217</v>
      </c>
      <c r="F35" s="44"/>
      <c r="G35" s="29">
        <f t="shared" si="4"/>
        <v>0</v>
      </c>
    </row>
    <row r="36" spans="1:7" x14ac:dyDescent="0.25">
      <c r="A36" s="30"/>
      <c r="B36" s="30"/>
      <c r="C36" s="41" t="s">
        <v>117</v>
      </c>
      <c r="D36" s="31"/>
      <c r="E36" s="32"/>
      <c r="F36" s="33"/>
      <c r="G36" s="34">
        <f>SUM(G33:G35)</f>
        <v>0</v>
      </c>
    </row>
    <row r="37" spans="1:7" x14ac:dyDescent="0.25">
      <c r="A37" s="98" t="s">
        <v>118</v>
      </c>
      <c r="B37" s="99" t="s">
        <v>5</v>
      </c>
      <c r="C37" s="70" t="s">
        <v>68</v>
      </c>
      <c r="D37" s="21"/>
      <c r="E37" s="22"/>
      <c r="F37" s="23"/>
      <c r="G37" s="24"/>
    </row>
    <row r="38" spans="1:7" x14ac:dyDescent="0.25">
      <c r="A38" s="25" t="s">
        <v>119</v>
      </c>
      <c r="B38" s="26" t="s">
        <v>6</v>
      </c>
      <c r="C38" s="27" t="s">
        <v>69</v>
      </c>
      <c r="D38" s="27"/>
      <c r="E38" s="28">
        <v>241.76</v>
      </c>
      <c r="F38" s="44"/>
      <c r="G38" s="29">
        <f t="shared" ref="G38:G39" si="5">+ROUND(+E38*F38,2)</f>
        <v>0</v>
      </c>
    </row>
    <row r="39" spans="1:7" ht="22.5" x14ac:dyDescent="0.25">
      <c r="A39" s="25" t="s">
        <v>120</v>
      </c>
      <c r="B39" s="26" t="s">
        <v>6</v>
      </c>
      <c r="C39" s="27" t="s">
        <v>70</v>
      </c>
      <c r="D39" s="27"/>
      <c r="E39" s="28">
        <v>10</v>
      </c>
      <c r="F39" s="44"/>
      <c r="G39" s="29">
        <f t="shared" si="5"/>
        <v>0</v>
      </c>
    </row>
    <row r="40" spans="1:7" x14ac:dyDescent="0.25">
      <c r="A40" s="30"/>
      <c r="B40" s="30"/>
      <c r="C40" s="41" t="s">
        <v>121</v>
      </c>
      <c r="D40" s="31"/>
      <c r="E40" s="32"/>
      <c r="F40" s="33"/>
      <c r="G40" s="34">
        <f>SUM(G38:G39)</f>
        <v>0</v>
      </c>
    </row>
    <row r="41" spans="1:7" ht="15.75" customHeight="1" x14ac:dyDescent="0.25">
      <c r="A41" s="30"/>
      <c r="B41" s="30"/>
      <c r="C41" s="75"/>
      <c r="D41" s="35"/>
      <c r="E41" s="89" t="s">
        <v>74</v>
      </c>
      <c r="F41" s="90"/>
      <c r="G41" s="36">
        <f>SUM(G13+G22+G27+G31+G36+G40)</f>
        <v>0</v>
      </c>
    </row>
    <row r="42" spans="1:7" x14ac:dyDescent="0.25">
      <c r="A42" s="98" t="s">
        <v>122</v>
      </c>
      <c r="B42" s="20" t="s">
        <v>5</v>
      </c>
      <c r="C42" s="21" t="s">
        <v>79</v>
      </c>
      <c r="D42" s="67" t="s">
        <v>9</v>
      </c>
      <c r="E42" s="100"/>
      <c r="F42" s="100"/>
      <c r="G42" s="100"/>
    </row>
    <row r="43" spans="1:7" ht="22.5" x14ac:dyDescent="0.25">
      <c r="A43" s="25" t="s">
        <v>123</v>
      </c>
      <c r="B43" s="26" t="s">
        <v>53</v>
      </c>
      <c r="C43" s="27" t="s">
        <v>71</v>
      </c>
      <c r="D43" s="101">
        <v>6.03347E-3</v>
      </c>
      <c r="E43" s="37">
        <v>2</v>
      </c>
      <c r="F43" s="71">
        <f>ROUND((D43*$G$41)/E43,2)</f>
        <v>0</v>
      </c>
      <c r="G43" s="71">
        <f>+ROUND(+E43*F43,2)</f>
        <v>0</v>
      </c>
    </row>
    <row r="44" spans="1:7" ht="22.5" x14ac:dyDescent="0.25">
      <c r="A44" s="25" t="s">
        <v>124</v>
      </c>
      <c r="B44" s="26" t="s">
        <v>53</v>
      </c>
      <c r="C44" s="27" t="s">
        <v>72</v>
      </c>
      <c r="D44" s="101">
        <v>4.6508000000000001E-3</v>
      </c>
      <c r="E44" s="37">
        <v>1</v>
      </c>
      <c r="F44" s="71">
        <f t="shared" ref="F44:F45" si="6">ROUND((D44*$G$41)/E44,2)</f>
        <v>0</v>
      </c>
      <c r="G44" s="71">
        <f t="shared" ref="G44:G45" si="7">+ROUND(+E44*F44,2)</f>
        <v>0</v>
      </c>
    </row>
    <row r="45" spans="1:7" x14ac:dyDescent="0.25">
      <c r="A45" s="25" t="s">
        <v>125</v>
      </c>
      <c r="B45" s="26" t="s">
        <v>73</v>
      </c>
      <c r="C45" s="27" t="s">
        <v>7</v>
      </c>
      <c r="D45" s="101">
        <v>1.508368E-2</v>
      </c>
      <c r="E45" s="37">
        <v>1</v>
      </c>
      <c r="F45" s="71">
        <f t="shared" si="6"/>
        <v>0</v>
      </c>
      <c r="G45" s="71">
        <f t="shared" si="7"/>
        <v>0</v>
      </c>
    </row>
    <row r="46" spans="1:7" x14ac:dyDescent="0.25">
      <c r="A46" s="25"/>
      <c r="B46" s="26"/>
      <c r="C46" s="41" t="s">
        <v>126</v>
      </c>
      <c r="D46" s="47"/>
      <c r="E46" s="66"/>
      <c r="F46" s="104"/>
      <c r="G46" s="71">
        <f>SUM(G43:G45)</f>
        <v>0</v>
      </c>
    </row>
    <row r="47" spans="1:7" x14ac:dyDescent="0.25">
      <c r="A47" s="98" t="s">
        <v>127</v>
      </c>
      <c r="B47" s="20" t="s">
        <v>5</v>
      </c>
      <c r="C47" s="68" t="s">
        <v>79</v>
      </c>
      <c r="D47" s="67" t="s">
        <v>9</v>
      </c>
      <c r="E47" s="100"/>
      <c r="F47" s="100"/>
      <c r="G47" s="100"/>
    </row>
    <row r="48" spans="1:7" x14ac:dyDescent="0.25">
      <c r="A48" s="25" t="s">
        <v>128</v>
      </c>
      <c r="B48" s="26" t="s">
        <v>75</v>
      </c>
      <c r="C48" s="27" t="s">
        <v>76</v>
      </c>
      <c r="D48" s="101">
        <v>8.0735400000000006E-3</v>
      </c>
      <c r="E48" s="37">
        <v>107.05</v>
      </c>
      <c r="F48" s="71">
        <f>ROUND((D48*$G$41)/E48,2)</f>
        <v>0</v>
      </c>
      <c r="G48" s="71">
        <f t="shared" ref="G48:G49" si="8">+ROUND(+E48*F48,2)</f>
        <v>0</v>
      </c>
    </row>
    <row r="49" spans="1:7" x14ac:dyDescent="0.25">
      <c r="A49" s="25" t="s">
        <v>129</v>
      </c>
      <c r="B49" s="26" t="s">
        <v>75</v>
      </c>
      <c r="C49" s="27" t="s">
        <v>77</v>
      </c>
      <c r="D49" s="101">
        <v>9.0170200000000006E-3</v>
      </c>
      <c r="E49" s="37">
        <v>119.56</v>
      </c>
      <c r="F49" s="71">
        <f>ROUND((D49*$G$41)/E49,2)</f>
        <v>0</v>
      </c>
      <c r="G49" s="71">
        <f t="shared" si="8"/>
        <v>0</v>
      </c>
    </row>
    <row r="50" spans="1:7" x14ac:dyDescent="0.25">
      <c r="A50" s="25"/>
      <c r="B50" s="26"/>
      <c r="C50" s="102" t="s">
        <v>130</v>
      </c>
      <c r="D50" s="47"/>
      <c r="E50" s="66"/>
      <c r="F50" s="104"/>
      <c r="G50" s="71">
        <f>SUM(G48:G49)</f>
        <v>0</v>
      </c>
    </row>
    <row r="51" spans="1:7" x14ac:dyDescent="0.25">
      <c r="A51" s="103" t="s">
        <v>131</v>
      </c>
      <c r="B51" s="69" t="s">
        <v>5</v>
      </c>
      <c r="C51" s="70" t="s">
        <v>78</v>
      </c>
      <c r="D51" s="67" t="s">
        <v>9</v>
      </c>
      <c r="E51" s="100"/>
      <c r="F51" s="100"/>
      <c r="G51" s="100"/>
    </row>
    <row r="52" spans="1:7" x14ac:dyDescent="0.25">
      <c r="A52" s="25" t="s">
        <v>132</v>
      </c>
      <c r="B52" s="26" t="s">
        <v>53</v>
      </c>
      <c r="C52" s="27" t="s">
        <v>8</v>
      </c>
      <c r="D52" s="101">
        <v>2.5139459999999999E-2</v>
      </c>
      <c r="E52" s="37">
        <v>1</v>
      </c>
      <c r="F52" s="71">
        <f>ROUND((D52*$G$41)/E52,2)</f>
        <v>0</v>
      </c>
      <c r="G52" s="71">
        <f t="shared" ref="G52" si="9">+ROUND(+E52*F52,2)</f>
        <v>0</v>
      </c>
    </row>
    <row r="53" spans="1:7" x14ac:dyDescent="0.25">
      <c r="A53" s="25"/>
      <c r="B53" s="26"/>
      <c r="C53" s="102" t="s">
        <v>133</v>
      </c>
      <c r="D53" s="47"/>
      <c r="E53" s="66"/>
      <c r="F53" s="104"/>
      <c r="G53" s="71">
        <f>G52</f>
        <v>0</v>
      </c>
    </row>
    <row r="54" spans="1:7" x14ac:dyDescent="0.25">
      <c r="A54" s="38"/>
      <c r="B54" s="39"/>
      <c r="C54" s="31" t="s">
        <v>12</v>
      </c>
      <c r="D54" s="31"/>
      <c r="E54" s="32"/>
      <c r="F54" s="33"/>
      <c r="G54" s="34">
        <f>SUM(G53+G50+G46+G41)</f>
        <v>0</v>
      </c>
    </row>
    <row r="55" spans="1:7" x14ac:dyDescent="0.25">
      <c r="A55" s="40"/>
      <c r="B55" s="5"/>
      <c r="C55" s="2" t="s">
        <v>83</v>
      </c>
      <c r="D55" s="41"/>
      <c r="E55" s="76" t="str">
        <f>+IF(AND($G$54&gt;0,LEN(G55)&lt;=0,LEN(F55)&lt;=0),"13 %",IF(AND($G$54,G55&gt;0,LEN(F55)&lt;=0),+ROUND(G55/$G$54,4),""))</f>
        <v/>
      </c>
      <c r="F55" s="10"/>
      <c r="G55" s="45"/>
    </row>
    <row r="56" spans="1:7" x14ac:dyDescent="0.25">
      <c r="A56" s="42"/>
      <c r="B56" s="43"/>
      <c r="C56" s="1" t="s">
        <v>84</v>
      </c>
      <c r="D56" s="31"/>
      <c r="E56" s="76" t="str">
        <f>+IF(AND($G$54&gt;0,LEN(G56)&lt;=0,LEN(F56)&lt;=0),"6 %",IF(AND($G$54,G56&gt;0,LEN(F56)&lt;=0),+ROUND(G56/$G$54,4),""))</f>
        <v/>
      </c>
      <c r="F56" s="11"/>
      <c r="G56" s="46"/>
    </row>
    <row r="57" spans="1:7" ht="22.5" x14ac:dyDescent="0.25">
      <c r="A57" s="42"/>
      <c r="B57" s="43"/>
      <c r="C57" s="1" t="s">
        <v>85</v>
      </c>
      <c r="D57" s="31"/>
      <c r="E57" s="32"/>
      <c r="F57" s="33"/>
      <c r="G57" s="34">
        <f>SUM(G54:G56)</f>
        <v>0</v>
      </c>
    </row>
    <row r="59" spans="1:7" x14ac:dyDescent="0.25">
      <c r="A59" s="96" t="s">
        <v>81</v>
      </c>
      <c r="B59" s="96"/>
      <c r="C59" s="96"/>
      <c r="D59" s="96"/>
      <c r="E59" s="96"/>
      <c r="F59" s="96"/>
      <c r="G59" s="96"/>
    </row>
    <row r="60" spans="1:7" ht="29.25" customHeight="1" x14ac:dyDescent="0.25">
      <c r="A60" s="96" t="s">
        <v>80</v>
      </c>
      <c r="B60" s="96"/>
      <c r="C60" s="96"/>
      <c r="D60" s="96"/>
      <c r="E60" s="96"/>
      <c r="F60" s="96"/>
      <c r="G60" s="96"/>
    </row>
    <row r="61" spans="1:7" ht="50.1" customHeight="1" x14ac:dyDescent="0.25">
      <c r="A61" s="91" t="s">
        <v>134</v>
      </c>
      <c r="B61" s="91"/>
      <c r="C61" s="91"/>
      <c r="D61" s="91"/>
      <c r="E61" s="91"/>
      <c r="F61" s="91"/>
      <c r="G61" s="91"/>
    </row>
    <row r="64" spans="1:7" s="5" customFormat="1" x14ac:dyDescent="0.25">
      <c r="A64" s="12" t="s">
        <v>11</v>
      </c>
      <c r="B64" s="97"/>
      <c r="C64" s="97"/>
      <c r="D64" s="97"/>
      <c r="E64" s="3"/>
      <c r="F64" s="13"/>
    </row>
    <row r="67" spans="1:6" s="5" customFormat="1" ht="75" customHeight="1" x14ac:dyDescent="0.25">
      <c r="A67" s="88" t="s">
        <v>135</v>
      </c>
      <c r="B67" s="88"/>
      <c r="C67" s="88"/>
      <c r="D67" s="88"/>
      <c r="E67" s="88"/>
      <c r="F67" s="88"/>
    </row>
  </sheetData>
  <sheetProtection algorithmName="SHA-512" hashValue="3Z9IgmcHVmEriRCTWq8roHQFa4VC9rIXiZiItiFMfTR7Pe8574yPN178vvBsVaoWkb/CZUAcsHDlDcPXRiOd6g==" saltValue="B+AE/8ur3TOQqCoHDuNxSg==" spinCount="100000" sheet="1" objects="1" scenarios="1" selectLockedCells="1" autoFilter="0"/>
  <autoFilter ref="A6:G57" xr:uid="{507C123F-604D-43AE-8A28-28DC50E5DB79}"/>
  <mergeCells count="8">
    <mergeCell ref="A67:F67"/>
    <mergeCell ref="E41:F41"/>
    <mergeCell ref="A61:G61"/>
    <mergeCell ref="A1:G1"/>
    <mergeCell ref="A2:G2"/>
    <mergeCell ref="A59:G59"/>
    <mergeCell ref="B64:D64"/>
    <mergeCell ref="A60:G60"/>
  </mergeCells>
  <printOptions horizontalCentered="1"/>
  <pageMargins left="0.70866141732283472" right="0.51181102362204722" top="0.55118110236220474" bottom="0.55118110236220474" header="0.31496062992125984" footer="0.31496062992125984"/>
  <pageSetup paperSize="9" scale="84" fitToHeight="2"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2024-08-30T12:00:37Z</cp:lastPrinted>
  <dcterms:created xsi:type="dcterms:W3CDTF">2024-01-29T09:48:46Z</dcterms:created>
  <dcterms:modified xsi:type="dcterms:W3CDTF">2024-08-30T12:00:43Z</dcterms:modified>
</cp:coreProperties>
</file>