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4725-2024 - Acondicionamiento instalaciones climatización varios edificios complejo PRADO DEL REY (VV)\DOCU\"/>
    </mc:Choice>
  </mc:AlternateContent>
  <xr:revisionPtr revIDLastSave="0" documentId="13_ncr:1_{ADA51C07-AC26-4C78-A6CE-81812AD93E6A}" xr6:coauthVersionLast="36" xr6:coauthVersionMax="36" xr10:uidLastSave="{00000000-0000-0000-0000-000000000000}"/>
  <bookViews>
    <workbookView xWindow="0" yWindow="0" windowWidth="28620" windowHeight="9150" activeTab="1" xr2:uid="{0197BF2D-39B7-46D4-A059-ECFF3E72E666}"/>
  </bookViews>
  <sheets>
    <sheet name="A.Anexo I pag 1 oferta" sheetId="8" r:id="rId1"/>
    <sheet name="B.Anexo I Tabla Desglose Precio" sheetId="7" r:id="rId2"/>
  </sheets>
  <definedNames>
    <definedName name="_xlnm._FilterDatabase" localSheetId="1" hidden="1">'B.Anexo I Tabla Desglose Precio'!$A$5:$L$399</definedName>
    <definedName name="_xlnm.Print_Area" localSheetId="0">'A.Anexo I pag 1 oferta'!$A$3:$J$55</definedName>
    <definedName name="_xlnm.Print_Area" localSheetId="1">'B.Anexo I Tabla Desglose Precio'!$A$3:$L$408</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91" i="7" l="1"/>
  <c r="L93" i="7" s="1"/>
  <c r="L86" i="7"/>
  <c r="L90" i="7" s="1"/>
  <c r="L393" i="7" l="1"/>
  <c r="L394" i="7" s="1"/>
  <c r="L390" i="7"/>
  <c r="L392" i="7" s="1"/>
  <c r="L387" i="7"/>
  <c r="L389" i="7" s="1"/>
  <c r="L384" i="7"/>
  <c r="L382" i="7"/>
  <c r="L381" i="7"/>
  <c r="L379" i="7"/>
  <c r="J376" i="7"/>
  <c r="J375" i="7"/>
  <c r="J374" i="7"/>
  <c r="J373" i="7"/>
  <c r="J372" i="7"/>
  <c r="J371" i="7"/>
  <c r="J370" i="7"/>
  <c r="J369" i="7"/>
  <c r="J368" i="7"/>
  <c r="J367" i="7"/>
  <c r="L365" i="7"/>
  <c r="J364" i="7"/>
  <c r="J363" i="7"/>
  <c r="L361" i="7"/>
  <c r="J360" i="7"/>
  <c r="J359" i="7"/>
  <c r="L357" i="7"/>
  <c r="L355" i="7"/>
  <c r="J354" i="7"/>
  <c r="J353" i="7"/>
  <c r="J352" i="7"/>
  <c r="J351" i="7"/>
  <c r="J350" i="7"/>
  <c r="J349" i="7"/>
  <c r="J348" i="7"/>
  <c r="J347" i="7"/>
  <c r="J346" i="7"/>
  <c r="J345" i="7"/>
  <c r="J344" i="7"/>
  <c r="L342" i="7"/>
  <c r="J341" i="7"/>
  <c r="J340" i="7"/>
  <c r="L338" i="7"/>
  <c r="J337" i="7"/>
  <c r="J336" i="7"/>
  <c r="J335" i="7"/>
  <c r="J334" i="7"/>
  <c r="J333" i="7"/>
  <c r="J332" i="7"/>
  <c r="J331" i="7"/>
  <c r="J330" i="7"/>
  <c r="J329" i="7"/>
  <c r="J328" i="7"/>
  <c r="L326" i="7"/>
  <c r="J325" i="7"/>
  <c r="J324" i="7"/>
  <c r="L322" i="7"/>
  <c r="J321" i="7"/>
  <c r="J320" i="7"/>
  <c r="J319" i="7"/>
  <c r="J318" i="7"/>
  <c r="J317" i="7"/>
  <c r="J316" i="7"/>
  <c r="J315" i="7"/>
  <c r="J314" i="7"/>
  <c r="J313" i="7"/>
  <c r="J312" i="7"/>
  <c r="L310" i="7"/>
  <c r="J309" i="7"/>
  <c r="J308" i="7"/>
  <c r="L306" i="7"/>
  <c r="L305" i="7"/>
  <c r="L303" i="7"/>
  <c r="L299" i="7"/>
  <c r="L301" i="7" s="1"/>
  <c r="L295" i="7"/>
  <c r="L293" i="7"/>
  <c r="L292" i="7"/>
  <c r="L286" i="7"/>
  <c r="L288" i="7" s="1"/>
  <c r="L283" i="7"/>
  <c r="L285" i="7" s="1"/>
  <c r="L280" i="7"/>
  <c r="L282" i="7" s="1"/>
  <c r="L277" i="7"/>
  <c r="L275" i="7"/>
  <c r="L273" i="7"/>
  <c r="L271" i="7"/>
  <c r="L270" i="7"/>
  <c r="L267" i="7"/>
  <c r="L265" i="7"/>
  <c r="L264" i="7"/>
  <c r="J262" i="7"/>
  <c r="J261" i="7"/>
  <c r="J260" i="7"/>
  <c r="L258" i="7"/>
  <c r="L263" i="7" s="1"/>
  <c r="L257" i="7"/>
  <c r="L254" i="7"/>
  <c r="L256" i="7" s="1"/>
  <c r="J252" i="7"/>
  <c r="L250" i="7"/>
  <c r="L253" i="7" s="1"/>
  <c r="J248" i="7"/>
  <c r="J247" i="7"/>
  <c r="L245" i="7"/>
  <c r="J244" i="7"/>
  <c r="J243" i="7"/>
  <c r="J242" i="7"/>
  <c r="L240" i="7"/>
  <c r="J237" i="7"/>
  <c r="L235" i="7"/>
  <c r="J234" i="7"/>
  <c r="J233" i="7"/>
  <c r="J232" i="7"/>
  <c r="J231" i="7"/>
  <c r="L229" i="7"/>
  <c r="L227" i="7"/>
  <c r="L225" i="7"/>
  <c r="L223" i="7"/>
  <c r="J222" i="7"/>
  <c r="L220" i="7"/>
  <c r="J219" i="7"/>
  <c r="J218" i="7"/>
  <c r="J217" i="7"/>
  <c r="J216" i="7"/>
  <c r="L214" i="7"/>
  <c r="J213" i="7"/>
  <c r="L211" i="7"/>
  <c r="J210" i="7"/>
  <c r="J209" i="7"/>
  <c r="J208" i="7"/>
  <c r="L206" i="7"/>
  <c r="J205" i="7"/>
  <c r="L203" i="7"/>
  <c r="J202" i="7"/>
  <c r="J201" i="7"/>
  <c r="J200" i="7"/>
  <c r="L198" i="7"/>
  <c r="J197" i="7"/>
  <c r="L196" i="7"/>
  <c r="J195" i="7"/>
  <c r="J194" i="7"/>
  <c r="J193" i="7"/>
  <c r="L191" i="7"/>
  <c r="L185" i="7"/>
  <c r="L189" i="7" s="1"/>
  <c r="L182" i="7"/>
  <c r="L180" i="7"/>
  <c r="L178" i="7"/>
  <c r="L269" i="7" l="1"/>
  <c r="L249" i="7"/>
  <c r="L386" i="7"/>
  <c r="L377" i="7"/>
  <c r="L279" i="7"/>
  <c r="L298" i="7"/>
  <c r="L238" i="7"/>
  <c r="L184" i="7"/>
  <c r="L171" i="7"/>
  <c r="L173" i="7" s="1"/>
  <c r="L168" i="7"/>
  <c r="L170" i="7" s="1"/>
  <c r="L165" i="7"/>
  <c r="L167" i="7" s="1"/>
  <c r="L162" i="7"/>
  <c r="L160" i="7"/>
  <c r="L158" i="7"/>
  <c r="L156" i="7"/>
  <c r="L152" i="7"/>
  <c r="J151" i="7"/>
  <c r="J150" i="7"/>
  <c r="J149" i="7"/>
  <c r="J148" i="7"/>
  <c r="L146" i="7"/>
  <c r="J145" i="7"/>
  <c r="J144" i="7"/>
  <c r="L142" i="7"/>
  <c r="J139" i="7"/>
  <c r="J138" i="7"/>
  <c r="J137" i="7"/>
  <c r="L135" i="7"/>
  <c r="L133" i="7"/>
  <c r="J131" i="7"/>
  <c r="J130" i="7"/>
  <c r="L128" i="7"/>
  <c r="L126" i="7"/>
  <c r="L124" i="7"/>
  <c r="L122" i="7"/>
  <c r="L120" i="7"/>
  <c r="L118" i="7"/>
  <c r="L395" i="7" l="1"/>
  <c r="L289" i="7"/>
  <c r="L154" i="7"/>
  <c r="L164" i="7"/>
  <c r="J117" i="7"/>
  <c r="J116" i="7"/>
  <c r="J115" i="7"/>
  <c r="L114" i="7"/>
  <c r="L112" i="7"/>
  <c r="L110" i="7"/>
  <c r="L108" i="7"/>
  <c r="L106" i="7"/>
  <c r="L104" i="7"/>
  <c r="L102" i="7"/>
  <c r="L100" i="7"/>
  <c r="L98" i="7"/>
  <c r="L95" i="7"/>
  <c r="L97" i="7" s="1"/>
  <c r="L132" i="7" l="1"/>
  <c r="L140" i="7" s="1"/>
  <c r="J84" i="7"/>
  <c r="J83" i="7"/>
  <c r="L81" i="7"/>
  <c r="J80" i="7"/>
  <c r="L78" i="7"/>
  <c r="J77" i="7"/>
  <c r="J76" i="7"/>
  <c r="J75" i="7"/>
  <c r="L73" i="7"/>
  <c r="L71" i="7"/>
  <c r="L69" i="7"/>
  <c r="L67" i="7"/>
  <c r="J66" i="7"/>
  <c r="J65" i="7"/>
  <c r="L63" i="7"/>
  <c r="L61" i="7"/>
  <c r="L55" i="7"/>
  <c r="J60" i="7"/>
  <c r="J59" i="7"/>
  <c r="J58" i="7"/>
  <c r="J57" i="7"/>
  <c r="L52" i="7"/>
  <c r="J54" i="7"/>
  <c r="L49" i="7"/>
  <c r="J51" i="7"/>
  <c r="J50" i="7"/>
  <c r="L46" i="7"/>
  <c r="J48" i="7"/>
  <c r="L43" i="7"/>
  <c r="J45" i="7"/>
  <c r="L40" i="7"/>
  <c r="J42" i="7"/>
  <c r="L36" i="7"/>
  <c r="L31" i="7"/>
  <c r="J35" i="7"/>
  <c r="J34" i="7"/>
  <c r="J33" i="7"/>
  <c r="L26" i="7" l="1"/>
  <c r="J30" i="7"/>
  <c r="J29" i="7"/>
  <c r="J28" i="7"/>
  <c r="J25" i="7"/>
  <c r="J24" i="7"/>
  <c r="J23" i="7"/>
  <c r="L21" i="7"/>
  <c r="L17" i="7"/>
  <c r="L19" i="7" s="1"/>
  <c r="L85" i="7" l="1"/>
  <c r="J15" i="7"/>
  <c r="L11" i="7"/>
  <c r="L13" i="7" l="1"/>
  <c r="L9" i="7" l="1"/>
  <c r="L16" i="7" s="1"/>
  <c r="L174" i="7" s="1"/>
  <c r="L396" i="7" s="1"/>
  <c r="L399" i="7" l="1"/>
  <c r="B29" i="8" s="1"/>
  <c r="L176" i="7" l="1"/>
</calcChain>
</file>

<file path=xl/sharedStrings.xml><?xml version="1.0" encoding="utf-8"?>
<sst xmlns="http://schemas.openxmlformats.org/spreadsheetml/2006/main" count="803" uniqueCount="464">
  <si>
    <t>Código</t>
  </si>
  <si>
    <t>Nat</t>
  </si>
  <si>
    <t>Ud</t>
  </si>
  <si>
    <t>Resumen</t>
  </si>
  <si>
    <t>Comentario</t>
  </si>
  <si>
    <t>CanPres</t>
  </si>
  <si>
    <t>Pres</t>
  </si>
  <si>
    <t>01</t>
  </si>
  <si>
    <t>Capítulo</t>
  </si>
  <si>
    <t>Partida</t>
  </si>
  <si>
    <t>UD</t>
  </si>
  <si>
    <t>PA</t>
  </si>
  <si>
    <t>DESMONTAJE INSTALACIÓN CLIMATIZACIÓN</t>
  </si>
  <si>
    <t>SEGURIDAD Y SALUD</t>
  </si>
  <si>
    <t>GESTIÓN DE RESIDUOS</t>
  </si>
  <si>
    <t>CONTROL DE CALIDAD</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</si>
  <si>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</si>
  <si>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</si>
  <si>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</si>
  <si>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</si>
  <si>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</si>
  <si>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</si>
  <si>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</si>
  <si>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</si>
  <si>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</si>
  <si>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</si>
  <si>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</si>
  <si>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</si>
  <si>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</si>
  <si>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</si>
  <si>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</si>
  <si>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</si>
  <si>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</si>
  <si>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</si>
  <si>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</si>
  <si>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</si>
  <si>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</si>
  <si>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</si>
  <si>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</si>
  <si>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</si>
  <si>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</si>
  <si>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</si>
  <si>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</si>
  <si>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INFRAESTRUCTURAS Y MODIFICACIONES (*)</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</si>
  <si>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</si>
  <si>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 Cuando no se indiquen otros porcentajes se entenderá que quedan incluidos en el precio de la oferta el 13% de Gastos Generales y el 6% de Beneficio Industrial.</t>
  </si>
  <si>
    <t>(***) Deberán presupuestarse todas las partidas de los capítulos. En caso de incluirse alguna partida sin importe se considerará ofertada a coste cero para CRTVE.</t>
  </si>
  <si>
    <t>ImpPres (***)</t>
  </si>
  <si>
    <t>ACS EDIFICIO SPR</t>
  </si>
  <si>
    <t>Ud. Desmontaje de instalación de acs en zona de actuación, incluyendo todos los elementos que la forman (acumulador, tuberías, válvulas,...). Se retirarán las canalizaciones de tubos que no conduzcan ya a elementos al estar fuera de uso o para retirar en esta fase. En general cualquier elemento que sea necesario retirar y entregar a gestor de residuos autorizado para dejar la zona de montaje de la torre nueva totalmente lista para recibirla. Incluso traslado de material a punto limpio correspondiente. incluyendo: achatarramiento, traslado y gestión de residuos adecuados a normativa relacionada con los distintos materiales a retirar.</t>
  </si>
  <si>
    <t>_N_</t>
  </si>
  <si>
    <t>Longuitud</t>
  </si>
  <si>
    <t>Anchura</t>
  </si>
  <si>
    <t>Altura</t>
  </si>
  <si>
    <t>Desmantelado</t>
  </si>
  <si>
    <t>SUMINISTRO E INSTALACIÓN ACUMULADOR NUEVO</t>
  </si>
  <si>
    <t xml:space="preserve">u </t>
  </si>
  <si>
    <t>u</t>
  </si>
  <si>
    <t>01_03_02</t>
  </si>
  <si>
    <t>m</t>
  </si>
  <si>
    <t>Protección exterior aluminio 1 1/4"</t>
  </si>
  <si>
    <t>ML. Suministro e instalación Protección exterior / forro de chapa de aluminio de 0,8 mm de espesor para tubería 1 1/4". Incluyendo codos, accesorios, bridas, pequeño material y mano de obra. Perfectamente acoplada, rematada y sellada para los distintos diámetros y piezas. Incluso material complementario, pequeño material, mano de obra de instalación y pruebas. Medida la longitud instalada.</t>
  </si>
  <si>
    <t>01_03_03</t>
  </si>
  <si>
    <t>Tubo cobre de 1 1/4"</t>
  </si>
  <si>
    <t>Reacondicionamiento</t>
  </si>
  <si>
    <t>01_03_04</t>
  </si>
  <si>
    <t>Válvula corte esfera 1 1/4"</t>
  </si>
  <si>
    <t>Ud. Suministro e instalación vávula de esfera 1 1/4" con sistema de accionamiento de cuarto de vuelta, es decir, tiene una rotación de 90º entre las  posiciones de abierto y cerrado y de paso total. Tipo Arco Tajo 2000 o similar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
Totalmente instalada</t>
  </si>
  <si>
    <t>01_03_05</t>
  </si>
  <si>
    <t>Termómetro</t>
  </si>
  <si>
    <t>Ud. Suministro e instalación de termómetro analógico WIKA A52 o similar de 100mm de diámetro nominal, con conexión dorsal. Caja y bulbo en acero inoxidable. Clase de exactitud 2 según DIN EN 13190. Con vaina en latón. Precisión 1,6%. Fabricado según Norma EN-837-1. Rango de medición de 0 ... +100 °C. Incluido pequeño material, totalmente instalado incluida vaina y pasta térmica. Para montar en el acumulador</t>
  </si>
  <si>
    <t>01_03_06</t>
  </si>
  <si>
    <t>TOTAL 01_03</t>
  </si>
  <si>
    <t>CONTROL BMS</t>
  </si>
  <si>
    <t>01_05</t>
  </si>
  <si>
    <t>VARIOS</t>
  </si>
  <si>
    <t>Ud. Limpieza industrial al final de la obra en todas las zonas donde se han desarrollado actuaciones, incluyendo los trabajos de eliminación de la suciedad y el polvo acumulado en paramentos y carpinterías, limpieza y desinfección, limpieza de cristales y carpinterías exteriores, eliminación de manchas y restos de yeso y mortero adheridos en suelos y otros elementos, recogida y retirada de plásticos, cartones, secciones residuales de tubo, conducto, valvulería, aislamiento, todo ello junto con los demás restos de fin de obra depositados en el contenedor de residuos para su transporte a vertedero autorizado.</t>
  </si>
  <si>
    <t>Trámites y Legalización Instalaciones</t>
  </si>
  <si>
    <t>Documentación As-Built</t>
  </si>
  <si>
    <t>Ud.Documentación As Built. Incluye planos as built, esquemas unifilares actualizados, cálculos justificativos durante la obra</t>
  </si>
  <si>
    <t>TOTAL 01_05</t>
  </si>
  <si>
    <t>01_06</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</si>
  <si>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
Incluso traslado de material a punto limpio correspondiente. incluyendo: achatarramiento, traslado y gestión de residuos adecuados a normativa relacionada con los distintos materiales a retirar.</t>
  </si>
  <si>
    <t>01_07</t>
  </si>
  <si>
    <t>Ud. Control de calidad trabajos ejecutados según proyecto de ejecución. Se entregarán las fichas técnicas, manuales de funcionamiento y las homologaciones CE de los equipos suministrados.
Entrega de protocolos de pruebas con los datos nominales o de proyecto y los medidos en campo y Memoria de Funcionamiento e integración con el BMS.</t>
  </si>
  <si>
    <t>01_08</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</si>
  <si>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</si>
  <si>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01</t>
  </si>
  <si>
    <t>TOTAL 01_06</t>
  </si>
  <si>
    <t>TOTAL 01_07</t>
  </si>
  <si>
    <t>TOTAL 01_08</t>
  </si>
  <si>
    <t>TOTAL 01_04</t>
  </si>
  <si>
    <t>02</t>
  </si>
  <si>
    <t>ACS EDIFICIO PREMONTAJE</t>
  </si>
  <si>
    <t>ud</t>
  </si>
  <si>
    <t>FONTANERÍA ACS, VALVULERÍA, TUBERÍA Y AISLAMIENTO</t>
  </si>
  <si>
    <t>TOTAL 02_01</t>
  </si>
  <si>
    <t>TOTAL 02_02</t>
  </si>
  <si>
    <t>Tubería PP-R RP D63</t>
  </si>
  <si>
    <t>ML. Suministro y montaje de tubo compuesto de polipropileno copolímero random PP-R RP "Raised Pressure" con fibra de vidrio (1/4)PP-R RP // (2/4)PP-R RP + FV (1/4) // PP-R RP, de diámetro 63 mm y 7,1 mm de espesor. Tubería fabricada y certificada según Reglamento Particular Aenor RP 01.78, accesorios fabricados y certificados según norma UNE EN 15874-3 y sistema de unión por termofusión, inserciones incorporadas y electrofusión certificado según RP 01.78. Certificado de potabilidad Aimplas según RD 140/2003. Para uso en instalaciones de fontanería (AFS, ACS) y climatización (calefacción, sistemas agua/agua, agua/aire) con temperaturas comprendidas entre -15 °C y 95 °C. Incluida p/p de accesorios y material auxiliar para montaje y sujeción. Instalado con abrazaderas isofónicas Niron de goma lisa, según norma UNE EN 806-4. Espesor de aislamiento térmico conforme a RITE calculado mediante procedimiento alternativo según criterios de la norma UNE EN ISO 12241. Certificado según ISO 14001 y con la Declaración Ambiental de Producto ( DAP ). Tipo ITALSAN, NIRON FIBER BLUE RP, SDR 9 serie 4 o similar.</t>
  </si>
  <si>
    <t>ACS a consumo</t>
  </si>
  <si>
    <t>Vaciado</t>
  </si>
  <si>
    <t>Bomba Recirculación</t>
  </si>
  <si>
    <t>Aislamiento DN63</t>
  </si>
  <si>
    <t>02_03_10</t>
  </si>
  <si>
    <t>02_03_11</t>
  </si>
  <si>
    <t>02_03_12</t>
  </si>
  <si>
    <t>02_03_13</t>
  </si>
  <si>
    <t>Ud. Suministro e instalación Protección exterior / forro de chapa de aluminio de 0,8 mm de espesor para tubería DN20. Incluyendo codos, accesorios, bridas, pequeño material y mano de obra. Perfectamente acoplada, rematada y sellada para los distintos diámetros y piezas. Incluso material complementario, pequeño material, mano de obra de instalación y pruebas. Medida la longitud instalada.</t>
  </si>
  <si>
    <t>Válvula Esfera de corte 2"</t>
  </si>
  <si>
    <t>Ud. Suministro e instalación vávula de esfera 2" con sistema de accionamiento de cuarto de vuelta, es decir, tiene una rotación de 90º entre las  posiciones de abierto y cerrado y de paso total. Tipo Arco Tajo 2000 o similar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
Totalmente instalada</t>
  </si>
  <si>
    <t>Llenado</t>
  </si>
  <si>
    <t>Ud. Suministro e instalación vávula de esfera 1/2" con sistema de accionamiento de cuarto de vuelta, es decir, tiene una rotación de 90º entre las  posiciones de abierto y cerrado y de paso total. Tipo Arco Tajo 2000 o similar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
Totalmente instalada</t>
  </si>
  <si>
    <t>Válvula Esfera de corte 1/2"</t>
  </si>
  <si>
    <t>Puentes manómetros</t>
  </si>
  <si>
    <t>Purgadores</t>
  </si>
  <si>
    <t>Ud. Suministro e instalción purgador de aire automático SpiroTop o similar. G1/2, de latón, material del flotador PP, PN10 bar, Temperatura máx 110 ºC.
Instalación en vertical. Incluye llave independizadora, aislamiento, pequeño material y mano de obra</t>
  </si>
  <si>
    <t>Válvula de seguridad</t>
  </si>
  <si>
    <t>TOTAL 02_03</t>
  </si>
  <si>
    <t>INSTRUMENTACIÓN</t>
  </si>
  <si>
    <t>02_04_01</t>
  </si>
  <si>
    <t>Ud. Suministro e instalación de termómetro analógico WIKA A52 o similar de 100mm de diámetro nominal, con conexión dorsal. Caja y bulbo en acero inoxidable. Clase de exactitud 2 según DIN EN 13190. Con vaina en latón. Precisión 1,6%. Fabricado según Norma EN-837-1. Rango de medición de 0 ... +100 °C. Incluido pequeño material, totalmente instalado incluida vaina y pasta térmica.</t>
  </si>
  <si>
    <t>Acumulador</t>
  </si>
  <si>
    <t>02_04_02</t>
  </si>
  <si>
    <t>Manómetros</t>
  </si>
  <si>
    <t>Ud. Suministro e instalación de manométros de glicerina MEI o similar de 100mm de diámetro. Caja de acero inox. Sistema de presión y conexión en latón. Precisión 1,6%. Fabricado según Norma EN-837-1. Escala de 0-6 bar. Con llave de corte y lira. Incluido pequeño material, totalmente instalado.</t>
  </si>
  <si>
    <t>TOTAL 02_04</t>
  </si>
  <si>
    <t>Consumo ACS</t>
  </si>
  <si>
    <t>TOTAL 02_05</t>
  </si>
  <si>
    <t>m²</t>
  </si>
  <si>
    <t>ADECUACIÓN PAVIMENTO</t>
  </si>
  <si>
    <t>Ud. Adecuación del  pavimento de poliuretano impermeable y antideslizante. 
• Diamantado y aspirado de la superficie hasta conseguir un soporte sano y exento de partes sueltas o mal adheridas. 
• Imprimación a base de epoxi bicomponente en base agua. 
• Aplicación de mortero autonivelante a base de resinas epoxi aplicado con llana, en un espesor medio aprox. de 2-3 mm. Como barrera temporal de humedad. 
• Imprimación a base de resinas epoxi . 
• Aplicación de mortero autonivelante a base poliuretano duro-elástico, en un espesor aproximado de 2 mm, aplicado con llana y en color a elegir según carta de colores del fabricante. 
• Espolvoreo de árido seleccionado. 
• Revestimiento a base poliuretano, aplicado a rodillo, en dos manos y en color a elegir según carta de colores del fabricante
Inlcuidos todos los materiales, trabajos y elementos auxiliares para la correcta finalización de la partida.</t>
  </si>
  <si>
    <t>TOTAL 02_06</t>
  </si>
  <si>
    <t>02_07</t>
  </si>
  <si>
    <t>02_07_01</t>
  </si>
  <si>
    <t>Limpieza final de obra</t>
  </si>
  <si>
    <t>TOTAL 02_07</t>
  </si>
  <si>
    <t>02_08</t>
  </si>
  <si>
    <t>TOTAL 02_08</t>
  </si>
  <si>
    <t>02_09</t>
  </si>
  <si>
    <t>TOTAL 02_09</t>
  </si>
  <si>
    <t>02_10</t>
  </si>
  <si>
    <t>TOTAL 02_10</t>
  </si>
  <si>
    <t>TOTAL 02</t>
  </si>
  <si>
    <t>03</t>
  </si>
  <si>
    <t>Ud. Suministro y sustitución de tuberías del circuito de climatización que distribuyen a la planta sótano, salas S-016 y S-018, y a planta baja. salas 116, 122 y 124</t>
  </si>
  <si>
    <t>03_01</t>
  </si>
  <si>
    <t>TRABAJOS PREVIOS Y POSTERIORES</t>
  </si>
  <si>
    <t>03_01_01</t>
  </si>
  <si>
    <t>Adecuación y limpieza</t>
  </si>
  <si>
    <t>Ud. Preparación de las zonas de trabajo y limpieza a la finalización. Incluye reparación de daños durante la obra</t>
  </si>
  <si>
    <t>03_01_02</t>
  </si>
  <si>
    <t>Techos</t>
  </si>
  <si>
    <t>m2. Desmontaje y montaje de falso techo registrable de cualquier material y sistema de perfilería, por medios manuales,  para su reposición en la misma obra, incluso retirada e instalación de estructura de primarios, secundarios, cuelgues y elementos de anclaje a forjado y partes registrables. Incluso formación de descuelgues, fosos, falsas vigas, formación de conductos, etc. Incluso desconexionado de instalaciones. Sin deteriorar los elementos constructivos a los que se sujeta.  Incluso carga, retirada y transporte en obra destinado para tal efecto (saco, contenedor, camión, etc), transporte a vertedero y cánon de vertido. Incluso p.p. de medios auxiliares, medios de elevación, andamiaje y limpieza. Medida la superficie realmente desmontada y montada descontando todos los huecos.
Incluye la sustitución de las manchadas, deterioradas antes o durante los trabajos.</t>
  </si>
  <si>
    <t>TOTAL 03_01</t>
  </si>
  <si>
    <t>03_02</t>
  </si>
  <si>
    <t>OBRA CIVIL - PERFORACIÓN FORJADOS</t>
  </si>
  <si>
    <t>Ud. Perforación realizada verticalmente en losa maciza de hormigón armado, con corona diamantada de diámetro adecuado para pasasar tubería de impulsión y retorno a los fancoils de la primera planta. Previo levantado del pavimento y su base, si fuera necesario, y carga manual sobre camión o contenedor. 
Recrecer el diámetro de las perforaciones existentes con el mismo fin. totalmente obturados y rematados. Totalmente obturados y rematados</t>
  </si>
  <si>
    <t>TOTAL 03_02</t>
  </si>
  <si>
    <t>03_03</t>
  </si>
  <si>
    <t>INSTALACIÓN HIDRÁULICA</t>
  </si>
  <si>
    <t>03_03_01</t>
  </si>
  <si>
    <t>DESMONTAJE INSTALACIÓN A SUSTITUIR</t>
  </si>
  <si>
    <t>Ud. Desmontaje de instalación de tubería de acero a sustituir en zona de actuación, incluyendo todos los elementos que la forman (aislamiento, soportación, válvulas,...). Se retirarán las canalizaciones de tubos que no conduzcan ya a elementos al estar fuera de uso o para retirar en esta fase. En general cualquier elemento que sea necesario retirar y entregar a gestor de residuos autorizado para dejar la zona de montaje de la torre nueva totalmente lista para recibirla. Incluso traslado de material a punto limpio correspondiente. incluyendo: achatarramiento, traslado y gestión de residuos adecuados a normativa relacionada con los distintos materiales a retirar. Todo incluido hasta quedar el volumen de instalación totalmente limpio.</t>
  </si>
  <si>
    <t>03_03_02</t>
  </si>
  <si>
    <t>INSTALACIÓN NUEVA</t>
  </si>
  <si>
    <t>03_03_02_01</t>
  </si>
  <si>
    <t>Ramal principal Impulsión</t>
  </si>
  <si>
    <t>Ramal principal Retorno</t>
  </si>
  <si>
    <t>03_03_02_02</t>
  </si>
  <si>
    <t>Tubería Multicapa D20</t>
  </si>
  <si>
    <t>ML. Suministro y montaje de tubo multicapa de polietileno resistente a la temperatura/aluminio/polietileno resistente a la temperatura (PE-RT/AL/PE-RT), Uponor Uni Pipe PLUS blanco 20x2,25 o similar. Tubería formada por tubo multicapa de polietileno resistente a la temperatura/aluminio/polietileno resistente a la temperatura (PE-RT/Al/PE-RT), con la capa de aluminio sin soldadura, de 20 mm de diámetro exterior y 2,25 mm de espesor, color blanco. Instalación en superficie. Incluso material auxiliar para montaje y sujeción a la obra, accesorios y piezas especiales. Incluidos racores, accesorios y pequeño material para realizar los picajes en ramal principal.</t>
  </si>
  <si>
    <t>Fancoil 1 P.Sótano</t>
  </si>
  <si>
    <t>Fancoil 2 P.Sótano</t>
  </si>
  <si>
    <t>Fancoil 3 P.Sótano</t>
  </si>
  <si>
    <t>Fancoil 4 P.Primera</t>
  </si>
  <si>
    <t>Fancoil 5 P.Primera</t>
  </si>
  <si>
    <t>Fancoil 6 P.Primera</t>
  </si>
  <si>
    <t>Fancoil 7 P.Primera</t>
  </si>
  <si>
    <t>Fancoil 8 P.Primera</t>
  </si>
  <si>
    <t>Fancoil 9 P.Primera</t>
  </si>
  <si>
    <t>Fancoil 10 P.Primera</t>
  </si>
  <si>
    <t>03_03_02_03</t>
  </si>
  <si>
    <t>ML. Aislamiento de tubería de DN63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
NO SE PERMITE EL USO DE CINTA ADHESIVA</t>
  </si>
  <si>
    <t>Ramal Principal Impulsión</t>
  </si>
  <si>
    <t>Ramal Principal Retorno</t>
  </si>
  <si>
    <t>03_03_02_04</t>
  </si>
  <si>
    <t>Aislamiento DN20</t>
  </si>
  <si>
    <t>ML. Aislamiento de tubería de DN20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
NO SE PERMITE EL USO DE CINTA ADHESIVA</t>
  </si>
  <si>
    <t>Fancoil 1</t>
  </si>
  <si>
    <t>Fancoil 2</t>
  </si>
  <si>
    <t>Fancoil 3</t>
  </si>
  <si>
    <t>Fancoil 4</t>
  </si>
  <si>
    <t>Fancoil 5</t>
  </si>
  <si>
    <t>Fancoil 6</t>
  </si>
  <si>
    <t>Fancoil 7</t>
  </si>
  <si>
    <t>Fancoil 8</t>
  </si>
  <si>
    <t>Fancoil 9</t>
  </si>
  <si>
    <t>Fancoil 10</t>
  </si>
  <si>
    <t>03_03_02_05</t>
  </si>
  <si>
    <t>Inicio de Ramal</t>
  </si>
  <si>
    <t>Final Ramal</t>
  </si>
  <si>
    <t>03_03_02_06</t>
  </si>
  <si>
    <t>03_03_02_07</t>
  </si>
  <si>
    <t>03_03_02_08</t>
  </si>
  <si>
    <t>Racor Unión Acero - PPR en ramales DN50 (2")</t>
  </si>
  <si>
    <t xml:space="preserve"> Ud. Accesorio Racor-unión en acero galvanizado tubería de acero DN50 (2" x 60,30)  desde los puntos de corte de la tuberías a desmontar. Tipo Gebo serie 150 o serie 220 (A-AF) con la siguientes características:
Agua: fría máx. 25ºC/máx. 10 bar hasta 3/4” y máx. 16 bar desde 1”
Calefacción: máx. 80 °C / máx. 6 bar
Gas a partir de DN 15 (exterior de edificios): temperatura ambiente de -20°C 
a +60 °C, máx. 5 bar.
Combustible de calefacción EL a partir de DN 15: 40 °C / MÁX. 6 bar
Redes contra-incendio a partir de DN 25: máx 12,5 bar
Aire comprimido: máx. 12,5 bar
ENSAYO DE PRUEBAS: 
Agua: DVGW W 534, DVGW-Reg.-No.: DW-8511AU2216
Gas a partir de DN 15: DIN 3387-1, DVGW-Reg.-No.: NG-4502AP1454 
Examinado VdS (redes contra-incendio) desde DN 25
Galvanización al fuego de los racores, bridas y tuercas (procedimiento de inmersión en fusiones según DIN 
EN 10242) 
Se cumplen todas las especificaciones del reglamento en cuanto al agua sanitaria 
Todas las piezas están cincadas adicionalmente con un baño galvánico según la norma 
El anillo de compresión de acero y la arandela también están cincados según DIN 50961.
Totalmente instalado, incluida p/p de materiales</t>
  </si>
  <si>
    <t>Impulsión</t>
  </si>
  <si>
    <t>Retorno</t>
  </si>
  <si>
    <t>03_03_02_09</t>
  </si>
  <si>
    <t>Enlace rosca unión Socket DN63 (2")</t>
  </si>
  <si>
    <t>Ud. Accesorio termosoldable tipo enlace rosca macho (o hembra, según necesidades) hexagonal unión socket DN63 de polipropileno copolímero random PP-R RP "Raised Pressure", fabricado y certificado según norma UNE EN 15874-3, para instalaciones de fontanería (AFS, ACS) y climatización (calefacción, sistemas agua/agua, agua/aire), con temperaturas comprendidas entre -15 °C y 95 °C, color azul Niron. Totalmente instalado, incluida p/p de materiales.</t>
  </si>
  <si>
    <t>03_03_02_10</t>
  </si>
  <si>
    <t>Conexión hidráulica fancoils</t>
  </si>
  <si>
    <t>Ud. Conexión hidráulica desmontable (no unión fija) de Fancoil existente , sistema de dos tubos, con válvula de dos vías su actuador. Incluso elementos para suspensión del techo. Totalmente montado, conexionado y puesto en marcha por la empresa instaladora para la comprobación de su correcto funcionamiento.</t>
  </si>
  <si>
    <t>TOTAL 03_03</t>
  </si>
  <si>
    <t>03_04</t>
  </si>
  <si>
    <t>03_04_01</t>
  </si>
  <si>
    <t>03_04_02</t>
  </si>
  <si>
    <t>03_04_03</t>
  </si>
  <si>
    <t>03_04_04</t>
  </si>
  <si>
    <t>TOTAL 03_04</t>
  </si>
  <si>
    <t>03_05</t>
  </si>
  <si>
    <t>03_06</t>
  </si>
  <si>
    <t>03_07</t>
  </si>
  <si>
    <t>TOTAL 03</t>
  </si>
  <si>
    <t>PRESUPUESTO EJECUCION MATERIAL</t>
  </si>
  <si>
    <r>
      <t xml:space="preserve">Gastos Generales </t>
    </r>
    <r>
      <rPr>
        <b/>
        <sz val="8"/>
        <color rgb="FFFF0000"/>
        <rFont val="Calibri"/>
        <family val="2"/>
        <scheme val="minor"/>
      </rPr>
      <t>XX</t>
    </r>
    <r>
      <rPr>
        <b/>
        <sz val="8"/>
        <rFont val="Calibri"/>
        <family val="2"/>
        <scheme val="minor"/>
      </rPr>
      <t xml:space="preserve"> % (**)</t>
    </r>
  </si>
  <si>
    <r>
      <t xml:space="preserve">Beneficio Industrial </t>
    </r>
    <r>
      <rPr>
        <b/>
        <sz val="8"/>
        <color rgb="FFFF0000"/>
        <rFont val="Calibri"/>
        <family val="2"/>
        <scheme val="minor"/>
      </rPr>
      <t>XX</t>
    </r>
    <r>
      <rPr>
        <b/>
        <sz val="8"/>
        <rFont val="Calibri"/>
        <family val="2"/>
        <scheme val="minor"/>
      </rPr>
      <t xml:space="preserve"> % (**)</t>
    </r>
  </si>
  <si>
    <t>PRESUPUESTO EJECUCION CONTRATA - IMPORTE OFERTA</t>
  </si>
  <si>
    <t>Expediente n.º S/04725/2024</t>
  </si>
  <si>
    <t>“Acondicionamiento instalaciones climatización varios edificios complejo PRADO DEL REY"</t>
  </si>
  <si>
    <t>Las proposiciones económicas incluirán un único precio para cada prestación, aplicable en cada uno de los años de ejecución del contrato.</t>
  </si>
  <si>
    <t>Las proposiciones económicas no podrán superar el importe total para cada uno de los lotes del valor estimado indicado en el PCAP cláusula 3ª, sin incluir modificaciones.</t>
  </si>
  <si>
    <t>En caso de discrepancia entre el importe del precio unitario y el importe indicado en las casillas de estimación total de la obra, prevalecerá el importe del precio unitario de cada prestación, y se corregirá el cálculo partiendo del precio unitario indicado.</t>
  </si>
  <si>
    <t>Será obligatorio cumplimentar todos los campos de los formularios en caso contrario se desestimará la oferta.</t>
  </si>
  <si>
    <t>S-04725-2024 - Acondicionamiento instalaciones climatización varios edificios complejo PRADO DEL REY</t>
  </si>
  <si>
    <t>Ud. Desmontaje de instalación de acs en zona de actuación. Según plano "Estado intermedio-desmontaje" aportado en el pliego.</t>
  </si>
  <si>
    <t>Inst. Hidráulica</t>
  </si>
  <si>
    <t>Ud. Desmontaje de instalación de acs en zona de actuación, incluyendo todos los elementos que la forman (acumulador, intercambiadores de calor IC1 e IC2, bombas BS ACS y Recirculación, válvula de 3 vías: de calderas, de recuperación enfriadora, contadores de energia, tuberías, válvulas,...). Se retirarán las canalizaciones de tubos que no conduzcan ya a elementos al estar fuera de uso o para retirar en esta fase. En general cualquier elemento que sea necesario retirar y entregar a gestor de residuos autorizado para dejar la zona de montaje lista para recibir el nuevo equipamiento. Incluso traslado de material a punto limpio correspondiente. incluyendo: achatarramiento, traslado y gestión de residuos adecuados a normativa relacionada con los distintos materiales a retirar.</t>
  </si>
  <si>
    <t>01_01_01</t>
  </si>
  <si>
    <t>Inst. Eléctrica</t>
  </si>
  <si>
    <t>Ud. Desmontaje de alimentaciones eléctricas desde el cuadro eléctrico hasta elemento alimentado. Incluye conductores, canalizaciones, tubos, cajas y, en general, todos los elementos de la instalación que queden fuera de servicio por la actuación. Se retirarán las canalizaciones de tubos que no conduzcan ya a elementos al estar fuera de uso o para retirar en esta fase. En general cualquier elemento que sea necesario retirar y entregar a gestor de residuos autorizado para dejar la zona de montaje lista para recibir el nuevo equipamiento. Incluso traslado de material a punto limpio correspondiente. incluyendo: achatarramiento, traslado y gestión de residuos adecuados a normativa relacionada con los distintos materiales a retirar. Elementos principales a retirar: bombas BS ACS y Recirculación, válvulas de 3 vías: de calderas, de recuperación enfriadora; contadores de energia: producción, retorno-consumo. Estos elementos se entregan a la propiedad para posterior montaje.</t>
  </si>
  <si>
    <t>01_01_02</t>
  </si>
  <si>
    <t>01_01_03</t>
  </si>
  <si>
    <t>Inst. Control BMS</t>
  </si>
  <si>
    <t>01_02</t>
  </si>
  <si>
    <t>REPASO BANCADA</t>
  </si>
  <si>
    <t>ML. Suministro e instalación Tubería de 1 1/4" en cobre rígido. Incluyendo codos, tes, accesorios, bridas, pequeño material y mano de obra. Soportación con abrazaceras isofónicas. Totalmente instalado.</t>
  </si>
  <si>
    <t>m² Adecuación del  pavimento de poliuretano impermeable y antideslizante de bancada. Limpieza y aspirado de la superficie hasta conseguir un soporte sano y exento de partes sueltas o mal adheridas. Aplicación de revestimiento a base poliuretano SIKAFLOOR 357 (o similar), aplicado a rodillo, en dos manos y en color a elegir según carta de colores del fabricante. Inlcuidos todos los materiales, trabajos y elementos auxiliares para la correcta finalización de la partida.</t>
  </si>
  <si>
    <t>TOTAL 01_02</t>
  </si>
  <si>
    <t>01_03</t>
  </si>
  <si>
    <t>INSTALACIÓN - VALVULERÍA, TUBERÍA, AISLAMIENTO e INSTRUMENTACIÓN</t>
  </si>
  <si>
    <t>01_03_01</t>
  </si>
  <si>
    <t>ACS consumo</t>
  </si>
  <si>
    <t>Vaciado + Válvula seguridad</t>
  </si>
  <si>
    <t>Aislamiento 1 1/4"</t>
  </si>
  <si>
    <t>ML. Aislamiento de tubería de 1 1/4"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t>
  </si>
  <si>
    <t>Salida a Consumo Acumulador</t>
  </si>
  <si>
    <t>Tubo cobre de 1"</t>
  </si>
  <si>
    <t>ML. Suministro e instalación Tubería de 1" en cobre rígido. Incluyendo codos, tes, accesorios, bridas, pequeño material y mano de obra. Soportación con abrazaceras isofónicas. Totalmente instalado.</t>
  </si>
  <si>
    <t>Recirculación</t>
  </si>
  <si>
    <t>Aislamiento 1"</t>
  </si>
  <si>
    <t>ML. Aislamiento de tubería de 1"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t>
  </si>
  <si>
    <t>01_03_07</t>
  </si>
  <si>
    <t>Protección exterior aluminio 1"</t>
  </si>
  <si>
    <t>01_03_08</t>
  </si>
  <si>
    <t>Válvula corte esfera 1"</t>
  </si>
  <si>
    <t>01_03_09</t>
  </si>
  <si>
    <t/>
  </si>
  <si>
    <t>Filtro</t>
  </si>
  <si>
    <t>Ud. Suministro e instalación Filtro en "Y'' latón rosca hembra-hembra 1 1/4'' con malla inoxidable</t>
  </si>
  <si>
    <t>01_03_10</t>
  </si>
  <si>
    <t>Picajes</t>
  </si>
  <si>
    <t>Ud. Suministro e instalción picajes para sonda de temperatura de control impulsión y retorno, vaciado del intercambiador, toma para el vaso de expansión, manómetros, purgadores, etc. Incluido pequeño material, alargaderas o carretes, válvulas, mano de obra, totalmente instalado</t>
  </si>
  <si>
    <t>Termómetros</t>
  </si>
  <si>
    <t>Sondas temperatura BMS</t>
  </si>
  <si>
    <t>Sondas contador energía</t>
  </si>
  <si>
    <t>Presostato llenado</t>
  </si>
  <si>
    <t>01_03_11</t>
  </si>
  <si>
    <t>Ud. Suministro e instalción válvula de seguridad según Normativa vigente. Tara: 6 bar. Precintada. Para protección depósitos ACS. La temperatura del fluido a presión atmosférica no ha de alcanzar nunca el punto de ebullición. Con muelle, con maneta de apertura, cámara del muelle protegido por membrana.
Conexión de entrada y salida mediante rosca interior. Montaje vertical. Totalmente metálica; puede recibir alta temperatura radiante o ambiental. Todos los materiales son adecuados para temperaturas máximas hasta 150 ° C.
Incluye conducción de descarga vista a desagüe.</t>
  </si>
  <si>
    <t>01_03_12</t>
  </si>
  <si>
    <t>Válvulas de retención</t>
  </si>
  <si>
    <t>Ud. Suministro e instalación válvula de retención de latón para roscar.</t>
  </si>
  <si>
    <t>1 1/4" Llenado</t>
  </si>
  <si>
    <t>1" Bomba recirculación</t>
  </si>
  <si>
    <t>01_03_13</t>
  </si>
  <si>
    <t>Montaje bomba Recirculación ACS</t>
  </si>
  <si>
    <t>Ud. Montaje mecánico-hidráulico bomba recirculación ACS (desmontada previamente). Incluidos racores piezas y pequeño material. Totalmente instalada.</t>
  </si>
  <si>
    <t>01_03_14</t>
  </si>
  <si>
    <t>Tubería vaciado acumulador PVC presión DN50</t>
  </si>
  <si>
    <t>ML. Suministro e instalación Tubería diámetro DN50 en PVC de presión rígido. Incluyendo codos, tes, accesorios, bridas, pequeño material y mano de obra. Incluido material auxiliar para montaje y sujeción, limpiador y adhesivo. Totalmente instalado.
Tramo desde el acumulador ACS hasta punto de desagüe más cercano.</t>
  </si>
  <si>
    <t>01_03_15</t>
  </si>
  <si>
    <t>Tubería Desagüe PVC presión DN20 (condensados)</t>
  </si>
  <si>
    <t>ML. Suministro e instalación Tubería diámetro DN20 en PVC de presión rígido. Incluyendo codos, tes, accesorios, bridas, pequeño material y mano de obra. Incluido material auxiliar para montaje y sujeción, limpiador y adhesivo. Totalmente instalado.</t>
  </si>
  <si>
    <t>01_03_16</t>
  </si>
  <si>
    <t>01_03_17</t>
  </si>
  <si>
    <t>Manómetro</t>
  </si>
  <si>
    <t>01_03_18</t>
  </si>
  <si>
    <t>Anulación circuitos producción ACS previos</t>
  </si>
  <si>
    <t>Ud. Suministro e instalación de tapas soldadas o tapones roscados de condena de circuito de producción de ACS desmantelasdos. Piezas, pequeño material, aislamiento y protección de aluminio incluidos. Totalmente finalizado.</t>
  </si>
  <si>
    <t>Calderas 1 1/4" acero</t>
  </si>
  <si>
    <t>Recuperación enfriadoras 1 1/2" acero</t>
  </si>
  <si>
    <t>Ud.  Suministro e instalación de depósito acumulador vertical de capacidad nominal 300L para preparación de ACS  fabricado en acero con esmaltado de dos capas Ceraprotect y bomba de calor integrada para modo de funcionamiento con aire exterior e interior (conducido y no conducido) de la marca Viessman Vitocal 262-A modelo T2E-ze o similar, con perfil de distribución XL (o similar), apto para estar en contacto con agua potable, de acuerdo al Reglamento 1935/2004. Modo aire interior no conducido (incluidos adaptadores y rejillas aspiración y descarga para este tipo de instalación). Incluido ánodo de protección de magnesio para depósito y resistencia eléctrica. Totalmente instalado. Incluido desagüe de condensados e instalación eléctrica, puesta en marcha y pruebas de funcionamiento.
Características:
Circuito refrigerante
 • Refrigerante R1234-ze
 • Carga de refrigerante 1,35 kg
 • Potencial de calentamiento global (GWP) 7
 • Equivalente de CO2 9,45 kg
Dimensiones totales
Longitud 770 mm
Anchura (Ø) 668 mm
Altura 1844 mm
Peso 145 kg
Tensión nominal 1/N/PE 230 V/50 Hz
Módulo de bomba de calor
Datos de rendimiento de la bomba de calor para recirculación de aire y recirculación con salida
de aire hacia el exterior según EN16147:2017 a A20/W10-53 (temperatura de entrada de aire 20
°C / temperatura ambiente 20 °C):
Perfil de distribución XL
 • Coeficiente de rendimiento (COPDHW) 4,02
 • Tiempo de calentamiento 8:57 h:min
 • Pérdidas por disponibilidad (Pes) 23 W
 • Cantidad máxima de agua utilizable 40 °C 414 l
Datos de rendimiento de la bomba de calor para funcionamiento con aire exterior según
EN16147:2017 a A7/W10-53 (temperatura de entrada de aire 7 °C / temperatura ambiente 20
°C):
Perfil de distribución XL
 • Coeficiente de rendimiento (COPDHW) 3,43
 • Tiempo de calentamiento 12:41 h:min
 • Pérdidas por disponibilidad (Pes) 23 W
 • Cantidad máxima de agua utilizable 40 °C 404 l
Max. caudal de aire
 • Velocidad 1 aire de recirculación (lenta) 290 m³/h
 • Velocidad 2 aire de recirculación (rápida) 360 m³/h
 • Velocidad 1 aire exterior (lenta) 305 m³/h
 • Velocidad 2 aire exterior (rápida) 430 m³/h
Caudal de aire para el funcionamiento con aire de extracción
 • Mínimo para el calentamiento del ACS 160 m³
 • Máximo para el calentamiento del ACS 360 m³
 • Mínimo para el modo de ventilación 110 m³
 • Máximo para el modo de ventilación 360 m³
Temperatura mínima de entrada de aire - 8 °C
Temperatura máxima de entrada de aire 40 °C
Conexión del conducto de vaciado de condensados  20 mm
Interacumulador de A.C.S.
Capacidad 300 l
Presión de servicio máx. admisible 10 bar
Temperatura de A.C.S. máx. adm.
 • con bomba de calor 65 °C
 • con resistencia eléctrica de apoyo 70 °C
Temperatura de A.C.S. máx. accesible en combinación con una instalación fotovoltaica 70 °C
Conexiones
 • Agua sanitaria caliente, fría R 1
 • Recirculación del agua sanitaria R 1
Potencia sonora según EN 12102
 • Max. 53 dB(A)
Datos técnicos para determinar la clase de eficiencia energética
Bomba de calor con calentamiento de A.C.S.
 • Perfil de distribución XL
 • Eficiencia energética del interacumulador de
A.C.S en condiciones climáticas medias A+
 • Eficiencia energética del interacumulador de
A.C.S para condiciones climáticas medias 165 %
 • Nivel interno de potencia acústica 57 dB
 • Con baja capacidad de carga sí
Eficiencia energética del equipo combinado
(producción de A.C.S.) 165 %
Clase de eficiencia energética Combinación
(producción de A.C.S.) A++</t>
  </si>
  <si>
    <t>CONTADOR DE ENERGÍA TÉRMICA</t>
  </si>
  <si>
    <t>Ud. Suministro e instalación de Contador de energía térmica modelo Kamstrup 603 MC o similar para instalación ACS, DN32 (1 1/4"). Incluidas dos sondas de temperatura y caudalímetro. Compatible con protocolo de comunicaciones ModBus (o Mbus a determinar) 485 para integración de señales en BMS Trend. 
De conformidad con EN 1434 y MID, el MULTICAL® 603 puede designarse un "integrador" con homologación y verificación de tipo independiente, y puede suministrarse bien como integrador separado o bien como contador completo con sondas de temperatura y caudalímetro montados según los requisitos la propiedad.
Debe disponer de 2 entradas para caudalímetro que pueden utilizarse tanto para caudalímetros electrónicos como mecánicos. Los pulsos de caudalímetro pueden pro_x0002_gramarse desde 0,001 hasta 300 pulsos/litro, y el integrador puede programarse para caudales nominales desde 0,6 hasta 15.000 m³/h. El integrador puede suministrarse con entradas para caudalímetro tanto conectadas galvánicamente o como aisladas galvánicamente.
La energía térmica puede visualizarse en kWh, MWh, GJ o Gcal, todas con siete u ocho dígitos representativos más la unidad de medición.
Alimentación de red de 24 VAC o 230 VAC, según necesidades.
Incluidos picajes para portasondas de temperatura, racores, pequeño material de fontaneria.
Incluida instalación de alimentación eléctrica bajo tubo de acero o acero-flex, protecciones magnetotérmica y diferencial,racores de conexionado y pequño material.
Totalmente instalado, integrado en control BMS y probado.
Montaje según esquema (agua fría-agua a consumo).</t>
  </si>
  <si>
    <t>ELECTRICIDAD</t>
  </si>
  <si>
    <t>01_06_01</t>
  </si>
  <si>
    <t>Línea alimentación Cuadro ACS</t>
  </si>
  <si>
    <t>ML. Suministro e instalación de Línea de alimentación de cuadro de Calderas de planta a cuadro secundario ACS de 3x4mm2, cobre, tipo  CABLE RZ1-K 0,6/1KV (AS) 3G4 VERDE (libre de halógenos clase 5 flexible en manguera 0,6/1 KV de polietileno reticulado (XLPE). (Ph+N+PE)) AFUMEX PRYSMIAN o GENERAL CABLE o similar , incluido tendido conexionado y materiales de accesorios con p.p. de cajas de paso. Instalación bajo tubo o bandeja de acero galvanizado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 La marcación mediante etiquetas identificativas se hará desde el comienzo al final y en puntos intermedios.Medida la longitud realmente ejecutada.</t>
  </si>
  <si>
    <t>01_06_02</t>
  </si>
  <si>
    <t>Cuadro Secundario ACS</t>
  </si>
  <si>
    <t>Ud. Cuadro de distribución de potencia, maniobra y control BMS totalmente instalado, cableado y probado. Inclye placas troqueladas de identificación  de circuitos y el propio cuadro, identificación de aparamenta, anillas de identificadión de cables, pequeño materia portaesquemas plástico rígido tamaño A4 instalado en la puerta. Incluye todos elementos de alimentación, protección, maniobra, control BMS (excepto PLC's y F/A) y cableado completo, borneros de potencia, maniobra, protección tierra y control; selectores M0A, elementos de señalización (estado, alarma), marcado de aparamenta y cableado de cada uno de los circuitos, elementos de distribución de cables, canaletas, tubos, etc; elemetos de sujección de aparamenta (carril DIN). Los pasacables se harán por la parte baja del cuadro y quedarán obturados con los mecanismos adecuados, racores, etc. Todo bajo normativas actuales y REBT.
Montado según esquema de pliego.
Cableado maniobra a 230V rojo, a 24V azul oscuro. Cableado potencia, azul, negro, marrón, gris. Cableado protección tierra amarillo-verde.
Bornes de paso de material aislante, conexión por tornillo en ambos lados, borne individual 6,5 mm tamaño 4 y de 10 mm tamaño 16. Mano de obra y pruebas de taller homologado por el fabricante. Material auxiliar y accesorios. Incluso señalización de riesgo eléctrico.
Tarjetas E/S control y F/A (fuente de alimentación) BMS
Se exigirá a la entrega del cuadro un protocolo de ensayo expedido por el fabricante del mismo en el que se indicaran tensiones de prueba, resistencias de aislamiento, rigidez dieléctrica, esfuerzos mecánicos, etc.
Se exigirán esquemas de fuerza, maniobra y control as built.
Totalmente Instalado, cableado y probado.</t>
  </si>
  <si>
    <t>01_06_02_01</t>
  </si>
  <si>
    <t>Armario</t>
  </si>
  <si>
    <t>Ud. El armario compacto de montaje mural Spacial CRN Schneider o similar. Dimensiones 700mmx500mmx250mm (altoxanchoxfondo). RAL 7035. Se compone de un cuerpo, una placa prensaestopas, una puerta y una cerradura. Material: acero (cuerpo). Nivel de protección IP66 e IK10. Parte posterior soldada de doble perfil que forma un área sellada protegida, laterales hechos de una única sección plegada. Tipo de puerta liso, 1 puerta(s) y el lado de apertura de la puerta reversible. Con una cerradura de doble barra de 3 mm. Acabado en superficie de polvo de epoxi-poliéster, brillante. homologado como producto green premium y certificación c.UL. Bajo norma IEC 62208.</t>
  </si>
  <si>
    <t>01_06_02_02</t>
  </si>
  <si>
    <t>Placa de montaje</t>
  </si>
  <si>
    <t>Ud. Placa de montaje ciega . Dimensiones: 700 x An es 500 mm. Accesorio de montaje multiuso. Ubicación de montaje de deslizamiento escalonado o fijación directa en los tornillos posteriores (tornillos M8). 135 Kg de carga admisible. Acero galvanizado. Color blanco.</t>
  </si>
  <si>
    <t>01_06_02_03</t>
  </si>
  <si>
    <t>Contador Energía Eléctrica</t>
  </si>
  <si>
    <t>Ud. Contador de energía eléctrica Circutor CEM-C12c o similar, monofásico para la medida de energía clase 1 (IEC 62053-21) / clase B (EN50470), con multifunción, comunicaciones RS-485 e instalación en carril DIN estándar.
Características:
- 18 mm de ancho, puede medir hasta 100A.
- Comunicaciones RS-485, protocolo Modbus-RTU.
- El equipo tiene una batería de litio de 3.6V. La precisión del RTC es &gt; 0.5s/día.(1)
- El Backlight azul del display LCD permite leer el equipo en condiciones de poca luz.
- 1 tecla, para moverse entre las diferentes pantallas de visualización y poder configurar las 
comunicaciones.</t>
  </si>
  <si>
    <t>01_06_02_04</t>
  </si>
  <si>
    <t>Canaleta cuadro</t>
  </si>
  <si>
    <t xml:space="preserve">Ud. Canaleta 60x30. Gris. Para conducción de cables en el interor del cuadro. </t>
  </si>
  <si>
    <t>01_06_02_05</t>
  </si>
  <si>
    <t>Carril DIN</t>
  </si>
  <si>
    <t>Ud. Carril DIN simétrico de 35 mm</t>
  </si>
  <si>
    <t>01_06_02_06</t>
  </si>
  <si>
    <t>Borna conexión carril</t>
  </si>
  <si>
    <t>Ud. Bona de conexión de carril DIN para formar los borneros: X0 (Fuerza), X1 (Maniobra) y X2(Control BMS). Varias medidas</t>
  </si>
  <si>
    <t>01_06_02_07</t>
  </si>
  <si>
    <t>Interruptor Diferencial</t>
  </si>
  <si>
    <t>Ud. Interruptor diferencial; Acti9 iID; 2P; 40A; 30mA AC Schneider o simlar. 2P con corriente nominal de 40A, sensibilidad de 30mA con clase de protección de tipo CA. Protege contra descargas eléctricas por contacto directo o indirecto y peligros de incendios. Desconexión de circuitos eléctricos en caso de fallo a tierra. Capacidad nominal de corte y cortocircuito (Im/Ι Δm) es de 1500 A. La corriente de cortocircuito nominal condicional (Inc/Ι Δc) es de 10kA. La resistencia mecánica alcanza los 20.000 ciclos y la resistencia eléctrica alcanza los 15.000 ciclos. El voltaje de funcionamiento del Ue es de 220VAC a 240VAC. La tensión de aislamiento nominal Ui es de 500 VCA. La tensión de resistencia de impulsos nominal Uimp es de 6 kV. La frecuencia es de 50Hz o 60Hz. Es montable en carril DIN. La anchura en los lotes de 9mm es de 4. El color del producto es blanco (RAL9003). Las dimensiones son (An.) 36mm x (Alt.) 91mm x (Prof.) 73,5mm. El peso es de 0,21 kg. Posee un grado de protección IP20 (según la norma IEC/EN 60529) y se convierte en IP40 una vez en armario modular. La temperatura de funcionamiento es de -5°C a 60°C. La temperatura de almacenamiento es de -40°C a 85°C.</t>
  </si>
  <si>
    <t>01_06_02_08</t>
  </si>
  <si>
    <t>Interruptor Magnetotérmico</t>
  </si>
  <si>
    <t>2x16A</t>
  </si>
  <si>
    <t>2x6A</t>
  </si>
  <si>
    <t>2x20A Cabezera</t>
  </si>
  <si>
    <t>01_06_02_09</t>
  </si>
  <si>
    <t>Guardamotor Bomba Recirculación ACS</t>
  </si>
  <si>
    <t>Ud. Interruptor automático de motor Schneider TeSys o similar GV de 3 polos (3P), 1 A/690 V, para aplicaciones de motores trifásicos de 0,25 kW a 400 V. Proporciona protección magnetotérmica con una gama de regulaciones térmicas de 0,63-1 A, con disparo magnético a 13 x In y poder de corte Icu de 100 kA a 400 V. Conexión mediante bornes de tornillo. Control de marcha/paro por pulsador garantizado para 100 000 ciclos AC-3. Certificado por diversas normas (IEC, UL, CSA, CCC, EAC, Marine, ATEX), cumple la norma Green Premium (RoHS/REACh).
Incluye dos contactos auxiliares 1NA + 1NC para maniobras.</t>
  </si>
  <si>
    <t>01_06_02_10</t>
  </si>
  <si>
    <t>Contactor Bomba Recirculación ACS</t>
  </si>
  <si>
    <t>Ud. Contactor maniobra arranque bomba TeSys D Contactor - 3P(3 NO) -AC-3 - &lt;= 440 V 6 A - 230 V AC o similar.
Incluye 2 contactos NA para maniobras.</t>
  </si>
  <si>
    <t>01_06_02_11</t>
  </si>
  <si>
    <t>Réle electromecánico maniobra</t>
  </si>
  <si>
    <t>Ud. Relé rxm con ltb + led y zócalo determinales mezclados, 2nanc 10A, bobina a 230vac Schneider o similar.
Incluye 2NA + 2NC para maniobras.</t>
  </si>
  <si>
    <t>01_06_02_12</t>
  </si>
  <si>
    <t>Enchufe carril</t>
  </si>
  <si>
    <t>Ud. Enchufe carril din Acti9 iPC; 2P+T; 250V Schneider o similar</t>
  </si>
  <si>
    <t>01_06_02_13</t>
  </si>
  <si>
    <t>Selector M0A puerta cuadro</t>
  </si>
  <si>
    <t>Ud. Selector 3 posiciones Harmony XB4 Schneider o similar. 2 contactos) NA, para montaje en puerta de cuadro. Incluida inscripción "M- 0 - A".</t>
  </si>
  <si>
    <t>01_06_02_14</t>
  </si>
  <si>
    <t>Pilotos señalización puerta cuadro</t>
  </si>
  <si>
    <t>Ud. Piloto luminoso led 230v Harmony XB5 o similar (verde para estado, rojo para alarma). Instalado</t>
  </si>
  <si>
    <t>Verde Estado</t>
  </si>
  <si>
    <t>Rojo Alarma</t>
  </si>
  <si>
    <t>01_06_03</t>
  </si>
  <si>
    <t>Ud. contador de energía monofásico Circutor CEM-C12c o similar. Para la medida de energía clase 1 (IEC 62053-21)
/ clase B (EN50470), con multifunción, comunicaciones RS-485 e instalación en carril DIN estándar.
El equipo dispone de:
- 18 mm de ancho, puede medir hasta 100A.
- Comunicaciones RS-485, protocolo Modbus-RTU.
- El equipo tiene una batería de litio de 3.6V. La precisión del RTC es &gt; 0.5s/día.(1)
- El Backlight azul del display LCD permite leer el equipo en condiciones de poca luz.
- 1 tecla, para moverse entre las diferentes pantallas de visualización y poder configurar las
comunicaciones
Totalmente instalado en el cuadro eléctrico según esquema y comunicando con el sistema BMS de la instalación.</t>
  </si>
  <si>
    <t>01_06_04</t>
  </si>
  <si>
    <t>Líneas de alimentación a receptores</t>
  </si>
  <si>
    <t>ML. Suministro e instalación de Líneas de alimentación de cuadro secundario ACS a receptores de 3x2.5mm2, cobre, tipo  CABLE RZ1-K 0,6/1KV (AS) 3G2.5 VERDE (libre de halógenos clase 5 flexible en manguera 0,6/1 KV de polietileno reticulado (XLPE). (Ph+N+PE)) AFUMEX PRYSMIAN o GENERAL CABLE o similar , incluido tendido conexionado y materiales de accesorios con p.p. de cajas de paso. Instalación bajo tubo o bandeja de acero galvanizado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 La marcación mediante etiquetas identificativas se hará desde el comienzo al final y en puntos intermedios.Medida la longitud realmente ejecutada.</t>
  </si>
  <si>
    <t>Aerotermo</t>
  </si>
  <si>
    <t>Bomba Recirculación ACS</t>
  </si>
  <si>
    <t>Contador Energía Térmica</t>
  </si>
  <si>
    <t>01_07_01</t>
  </si>
  <si>
    <t>Sensor Temperatura Inmersión o Conducto con Vaina Modelo TB/TI-S+WB150</t>
  </si>
  <si>
    <t>Ud. Suministro y montaje de sensor temperatura de inmersión marca Trend tipo TB/TI con rango -30º a 110ºC. Largo vástago adecuado para cada aplicación. Vaina apropiada y de la misma marca que el sensor. Aplicación de pasta térmica. Incluso material complementario, pequeño material, mano de obra de instalación, pruebas, regulación y puesta en marcha. Medida la ud instalada, probada, regulada y funcionando.</t>
  </si>
  <si>
    <t>Tubería Recirculación</t>
  </si>
  <si>
    <t>Depósito Acumulador</t>
  </si>
  <si>
    <t>Línea cable 2x0.75mm2 terenzado y apantallado (Periféricos)</t>
  </si>
  <si>
    <t>01_07_02</t>
  </si>
  <si>
    <t>Ud. Cable y tendido de señales de instrumentación, bajo tubo de acero y manguera apantallada, libre de halógenos y no propagadora de llama 0.6/1kV: CABLE necesario PARA PERIFÉRICOS DEL SISTEMA DE CONTROL. Formado por 2 conductores trenzados de cobre apantallados de 0.75 mm2 TREND o similar, bajo tubo de acero, incluso instalación, abrazaderas, racores y grapas de sujeción, cajas de derivación, etiquetado, pequeño material, conexionado, gestión, pruebas, etc. Incluye instalación de sondas y distintos periféricos: CONEXIONADO eléctrico y electrónico de los diferentes elementos de campo y comprobación de funcionamiento de todos los elementos, así como montaje de los equipos, maniobra en cuadros, cableado, conexionado, puesta en marcha, ajustes, pruebas, etc. y cableado de armarios de control.  Comprobación y verifición del cableado. Incluso pequeño material. Equipos y cableado totalmente instalada, probado y funcionando.</t>
  </si>
  <si>
    <t>Sonda Tª Acumulador ACS</t>
  </si>
  <si>
    <t>Sonda Tª Recirculación ACS</t>
  </si>
  <si>
    <t>Integración Contadores Energía</t>
  </si>
  <si>
    <t>Lazo comunicaciones IQ412 Trend BMS (Rx/Tx)</t>
  </si>
  <si>
    <t>01_07_03</t>
  </si>
  <si>
    <t xml:space="preserve">Ud. Desarrollo de la ingeniería de programación, diseño de los gráficos, imágenes y pantallas de instalación, esquemas principio y ficheros para el Puesto Central del Sistema de Gestión Centralizada del edificio/instalación IQVISION de TREND de RTVE.
Incluye:
Trabajos de ingeniería y programación del controlador existente (IQ 412, Lan 15/05 16 ACS EPR). Diseño de pantallas (SCADA) para el puesto central
Trabajos de configuración y programación en el Sistema de Gestión, Supervisor/es y Pasarelas, de la integración multiprotocolo de equipos terceros tales como los protocolos: Bacnet IP, ModBus o similar, entre el Sistema de Control y los distintos Subsistemas o Equipos a integrar  necesarios para la monitorización y supervisión.
Verificación de conexionado de señales según se especifica en la lista de puntos del Sistema de Control, Verificación de la correcta recepción de señales de cada equipo para su integración.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Eliminación de programación (software y gráficos anteriores).
Entrega de documentación: back-up programación, memoria de funcionamiento, esquema de arquitectura y esquemas eléctricos, cableado y conexiones.
Se considerará finalizada una vez sea chequeado por parte de RTVE el correcto funcionamiento de las ordenes enviadas desde el puesto de mando central del IQVISION.
LISTA DE SEÑALES ED SD EA SA INTEGRACIÓN 
INTEGRACIÓN      
Cont. Térmica     5 
Cont. Eléctrica     4 
FÍSICAS      
Temperatura retorno ACS   1   
Temperatura acumulador ACS   1   
M/P Bomba Recirculación  1    
Estado Bomba Recirculación 1     
Alarma Bomba Recirculación 1     
Nº TOTAL (NUEVAS) 2 1 2 0 9 
SEÑALES INTEGRACIÓN Cont. TÉRMICO   
Tª impulsión agua (°C)  
Tª entrada AF (°C)  
Potencia instantánea (kW)  
Energía Consumida (kWh)  
Caudal (m³/h)  
SEÑALES INTEGRACIÓN Cont. ELÉCTRICO  
Tensión (V)  
Corriente (A)  
Potencia instantánea (kW)  
Energía Consumida (kWh)  </t>
  </si>
  <si>
    <t>01_08_01</t>
  </si>
  <si>
    <t>01_08_02</t>
  </si>
  <si>
    <t>Ud. Documentación As Built. Incluye planos as built, esquemas unifilares actualizados, cálculos justificativos durante la obra. Hojas de características fabricante, marcados CE, certificados.</t>
  </si>
  <si>
    <t>01_08_03</t>
  </si>
  <si>
    <t>Trámites y legalizaciones</t>
  </si>
  <si>
    <t>Ud. Legalización de las instalaciones incluyendo la tramitación de toda la documentación necesaria y el completo seguimiento ante la Dirección General de Industria correspondiente u organismo competente al respecto y Ayuntamiento, hasta conseguir la Autorización Definitiva en el caso de Industria y la Licencia del Ayuntamiento de que la instalación cumple con todos los requisitos, incluido el pago de tasas a organismos oficiales o entidades competentes u homologadas (OCA) si se requiriera. Incluso Boletín de Instalador Autorizado que certifique las modificaciones, incluso las tasas correspondientes. Medida la unidad una vez obtenida la autorización y licencia definitiva.
.
Legalización ante la Administración (REBT, RITE, etc). Incluso gastos de tramitación y control administrativo, documento completo as built para su legalización, memorias, proyecto,  todas las tasas y visados incluidos.</t>
  </si>
  <si>
    <t>01_08_04</t>
  </si>
  <si>
    <t>Trámites y legalizaciones (*)</t>
  </si>
  <si>
    <t>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</si>
  <si>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01_09</t>
  </si>
  <si>
    <t>Ud. Control de calidad trabajos ejecutados según pliegos. Se entregarán las fichas técnicas, manuales de funcionamiento y las homologaciones CE de los equipos suministrados.
Entrega de protocolos de pruebas con los datos nominales o de proyecto y los medidos en campo y Memoria de Funcionamiento e integración con el BMS. Pruebas de ejecución y funcionamiento con la Propiedad</t>
  </si>
  <si>
    <t>01_10</t>
  </si>
  <si>
    <t>01_11</t>
  </si>
  <si>
    <t>TOTAL 01_01</t>
  </si>
  <si>
    <t>TOTAL 01_09</t>
  </si>
  <si>
    <t>TOTAL 01_10</t>
  </si>
  <si>
    <t>TOTAL 01_11</t>
  </si>
  <si>
    <t>02.01</t>
  </si>
  <si>
    <t>DESMONTAJE INSTALACIONES</t>
  </si>
  <si>
    <t>02.01.01</t>
  </si>
  <si>
    <t>Inst. Hidráulica EPR</t>
  </si>
  <si>
    <t>02.01.02</t>
  </si>
  <si>
    <t>Inst. Eléctrica EPR</t>
  </si>
  <si>
    <t>02.01.03</t>
  </si>
  <si>
    <t>Inst. Control BMS EPR</t>
  </si>
  <si>
    <t>02.02</t>
  </si>
  <si>
    <t>Ud.  Suministro e instalación de depósito acumulador vertical de capacidad nominal 300L para preparación de ACS  fabricado en acero con esmaltado de dos capas Ceraprotect y bomba de calor integrada para modo de funcionamiento con aire exterior e interior (conducido y no conducido) de la marca Viessman Vitocal 262-A modelo T2E-ze o similar,  con perfil de distribución XL (o similar), apto para estar en contacto con agua potable, de acuerdo al Reglamento 1935/2004. Modo aire interior no conducido (incluidos adaptadores y rejillas aspiración y descarga para este tipo de instalación). Incluido ánodo de protección de magnesio para depósito y resistencia eléctrica. Totalmente instalado. Incluido desagüe de condensados e instalación eléctrica, puesta en marcha y pruebas de funcionamiento.
Características:
Circuito refrigerante
 • Refrigerante R1234-ze
 • Carga de refrigerante 1,35 kg
 • Potencial de calentamiento global (GWP) 7
 • Equivalente de CO2 9,45 kg
Dimensiones totales
Longitud 770 mm
Anchura (Ø) 668 mm
Altura 1844 mm
Peso 145 kg
Tensión nominal 1/N/PE 230 V/50 Hz
Módulo de bomba de calor
Datos de rendimiento de la bomba de calor para recirculación de aire y recirculación con salida
de aire hacia el exterior según EN16147:2017 a A20/W10-53 (temperatura de entrada de aire 20
°C / temperatura ambiente 20 °C):
Perfil de distribución XL
 • Coeficiente de rendimiento (COPDHW) 4,02
 • Tiempo de calentamiento 8:57 h:min
 • Pérdidas por disponibilidad (Pes) 23 W
 • Cantidad máxima de agua utilizable 40 °C 414 l
Datos de rendimiento de la bomba de calor para funcionamiento con aire exterior según
EN16147:2017 a A7/W10-53 (temperatura de entrada de aire 7 °C / temperatura ambiente 20
°C):
Perfil de distribución XL
 • Coeficiente de rendimiento (COPDHW) 3,43
 • Tiempo de calentamiento 12:41 h:min
 • Pérdidas por disponibilidad (Pes) 23 W
 • Cantidad máxima de agua utilizable 40 °C 404 l
Max. caudal de aire
 • Velocidad 1 aire de recirculación (lenta) 290 m³/h
 • Velocidad 2 aire de recirculación (rápida) 360 m³/h
 • Velocidad 1 aire exterior (lenta) 305 m³/h
 • Velocidad 2 aire exterior (rápida) 430 m³/h
Caudal de aire para el funcionamiento con aire de extracción
 • Mínimo para el calentamiento del ACS 160 m³
 • Máximo para el calentamiento del ACS 360 m³
 • Mínimo para el modo de ventilación 110 m³
 • Máximo para el modo de ventilación 360 m³
Temperatura mínima de entrada de aire - 8 °C
Temperatura máxima de entrada de aire 40 °C
Conexión del conducto de vaciado de condensados  20 mm
Interacumulador de A.C.S.
Capacidad 300 l
Presión de servicio máx. admisible 10 bar
Temperatura de A.C.S. máx. adm.
 • con bomba de calor 65 °C
 • con resistencia eléctrica de apoyo 70 °C
Temperatura de A.C.S. máx. accesible en combinación con una instalación fotovoltaica 70 °C
Conexiones
 • Agua sanitaria caliente, fría R 1
 • Recirculación del agua sanitaria R 1
Potencia sonora según EN 12102
 • Max. 53 dB(A)
Datos técnicos para determinar la clase de eficiencia energética
Bomba de calor con calentamiento de A.C.S.
 • Perfil de distribución XL
 • Eficiencia energética del interacumulador de
A.C.S en condiciones climáticas medias A+
 • Eficiencia energética del interacumulador de
A.C.S para condiciones climáticas medias 165 %
 • Nivel interno de potencia acústica 57 dB
 • Con baja capacidad de carga sí
Eficiencia energética del equipo combinado
(producción de A.C.S.) 165 %
Clase de eficiencia energética Combinación
(producción de A.C.S.) A++</t>
  </si>
  <si>
    <t>02.03</t>
  </si>
  <si>
    <t>02.03.01</t>
  </si>
  <si>
    <t xml:space="preserve"> ACS a Consumo</t>
  </si>
  <si>
    <t>Llenado y vaciado</t>
  </si>
  <si>
    <t>02.03.02</t>
  </si>
  <si>
    <t>Tubo cobre 1/2" Puentes manómetros Bombas ACS</t>
  </si>
  <si>
    <t>02.03.03</t>
  </si>
  <si>
    <t>02.03.04</t>
  </si>
  <si>
    <t>Aislamiento 1/2" Puentes manómetros</t>
  </si>
  <si>
    <t>Ud. Aislamiento de tubería de 1/2"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t>
  </si>
  <si>
    <t>02.03.05</t>
  </si>
  <si>
    <t>02.03.06</t>
  </si>
  <si>
    <t>Protección exterior aluminio 1/2" Puentes manómetros</t>
  </si>
  <si>
    <t>02.03.07</t>
  </si>
  <si>
    <t>Válvula Esfera de corte 1 1/4"</t>
  </si>
  <si>
    <t>02.03.08</t>
  </si>
  <si>
    <t>02.03.09</t>
  </si>
  <si>
    <t>Válvula Antirretorno 1 1/4" Bomba recirculación</t>
  </si>
  <si>
    <t>Ud. Suministro e instalación válvula de retención de latón para roscar de 1 1/4".</t>
  </si>
  <si>
    <t>Filtro agua 1 1/4" Bomba recirculación</t>
  </si>
  <si>
    <t>Ud. Filtro retenedor de residuos de latón, con tamiz de acero inoxidable con perforaciones de 0,5 mm de diámetro, con rosca de 1 1/4", para una presión máxima de trabajo de 16 bar y una temperatura máxima de 110°C.  
Material auxiliar incluido, totalmante instalado.</t>
  </si>
  <si>
    <t>sondas Tª contador</t>
  </si>
  <si>
    <t>Sondas Tª Control BMS</t>
  </si>
  <si>
    <t>Manómetro AF</t>
  </si>
  <si>
    <t>Primario Calderas</t>
  </si>
  <si>
    <t>02.04</t>
  </si>
  <si>
    <t>Puentes mométricos bomba recirculación</t>
  </si>
  <si>
    <t>02.05</t>
  </si>
  <si>
    <t>CONTADOR ENERGÍA TÉRMICA</t>
  </si>
  <si>
    <t>Ud. Suministro e instalación de Contador de energía térmica modelo Kamstrup 603 MC o similar para instalación ACS, (1 1/4"). Incluidas dos sondas de temperatura y caudalímetro. Compatible con protocolo de comunicaciones ModBus 485 para integración de señales en BMS Trend. 
De conformidad con EN 1434 y MID, el MULTICAL® 603 puede designarse un "integrador" con homologación y verificación de tipo independiente, y puede suministrarse bien como integrador separado o bien como contador completo con sondas de temperatura y caudalímetro montados según los requisitos la propiedad.
Debe disponer de 2 entradas para caudalímetro que pueden utilizarse tanto para caudalímetros electrónicos como mecánicos. Los pulsos de caudalímetro pueden pro_x0002_gramarse desde 0,001 hasta 300 pulsos/litro, y el integrador puede programarse para caudales nominales desde 0,6 hasta 15.000 m³/h. El integrador puede suministrarse con entradas para caudalímetro tanto conectadas galvánicamente o como aisladas galvánicamente.
La energía térmica puede visualizarse en kWh, MWh, GJ o Gcal, todas con siete u ocho dígitos representativos más la unidad de medición.
Alimentación de red de 24 VAC o 230 VAC, según necesidades.
Incluidos picajes para portasondas de temperatura, racores, pequeño material de fontaneria.
Incluida instalación de alimentación eléctrica bajo tubo de acero o acero-flex, protecciones magnetotérmica y diferencial,racores de conexionado y pequño material.
Totalmente instalado, integrado en control BMS y probado.
Protocolo de Comunicaciones: Modbus 485
Velocidad del protocolo: 9600 Baudios
Paridad: Sin Paridad
Data Bits: 8
Stop Bits: 1</t>
  </si>
  <si>
    <t>02.06</t>
  </si>
  <si>
    <t>ML. Suministro e instalación de Líneas de alimentación de cuadro de la sala de máquinas a receptores de 3x2.5mm2, cobre, tipo  CABLE RZ1-K 0,6/1KV (AS) 3G2.5 VERDE (libre de halógenos clase 5 flexible en manguera 0,6/1 KV de polietileno reticulado (XLPE). (Ph+N+PE)) AFUMEX PRYSMIAN o GENERAL CABLE o similar , incluido tendido conexionado y materiales de accesorios con p.p. de cajas de paso. Instalación bajo tubo o bandeja de acero galvanizado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 La marcación mediante etiquetas identificativas se hará desde el comienzo al final y en puntos intermedios.Medida la longitud realmente ejecutada.</t>
  </si>
  <si>
    <t>Bomba recirculación ACS</t>
  </si>
  <si>
    <t>Contador Térmico</t>
  </si>
  <si>
    <t>02_08_01</t>
  </si>
  <si>
    <t>Instalción de sondas temperatura existentes</t>
  </si>
  <si>
    <t>Ud. Montaje de sensor temperatura de inmersión marca Trend tipo TB/TI con rango -30º a 110ºC. Largo vástago adecuado para cada aplicación. Vaina apropiada y de la misma marca que el sensor. Aplicación de pasta térmica. Incluso material complementario, pequeño material, mano de obra de instalación, pruebas, regulación y puesta en marcha. Medida la ud instalada, probada, regulada y funcionando.</t>
  </si>
  <si>
    <t>02_08_02</t>
  </si>
  <si>
    <t>Ingeniería de Programación</t>
  </si>
  <si>
    <t>Ud. Desarrollo de la ingeniería de programación, diseño de los gráficos, imágenes y pantallas de instalación, esquemas principio y ficheros para el Puesto Central del Sistema de Gestión Centralizada del edificio/instalación IQVISION de TREND de RTVE.</t>
  </si>
  <si>
    <t>02_09_01</t>
  </si>
  <si>
    <t>02_09_02</t>
  </si>
  <si>
    <t>Ud. Legalización de las instalaciones incluyendo la tramitación de toda la documentación necesaria y el completo seguimiento ante la Dirección General de Industria correspondiente u organismo competente al respecto y Ayuntamiento, hasta conseguir la Autorización Definitiva en el caso de Industria y la Licencia del Ayuntamiento de que la instalación cumple con todos los requisitos, incluido el pago de tasas a organismos oficiales o entidades competentes u homologadas (OCA) si se requiriera. Incluso Boletín de Instalador Autorizado que certifique las modificaciones, incluso las tasas correspondientes. Medida la unidad una vez obtenida la autorización y licencia definitiva.
Incluso baja Torre de Refrigeración desmontada y alta de la nueva en organismo competente.
Legalización ante la Administración (REBT, RITE, etc). Incluso gastos de tramitación y control administrativo, documento completo as built para su legalización, memorias, proyecto,  todas las tasas y visados incluidos.</t>
  </si>
  <si>
    <t>02_09_03</t>
  </si>
  <si>
    <t>02_09_04</t>
  </si>
  <si>
    <t>02_11</t>
  </si>
  <si>
    <t>TOTAL 02_11</t>
  </si>
  <si>
    <t>02_12</t>
  </si>
  <si>
    <t>TOTAL 02_12</t>
  </si>
  <si>
    <t>CLIMATIZACIÓN EDIFICIO PRINCIPAL TVE PLANTAS S1 y B</t>
  </si>
  <si>
    <t>TOTAL 03_05</t>
  </si>
  <si>
    <t>TOTAL 03_06</t>
  </si>
  <si>
    <t>TOTAL 03_07</t>
  </si>
  <si>
    <t>(*) El importe de las partidas 01.08.04, 02.09.04 y 03.04.04 son una cantidad fija, no se puede variar y debe ser mantenido en la tabla y sumado en el total de la oferta.”</t>
  </si>
  <si>
    <t>TOTAL 01_06_01</t>
  </si>
  <si>
    <t>TOTAL 01_06_02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</si>
</sst>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theme="1"/>
      <name val="Calibri"/>
      <family val="2"/>
      <scheme val="minor"/>
    </font>
    <font>
      <b/>
      <sz val="8"/>
      <color rgb="FF00B0F0"/>
      <name val="Calibri"/>
      <family val="2"/>
      <scheme val="minor"/>
    </font>
  </fonts>
  <fills count="5">
    <fill>
      <patternFill patternType="none"/>
    </fill>
    <fill>
      <patternFill patternType="gray125"/>
    </fill>
    <fill>
      <patternFill patternType="solid">
        <fgColor rgb="FFC2D5E7"/>
        <bgColor indexed="64"/>
      </patternFill>
    </fill>
    <fill>
      <patternFill patternType="solid">
        <fgColor rgb="FFF0F0F0"/>
        <bgColor indexed="64"/>
      </patternFill>
    </fill>
    <fill>
      <patternFill patternType="solid">
        <fgColor rgb="FFFFFFCC"/>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 fontId="3" fillId="4"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horizontal="center" vertical="top"/>
      <protection locked="0"/>
    </xf>
    <xf numFmtId="4" fontId="3" fillId="4"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15"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0" fontId="5" fillId="0" borderId="0" xfId="0" applyFont="1" applyProtection="1"/>
    <xf numFmtId="0" fontId="0" fillId="0" borderId="0" xfId="0" applyAlignment="1" applyProtection="1">
      <alignment wrapText="1" shrinkToFit="1"/>
    </xf>
    <xf numFmtId="49" fontId="4" fillId="0" borderId="5" xfId="0" applyNumberFormat="1" applyFont="1" applyBorder="1" applyAlignment="1" applyProtection="1">
      <alignment vertical="top"/>
    </xf>
    <xf numFmtId="4" fontId="4" fillId="0" borderId="5" xfId="0" applyNumberFormat="1" applyFont="1" applyBorder="1" applyAlignment="1" applyProtection="1">
      <alignment vertical="top"/>
    </xf>
    <xf numFmtId="4" fontId="3" fillId="0" borderId="3" xfId="0" applyNumberFormat="1" applyFont="1" applyBorder="1" applyAlignment="1" applyProtection="1">
      <alignment vertical="top"/>
    </xf>
    <xf numFmtId="0" fontId="3" fillId="0" borderId="5" xfId="0" applyFont="1" applyBorder="1" applyAlignment="1" applyProtection="1">
      <alignment vertical="top"/>
    </xf>
    <xf numFmtId="0" fontId="3" fillId="0" borderId="3" xfId="0" applyFont="1" applyBorder="1" applyAlignment="1" applyProtection="1">
      <alignment vertical="top"/>
    </xf>
    <xf numFmtId="4" fontId="21" fillId="0" borderId="1" xfId="0" applyNumberFormat="1" applyFont="1" applyBorder="1" applyAlignment="1" applyProtection="1">
      <alignment vertical="top"/>
    </xf>
    <xf numFmtId="4" fontId="21" fillId="4" borderId="1" xfId="0" applyNumberFormat="1" applyFont="1" applyFill="1" applyBorder="1" applyAlignment="1" applyProtection="1">
      <alignment vertical="top"/>
    </xf>
    <xf numFmtId="4" fontId="4" fillId="0" borderId="13" xfId="0" applyNumberFormat="1" applyFont="1" applyBorder="1" applyAlignment="1" applyProtection="1">
      <alignment vertical="top"/>
    </xf>
    <xf numFmtId="4" fontId="4" fillId="4" borderId="13" xfId="0" applyNumberFormat="1" applyFont="1" applyFill="1" applyBorder="1" applyAlignment="1" applyProtection="1">
      <alignment vertical="top"/>
      <protection locked="0"/>
    </xf>
    <xf numFmtId="4" fontId="4" fillId="4" borderId="13" xfId="0" applyNumberFormat="1" applyFont="1" applyFill="1" applyBorder="1" applyAlignment="1" applyProtection="1">
      <alignment vertical="top"/>
    </xf>
    <xf numFmtId="4" fontId="21" fillId="0" borderId="13" xfId="0" applyNumberFormat="1" applyFont="1" applyBorder="1" applyAlignment="1" applyProtection="1">
      <alignment vertical="top"/>
    </xf>
    <xf numFmtId="4" fontId="21" fillId="4" borderId="13" xfId="0" applyNumberFormat="1" applyFont="1" applyFill="1" applyBorder="1" applyAlignment="1" applyProtection="1">
      <alignment vertical="top"/>
    </xf>
    <xf numFmtId="49" fontId="20" fillId="0" borderId="0" xfId="0" applyNumberFormat="1" applyFont="1" applyAlignment="1" applyProtection="1">
      <alignment vertical="top"/>
    </xf>
    <xf numFmtId="49" fontId="20" fillId="0" borderId="0" xfId="0" applyNumberFormat="1" applyFont="1" applyAlignment="1" applyProtection="1">
      <alignment vertical="top" wrapText="1"/>
    </xf>
    <xf numFmtId="49" fontId="20" fillId="0" borderId="1" xfId="0" applyNumberFormat="1" applyFont="1" applyBorder="1" applyAlignment="1" applyProtection="1">
      <alignment vertical="top"/>
    </xf>
    <xf numFmtId="164" fontId="20" fillId="0" borderId="1" xfId="0" applyNumberFormat="1" applyFont="1" applyBorder="1" applyAlignment="1" applyProtection="1">
      <alignment vertical="top"/>
    </xf>
    <xf numFmtId="4" fontId="20" fillId="0" borderId="1" xfId="0" applyNumberFormat="1" applyFont="1" applyBorder="1" applyAlignment="1" applyProtection="1">
      <alignment vertical="top"/>
    </xf>
    <xf numFmtId="49" fontId="20" fillId="0" borderId="2" xfId="0" applyNumberFormat="1" applyFont="1" applyBorder="1" applyAlignment="1" applyProtection="1">
      <alignment vertical="top"/>
    </xf>
    <xf numFmtId="49" fontId="20" fillId="0" borderId="5" xfId="0" applyNumberFormat="1" applyFont="1" applyBorder="1" applyAlignment="1" applyProtection="1">
      <alignment vertical="top"/>
    </xf>
    <xf numFmtId="164" fontId="4" fillId="0" borderId="1" xfId="0" applyNumberFormat="1" applyFont="1" applyBorder="1" applyAlignment="1" applyProtection="1">
      <alignment vertical="top"/>
    </xf>
    <xf numFmtId="49" fontId="20" fillId="0" borderId="5" xfId="0" applyNumberFormat="1" applyFont="1" applyBorder="1" applyAlignment="1" applyProtection="1">
      <alignment vertical="top" wrapText="1"/>
    </xf>
    <xf numFmtId="0" fontId="0" fillId="0" borderId="0" xfId="0" applyFill="1" applyAlignment="1" applyProtection="1">
      <alignment horizontal="center" shrinkToFit="1"/>
    </xf>
    <xf numFmtId="0" fontId="15" fillId="0" borderId="0" xfId="0" applyFont="1" applyAlignment="1" applyProtection="1">
      <alignment horizontal="left" vertical="top"/>
    </xf>
    <xf numFmtId="49" fontId="4" fillId="0" borderId="5" xfId="0" applyNumberFormat="1" applyFont="1" applyBorder="1" applyAlignment="1" applyProtection="1">
      <alignment horizontal="left" vertical="top" wrapText="1"/>
    </xf>
    <xf numFmtId="49" fontId="4" fillId="0" borderId="4" xfId="0" applyNumberFormat="1" applyFont="1" applyBorder="1" applyAlignment="1" applyProtection="1">
      <alignment horizontal="left" vertical="top" wrapText="1"/>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0" borderId="0" xfId="0" applyFill="1" applyAlignment="1" applyProtection="1">
      <alignment horizontal="center" shrinkToFit="1"/>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0" fillId="0" borderId="0" xfId="0" applyAlignment="1" applyProtection="1">
      <alignment horizontal="left" vertical="top" wrapText="1"/>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0" fontId="0" fillId="4" borderId="4" xfId="0" applyFill="1" applyBorder="1" applyAlignment="1" applyProtection="1">
      <alignment horizontal="left" vertical="top"/>
      <protection locked="0"/>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1" xfId="0" applyNumberFormat="1" applyFont="1" applyFill="1" applyBorder="1" applyAlignment="1" applyProtection="1">
      <alignment horizontal="left" vertical="top" wrapText="1"/>
    </xf>
    <xf numFmtId="49" fontId="20" fillId="0" borderId="5" xfId="0" applyNumberFormat="1" applyFont="1" applyBorder="1" applyAlignment="1" applyProtection="1">
      <alignment horizontal="left" vertical="top" wrapText="1"/>
    </xf>
    <xf numFmtId="49" fontId="20" fillId="0" borderId="3" xfId="0" applyNumberFormat="1" applyFont="1" applyBorder="1" applyAlignment="1" applyProtection="1">
      <alignment horizontal="left" vertical="top" wrapText="1"/>
    </xf>
    <xf numFmtId="49" fontId="4" fillId="0" borderId="6" xfId="0" applyNumberFormat="1" applyFont="1" applyBorder="1" applyAlignment="1" applyProtection="1">
      <alignment horizontal="left" vertical="top" wrapText="1"/>
    </xf>
    <xf numFmtId="49" fontId="4" fillId="0" borderId="7" xfId="0" applyNumberFormat="1" applyFont="1" applyBorder="1" applyAlignment="1" applyProtection="1">
      <alignment horizontal="left" vertical="top" wrapText="1"/>
    </xf>
    <xf numFmtId="49" fontId="4" fillId="0" borderId="8" xfId="0" applyNumberFormat="1" applyFont="1" applyBorder="1" applyAlignment="1" applyProtection="1">
      <alignment horizontal="left" vertical="top" wrapText="1"/>
    </xf>
    <xf numFmtId="49" fontId="4" fillId="0" borderId="9" xfId="0" applyNumberFormat="1" applyFont="1" applyBorder="1" applyAlignment="1" applyProtection="1">
      <alignment horizontal="left" vertical="top" wrapText="1"/>
    </xf>
    <xf numFmtId="49" fontId="4" fillId="0" borderId="0" xfId="0" applyNumberFormat="1" applyFont="1" applyBorder="1" applyAlignment="1" applyProtection="1">
      <alignment horizontal="left" vertical="top" wrapText="1"/>
    </xf>
    <xf numFmtId="49" fontId="4" fillId="0" borderId="10" xfId="0" applyNumberFormat="1" applyFont="1" applyBorder="1" applyAlignment="1" applyProtection="1">
      <alignment horizontal="left" vertical="top" wrapText="1"/>
    </xf>
    <xf numFmtId="49" fontId="4" fillId="0" borderId="11" xfId="0" applyNumberFormat="1" applyFont="1" applyBorder="1" applyAlignment="1" applyProtection="1">
      <alignment horizontal="left" vertical="top" wrapText="1"/>
    </xf>
    <xf numFmtId="49" fontId="4" fillId="0" borderId="4" xfId="0" applyNumberFormat="1" applyFont="1" applyBorder="1" applyAlignment="1" applyProtection="1">
      <alignment horizontal="left" vertical="top" wrapText="1"/>
    </xf>
    <xf numFmtId="49" fontId="4" fillId="0" borderId="12" xfId="0" applyNumberFormat="1" applyFont="1" applyBorder="1" applyAlignment="1" applyProtection="1">
      <alignment horizontal="left" vertical="top" wrapText="1"/>
    </xf>
    <xf numFmtId="0" fontId="3" fillId="0" borderId="2" xfId="0" applyFont="1" applyBorder="1" applyAlignment="1" applyProtection="1">
      <alignment horizontal="right" vertical="top"/>
    </xf>
    <xf numFmtId="0" fontId="3" fillId="0" borderId="5" xfId="0" applyFont="1" applyBorder="1" applyAlignment="1" applyProtection="1">
      <alignment horizontal="right" vertical="top"/>
    </xf>
    <xf numFmtId="0" fontId="3" fillId="0" borderId="3" xfId="0" applyFont="1" applyBorder="1" applyAlignment="1" applyProtection="1">
      <alignment horizontal="right" vertical="top"/>
    </xf>
    <xf numFmtId="0" fontId="0" fillId="0" borderId="0" xfId="0" applyAlignment="1" applyProtection="1">
      <alignment horizontal="left" wrapText="1" shrinkToFit="1"/>
    </xf>
    <xf numFmtId="49" fontId="4" fillId="0" borderId="1" xfId="0" applyNumberFormat="1" applyFont="1" applyBorder="1" applyAlignment="1" applyProtection="1">
      <alignment horizontal="left" vertical="top" wrapText="1"/>
    </xf>
    <xf numFmtId="0" fontId="0" fillId="4" borderId="0" xfId="0" applyFill="1" applyAlignment="1" applyProtection="1">
      <alignment horizontal="left" vertical="top" shrinkToFit="1"/>
      <protection locked="0"/>
    </xf>
    <xf numFmtId="0" fontId="0" fillId="4" borderId="0" xfId="0" applyFill="1" applyAlignment="1" applyProtection="1">
      <alignment horizontal="left" vertical="top" shrinkToFit="1"/>
      <protection locked="0"/>
    </xf>
    <xf numFmtId="0" fontId="0" fillId="4" borderId="0" xfId="0" applyFill="1" applyAlignment="1" applyProtection="1">
      <alignment vertical="top" shrinkToFit="1"/>
      <protection locked="0"/>
    </xf>
    <xf numFmtId="0" fontId="0" fillId="4" borderId="0" xfId="0" applyFill="1" applyAlignment="1" applyProtection="1">
      <alignment horizontal="center" vertical="top" shrinkToFit="1"/>
      <protection locked="0"/>
    </xf>
    <xf numFmtId="0" fontId="0" fillId="4" borderId="0" xfId="0" applyFill="1" applyAlignment="1" applyProtection="1">
      <alignment horizontal="center" shrinkToFit="1"/>
      <protection locked="0"/>
    </xf>
    <xf numFmtId="0" fontId="0" fillId="4" borderId="0" xfId="0" applyFill="1" applyAlignment="1" applyProtection="1">
      <alignment shrinkToFit="1"/>
      <protection locked="0"/>
    </xf>
    <xf numFmtId="0" fontId="0" fillId="4" borderId="4" xfId="0" applyFill="1" applyBorder="1" applyAlignment="1" applyProtection="1">
      <alignment horizontal="left" shrinkToFit="1"/>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54"/>
  <sheetViews>
    <sheetView showGridLines="0" workbookViewId="0">
      <selection activeCell="B12" sqref="B12:E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68" t="s">
        <v>42</v>
      </c>
      <c r="B2" s="68"/>
      <c r="C2" s="68"/>
      <c r="D2" s="68"/>
      <c r="E2" s="68"/>
      <c r="F2" s="68"/>
      <c r="G2" s="68"/>
      <c r="H2" s="68"/>
      <c r="I2" s="68"/>
    </row>
    <row r="5" spans="1:9" x14ac:dyDescent="0.25">
      <c r="D5" s="24"/>
      <c r="E5" s="24"/>
      <c r="F5" s="25"/>
      <c r="G5" s="25"/>
      <c r="H5" s="25"/>
      <c r="I5" s="26" t="s">
        <v>231</v>
      </c>
    </row>
    <row r="6" spans="1:9" x14ac:dyDescent="0.25">
      <c r="D6" s="24"/>
      <c r="E6" s="24"/>
      <c r="F6" s="25"/>
      <c r="G6" s="25"/>
      <c r="H6" s="25"/>
      <c r="I6" s="26"/>
    </row>
    <row r="7" spans="1:9" x14ac:dyDescent="0.25">
      <c r="D7" s="24"/>
      <c r="E7" s="24"/>
      <c r="F7" s="25"/>
      <c r="G7" s="25"/>
      <c r="H7" s="25"/>
      <c r="I7" s="27" t="s">
        <v>230</v>
      </c>
    </row>
    <row r="8" spans="1:9" ht="24.95" customHeight="1" x14ac:dyDescent="0.25"/>
    <row r="9" spans="1:9" ht="18.75" x14ac:dyDescent="0.3">
      <c r="A9" s="69" t="s">
        <v>21</v>
      </c>
      <c r="B9" s="69"/>
      <c r="C9" s="69"/>
      <c r="D9" s="69"/>
      <c r="E9" s="69"/>
      <c r="F9" s="69"/>
      <c r="G9" s="69"/>
      <c r="H9" s="69"/>
      <c r="I9" s="69"/>
    </row>
    <row r="10" spans="1:9" ht="15" customHeight="1" x14ac:dyDescent="0.25"/>
    <row r="11" spans="1:9" ht="15" customHeight="1" x14ac:dyDescent="0.25"/>
    <row r="12" spans="1:9" x14ac:dyDescent="0.25">
      <c r="A12" s="1" t="s">
        <v>22</v>
      </c>
      <c r="B12" s="101"/>
      <c r="C12" s="101"/>
      <c r="D12" s="101"/>
      <c r="E12" s="101"/>
      <c r="F12" s="1" t="s">
        <v>23</v>
      </c>
      <c r="G12" s="1"/>
      <c r="I12" s="102"/>
    </row>
    <row r="13" spans="1:9" x14ac:dyDescent="0.25">
      <c r="A13" s="70" t="s">
        <v>24</v>
      </c>
      <c r="B13" s="70"/>
      <c r="C13" s="70"/>
      <c r="D13" s="70"/>
      <c r="E13" s="70"/>
      <c r="F13" s="70"/>
      <c r="G13" s="70"/>
      <c r="H13" s="70"/>
      <c r="I13" s="28"/>
    </row>
    <row r="14" spans="1:9" x14ac:dyDescent="0.25">
      <c r="A14" s="65"/>
      <c r="B14" s="65"/>
      <c r="C14" s="65"/>
      <c r="D14" s="65"/>
      <c r="E14" s="65"/>
      <c r="F14" s="65"/>
      <c r="G14" s="65"/>
      <c r="H14" s="65"/>
      <c r="I14" s="28"/>
    </row>
    <row r="15" spans="1:9" x14ac:dyDescent="0.25">
      <c r="A15" s="1" t="s">
        <v>25</v>
      </c>
      <c r="B15" s="1"/>
      <c r="C15" s="103"/>
      <c r="D15" s="71" t="s">
        <v>26</v>
      </c>
      <c r="E15" s="71"/>
      <c r="F15" s="104"/>
      <c r="G15" s="104"/>
      <c r="H15" s="104"/>
      <c r="I15" s="104"/>
    </row>
    <row r="16" spans="1:9" x14ac:dyDescent="0.25">
      <c r="B16" s="29"/>
      <c r="C16" s="29" t="s">
        <v>27</v>
      </c>
      <c r="D16" s="29"/>
      <c r="E16" s="29"/>
      <c r="F16" s="29" t="s">
        <v>28</v>
      </c>
      <c r="G16" s="29"/>
      <c r="H16" s="29"/>
      <c r="I16" s="1"/>
    </row>
    <row r="17" spans="1:9" x14ac:dyDescent="0.25">
      <c r="B17" s="29"/>
      <c r="C17" s="29"/>
      <c r="D17" s="29"/>
      <c r="E17" s="29"/>
      <c r="F17" s="29"/>
      <c r="G17" s="29"/>
      <c r="H17" s="29"/>
      <c r="I17" s="1"/>
    </row>
    <row r="18" spans="1:9" x14ac:dyDescent="0.25">
      <c r="A18" s="1" t="s">
        <v>29</v>
      </c>
      <c r="B18" s="102"/>
      <c r="C18" s="71" t="s">
        <v>30</v>
      </c>
      <c r="D18" s="71"/>
      <c r="E18" s="105"/>
      <c r="F18" s="105"/>
      <c r="G18" s="72" t="s">
        <v>31</v>
      </c>
      <c r="H18" s="72"/>
      <c r="I18" s="106"/>
    </row>
    <row r="19" spans="1:9" s="30" customFormat="1" x14ac:dyDescent="0.25">
      <c r="B19" s="31"/>
      <c r="C19" s="32"/>
      <c r="D19" s="32"/>
      <c r="E19" s="64"/>
      <c r="F19" s="64"/>
      <c r="G19" s="64"/>
      <c r="H19" s="64"/>
      <c r="I19" s="64"/>
    </row>
    <row r="20" spans="1:9" s="30" customFormat="1" x14ac:dyDescent="0.25">
      <c r="B20" s="31"/>
      <c r="C20" s="32"/>
      <c r="D20" s="32"/>
      <c r="E20" s="64"/>
      <c r="F20" s="64"/>
      <c r="G20" s="64"/>
      <c r="H20" s="64"/>
      <c r="I20" s="64"/>
    </row>
    <row r="21" spans="1:9" s="30" customFormat="1" x14ac:dyDescent="0.25">
      <c r="A21" s="33" t="s">
        <v>32</v>
      </c>
      <c r="B21" s="31"/>
      <c r="C21" s="104"/>
      <c r="D21" s="104"/>
      <c r="E21" s="104"/>
      <c r="F21" s="104"/>
      <c r="G21" s="104"/>
      <c r="H21" s="64" t="s">
        <v>33</v>
      </c>
      <c r="I21" s="106"/>
    </row>
    <row r="22" spans="1:9" s="30" customFormat="1" x14ac:dyDescent="0.25">
      <c r="A22" s="33"/>
      <c r="B22" s="31"/>
      <c r="C22" s="32"/>
      <c r="D22" s="32"/>
      <c r="E22" s="32"/>
      <c r="F22" s="32"/>
      <c r="G22" s="32"/>
      <c r="H22" s="64"/>
      <c r="I22" s="34"/>
    </row>
    <row r="23" spans="1:9" x14ac:dyDescent="0.25">
      <c r="A23" s="1" t="s">
        <v>34</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75" t="s">
        <v>35</v>
      </c>
      <c r="B25" s="75"/>
      <c r="C25" s="75"/>
      <c r="D25" s="75"/>
      <c r="E25" s="75"/>
      <c r="F25" s="75"/>
      <c r="G25" s="75"/>
      <c r="H25" s="75"/>
      <c r="I25" s="75"/>
    </row>
    <row r="26" spans="1:9" ht="15" customHeight="1" x14ac:dyDescent="0.25">
      <c r="A26" s="1"/>
      <c r="B26" s="1"/>
      <c r="C26" s="1"/>
      <c r="D26" s="1"/>
      <c r="E26" s="1"/>
      <c r="F26" s="1"/>
      <c r="G26" s="1"/>
      <c r="H26" s="1"/>
      <c r="I26" s="1"/>
    </row>
    <row r="27" spans="1:9" ht="15" customHeight="1" x14ac:dyDescent="0.25">
      <c r="A27" s="1" t="s">
        <v>36</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37</v>
      </c>
      <c r="B29" s="73">
        <f>IF(+'B.Anexo I Tabla Desglose Precio'!L399&lt;=50102.51,+'B.Anexo I Tabla Desglose Precio'!L399,"no debe superar 50.102,51")</f>
        <v>2066</v>
      </c>
      <c r="C29" s="74"/>
      <c r="D29" s="1" t="s">
        <v>38</v>
      </c>
      <c r="E29" s="1"/>
      <c r="F29" s="1"/>
      <c r="G29" s="1"/>
      <c r="H29" s="1"/>
    </row>
    <row r="30" spans="1:9" ht="15" customHeight="1" x14ac:dyDescent="0.25">
      <c r="A30" s="1"/>
      <c r="B30" s="1"/>
      <c r="C30" s="1"/>
      <c r="D30" s="1"/>
      <c r="E30" s="1"/>
      <c r="F30" s="1"/>
      <c r="G30" s="1"/>
      <c r="H30" s="1"/>
    </row>
    <row r="31" spans="1:9" ht="15" customHeight="1" x14ac:dyDescent="0.25">
      <c r="A31" s="35"/>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75" t="s">
        <v>232</v>
      </c>
      <c r="B33" s="75"/>
      <c r="C33" s="75"/>
      <c r="D33" s="75"/>
      <c r="E33" s="75"/>
      <c r="F33" s="75"/>
      <c r="G33" s="75"/>
      <c r="H33" s="75"/>
      <c r="I33" s="75"/>
    </row>
    <row r="34" spans="1:9" ht="10.5" customHeight="1" x14ac:dyDescent="0.25">
      <c r="A34" s="1"/>
      <c r="B34" s="1"/>
      <c r="C34" s="1"/>
      <c r="D34" s="1"/>
      <c r="E34" s="1"/>
      <c r="F34" s="1"/>
      <c r="G34" s="1"/>
      <c r="H34" s="1"/>
      <c r="I34" s="1"/>
    </row>
    <row r="35" spans="1:9" ht="30.75" customHeight="1" x14ac:dyDescent="0.25">
      <c r="A35" s="75" t="s">
        <v>233</v>
      </c>
      <c r="B35" s="75"/>
      <c r="C35" s="75"/>
      <c r="D35" s="75"/>
      <c r="E35" s="75"/>
      <c r="F35" s="75"/>
      <c r="G35" s="75"/>
      <c r="H35" s="75"/>
      <c r="I35" s="75"/>
    </row>
    <row r="36" spans="1:9" ht="10.5" customHeight="1" x14ac:dyDescent="0.25">
      <c r="A36" s="1"/>
      <c r="B36" s="1"/>
      <c r="C36" s="1"/>
      <c r="D36" s="1"/>
      <c r="E36" s="1"/>
      <c r="F36" s="1"/>
      <c r="G36" s="1"/>
      <c r="H36" s="1"/>
      <c r="I36" s="1"/>
    </row>
    <row r="37" spans="1:9" x14ac:dyDescent="0.25">
      <c r="A37" s="75" t="s">
        <v>235</v>
      </c>
      <c r="B37" s="75"/>
      <c r="C37" s="75"/>
      <c r="D37" s="75"/>
      <c r="E37" s="75"/>
      <c r="F37" s="75"/>
      <c r="G37" s="75"/>
      <c r="H37" s="75"/>
      <c r="I37" s="75"/>
    </row>
    <row r="38" spans="1:9" x14ac:dyDescent="0.25">
      <c r="A38" s="1"/>
      <c r="B38" s="1"/>
      <c r="C38" s="1"/>
      <c r="D38" s="1"/>
      <c r="E38" s="1"/>
      <c r="F38" s="1"/>
      <c r="G38" s="1"/>
      <c r="H38" s="1"/>
      <c r="I38" s="1"/>
    </row>
    <row r="39" spans="1:9" ht="47.25" customHeight="1" x14ac:dyDescent="0.25">
      <c r="A39" s="75" t="s">
        <v>234</v>
      </c>
      <c r="B39" s="75"/>
      <c r="C39" s="75"/>
      <c r="D39" s="75"/>
      <c r="E39" s="75"/>
      <c r="F39" s="75"/>
      <c r="G39" s="75"/>
      <c r="H39" s="75"/>
      <c r="I39" s="75"/>
    </row>
    <row r="40" spans="1:9" ht="27" customHeight="1" x14ac:dyDescent="0.25">
      <c r="A40" s="1"/>
      <c r="B40" s="1"/>
      <c r="C40" s="1"/>
      <c r="D40" s="1"/>
      <c r="E40" s="1"/>
      <c r="F40" s="1"/>
      <c r="G40" s="1"/>
      <c r="H40" s="1"/>
      <c r="I40" s="1"/>
    </row>
    <row r="41" spans="1:9" x14ac:dyDescent="0.25">
      <c r="A41" s="36" t="s">
        <v>39</v>
      </c>
      <c r="B41" s="1"/>
      <c r="C41" s="1"/>
      <c r="D41" s="1"/>
      <c r="E41" s="1"/>
      <c r="F41" s="1"/>
      <c r="G41" s="1"/>
      <c r="H41" s="1"/>
      <c r="I41" s="1"/>
    </row>
    <row r="42" spans="1:9" ht="8.1" customHeight="1" x14ac:dyDescent="0.25">
      <c r="A42" s="1"/>
      <c r="B42" s="1"/>
      <c r="C42" s="1"/>
      <c r="D42" s="1"/>
      <c r="E42" s="1"/>
      <c r="F42" s="1"/>
      <c r="G42" s="1"/>
      <c r="H42" s="1"/>
      <c r="I42" s="1"/>
    </row>
    <row r="47" spans="1:9" x14ac:dyDescent="0.25">
      <c r="B47" s="37" t="s">
        <v>40</v>
      </c>
    </row>
    <row r="51" spans="2:6" x14ac:dyDescent="0.25">
      <c r="E51" s="38"/>
    </row>
    <row r="53" spans="2:6" x14ac:dyDescent="0.25">
      <c r="E53" s="39"/>
    </row>
    <row r="54" spans="2:6" x14ac:dyDescent="0.25">
      <c r="B54" s="40" t="s">
        <v>41</v>
      </c>
      <c r="C54" s="107"/>
      <c r="D54" s="107"/>
      <c r="E54" s="107"/>
      <c r="F54" s="107"/>
    </row>
  </sheetData>
  <sheetProtection algorithmName="SHA-512" hashValue="H+CBLH2pu9fwbzmZ7fUDd0Po+p8u1c0k7b4aLg90kI/k0V1ov71+M95P0jfhvo1bLTRvYXXvE0MoW//xUIVw1w==" saltValue="hfEBpMOBmy8OymrV3HhhKg==" spinCount="100000" sheet="1" objects="1" scenarios="1" selectLockedCells="1"/>
  <mergeCells count="17">
    <mergeCell ref="C54:F54"/>
    <mergeCell ref="C18:D18"/>
    <mergeCell ref="E18:F18"/>
    <mergeCell ref="G18:H18"/>
    <mergeCell ref="C21:G21"/>
    <mergeCell ref="B29:C29"/>
    <mergeCell ref="A33:I33"/>
    <mergeCell ref="A35:I35"/>
    <mergeCell ref="A37:I37"/>
    <mergeCell ref="A39:I39"/>
    <mergeCell ref="A25:I25"/>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P412"/>
  <sheetViews>
    <sheetView showGridLines="0" tabSelected="1" zoomScaleNormal="100" workbookViewId="0">
      <pane xSplit="3" ySplit="5" topLeftCell="D6" activePane="bottomRight" state="frozen"/>
      <selection pane="topRight" activeCell="D1" sqref="D1"/>
      <selection pane="bottomLeft" activeCell="A6" sqref="A6"/>
      <selection pane="bottomRight" activeCell="K78" sqref="K78"/>
    </sheetView>
  </sheetViews>
  <sheetFormatPr baseColWidth="10" defaultRowHeight="15" x14ac:dyDescent="0.25"/>
  <cols>
    <col min="1" max="1" width="10.7109375" style="3" customWidth="1"/>
    <col min="2" max="2" width="8.7109375" style="3" customWidth="1"/>
    <col min="3" max="3" width="4.7109375" style="3" customWidth="1"/>
    <col min="4" max="4" width="35.7109375" style="3" customWidth="1"/>
    <col min="5" max="5" width="24.7109375" style="4" bestFit="1" customWidth="1"/>
    <col min="6" max="6" width="11.7109375" style="4" bestFit="1" customWidth="1"/>
    <col min="7" max="7" width="12.5703125" style="4" bestFit="1" customWidth="1"/>
    <col min="8" max="8" width="11.28515625" style="4" bestFit="1" customWidth="1"/>
    <col min="9" max="9" width="11.28515625" style="4" customWidth="1"/>
    <col min="10" max="10" width="7.5703125" style="3" bestFit="1" customWidth="1"/>
    <col min="11" max="11" width="16.140625" style="3" bestFit="1" customWidth="1"/>
    <col min="12" max="12" width="10.85546875" style="3" customWidth="1"/>
    <col min="13" max="16384" width="11.42578125" style="3"/>
  </cols>
  <sheetData>
    <row r="1" spans="1:12" ht="90" customHeight="1" x14ac:dyDescent="0.25">
      <c r="A1" s="81" t="s">
        <v>18</v>
      </c>
      <c r="B1" s="82"/>
      <c r="C1" s="82"/>
      <c r="D1" s="82"/>
      <c r="E1" s="82"/>
      <c r="F1" s="82"/>
      <c r="G1" s="82"/>
      <c r="H1" s="82"/>
      <c r="I1" s="82"/>
      <c r="J1" s="82"/>
      <c r="K1" s="82"/>
      <c r="L1" s="83"/>
    </row>
    <row r="3" spans="1:12" ht="15.75" x14ac:dyDescent="0.25">
      <c r="A3" s="2" t="s">
        <v>236</v>
      </c>
    </row>
    <row r="4" spans="1:12" ht="8.1" customHeight="1" x14ac:dyDescent="0.25"/>
    <row r="5" spans="1:12" x14ac:dyDescent="0.25">
      <c r="A5" s="5" t="s">
        <v>0</v>
      </c>
      <c r="B5" s="5" t="s">
        <v>1</v>
      </c>
      <c r="C5" s="5" t="s">
        <v>2</v>
      </c>
      <c r="D5" s="6" t="s">
        <v>3</v>
      </c>
      <c r="E5" s="6" t="s">
        <v>4</v>
      </c>
      <c r="F5" s="6" t="s">
        <v>50</v>
      </c>
      <c r="G5" s="6" t="s">
        <v>51</v>
      </c>
      <c r="H5" s="6" t="s">
        <v>52</v>
      </c>
      <c r="I5" s="6" t="s">
        <v>53</v>
      </c>
      <c r="J5" s="5" t="s">
        <v>5</v>
      </c>
      <c r="K5" s="5" t="s">
        <v>6</v>
      </c>
      <c r="L5" s="5" t="s">
        <v>47</v>
      </c>
    </row>
    <row r="6" spans="1:12" x14ac:dyDescent="0.25">
      <c r="A6" s="7" t="s">
        <v>7</v>
      </c>
      <c r="B6" s="7" t="s">
        <v>8</v>
      </c>
      <c r="C6" s="7" t="s">
        <v>10</v>
      </c>
      <c r="D6" s="84" t="s">
        <v>48</v>
      </c>
      <c r="E6" s="84"/>
      <c r="F6" s="84"/>
      <c r="G6" s="84"/>
      <c r="H6" s="84"/>
      <c r="I6" s="84"/>
      <c r="J6" s="8"/>
      <c r="K6" s="8"/>
      <c r="L6" s="8"/>
    </row>
    <row r="7" spans="1:12" x14ac:dyDescent="0.25">
      <c r="A7" s="9" t="s">
        <v>19</v>
      </c>
      <c r="B7" s="10" t="s">
        <v>9</v>
      </c>
      <c r="C7" s="10" t="s">
        <v>57</v>
      </c>
      <c r="D7" s="76" t="s">
        <v>12</v>
      </c>
      <c r="E7" s="77"/>
      <c r="F7" s="77"/>
      <c r="G7" s="77"/>
      <c r="H7" s="77"/>
      <c r="I7" s="77"/>
      <c r="J7" s="77"/>
      <c r="K7" s="77"/>
      <c r="L7" s="78"/>
    </row>
    <row r="8" spans="1:12" x14ac:dyDescent="0.25">
      <c r="A8" s="76" t="s">
        <v>237</v>
      </c>
      <c r="B8" s="77"/>
      <c r="C8" s="77"/>
      <c r="D8" s="77"/>
      <c r="E8" s="77"/>
      <c r="F8" s="77"/>
      <c r="G8" s="77"/>
      <c r="H8" s="77"/>
      <c r="I8" s="77"/>
      <c r="J8" s="77"/>
      <c r="K8" s="77"/>
      <c r="L8" s="78"/>
    </row>
    <row r="9" spans="1:12" x14ac:dyDescent="0.25">
      <c r="A9" s="9" t="s">
        <v>240</v>
      </c>
      <c r="B9" s="10" t="s">
        <v>9</v>
      </c>
      <c r="C9" s="10" t="s">
        <v>57</v>
      </c>
      <c r="D9" s="76" t="s">
        <v>238</v>
      </c>
      <c r="E9" s="77"/>
      <c r="F9" s="77"/>
      <c r="G9" s="77"/>
      <c r="H9" s="77"/>
      <c r="I9" s="77"/>
      <c r="J9" s="12">
        <v>1</v>
      </c>
      <c r="K9" s="21"/>
      <c r="L9" s="13">
        <f>+ROUND(+J9*K9,2)</f>
        <v>0</v>
      </c>
    </row>
    <row r="10" spans="1:12" ht="63.75" customHeight="1" x14ac:dyDescent="0.25">
      <c r="A10" s="76" t="s">
        <v>239</v>
      </c>
      <c r="B10" s="77"/>
      <c r="C10" s="77"/>
      <c r="D10" s="77"/>
      <c r="E10" s="77"/>
      <c r="F10" s="77"/>
      <c r="G10" s="77"/>
      <c r="H10" s="77"/>
      <c r="I10" s="77"/>
      <c r="J10" s="77"/>
      <c r="K10" s="77"/>
      <c r="L10" s="78"/>
    </row>
    <row r="11" spans="1:12" x14ac:dyDescent="0.25">
      <c r="A11" s="9" t="s">
        <v>243</v>
      </c>
      <c r="B11" s="10" t="s">
        <v>9</v>
      </c>
      <c r="C11" s="10" t="s">
        <v>56</v>
      </c>
      <c r="D11" s="76" t="s">
        <v>241</v>
      </c>
      <c r="E11" s="77"/>
      <c r="F11" s="77"/>
      <c r="G11" s="77"/>
      <c r="H11" s="77"/>
      <c r="I11" s="77"/>
      <c r="J11" s="12">
        <v>1</v>
      </c>
      <c r="K11" s="21"/>
      <c r="L11" s="13">
        <f>ROUND(J11*K11,2)</f>
        <v>0</v>
      </c>
    </row>
    <row r="12" spans="1:12" ht="72.75" customHeight="1" x14ac:dyDescent="0.25">
      <c r="A12" s="76" t="s">
        <v>242</v>
      </c>
      <c r="B12" s="77"/>
      <c r="C12" s="77"/>
      <c r="D12" s="77"/>
      <c r="E12" s="77"/>
      <c r="F12" s="77"/>
      <c r="G12" s="77"/>
      <c r="H12" s="77"/>
      <c r="I12" s="77"/>
      <c r="J12" s="77"/>
      <c r="K12" s="77"/>
      <c r="L12" s="78"/>
    </row>
    <row r="13" spans="1:12" x14ac:dyDescent="0.25">
      <c r="A13" s="9" t="s">
        <v>244</v>
      </c>
      <c r="B13" s="43" t="s">
        <v>9</v>
      </c>
      <c r="C13" s="55" t="s">
        <v>57</v>
      </c>
      <c r="D13" s="56" t="s">
        <v>245</v>
      </c>
      <c r="E13" s="66"/>
      <c r="F13" s="66"/>
      <c r="G13" s="66"/>
      <c r="H13" s="66"/>
      <c r="I13" s="66"/>
      <c r="J13" s="12">
        <v>1</v>
      </c>
      <c r="K13" s="21"/>
      <c r="L13" s="13">
        <f>ROUND(J13*K13:K13,2)</f>
        <v>0</v>
      </c>
    </row>
    <row r="14" spans="1:12" x14ac:dyDescent="0.25">
      <c r="A14" s="76" t="s">
        <v>237</v>
      </c>
      <c r="B14" s="77"/>
      <c r="C14" s="77"/>
      <c r="D14" s="77"/>
      <c r="E14" s="77"/>
      <c r="F14" s="77"/>
      <c r="G14" s="77"/>
      <c r="H14" s="77"/>
      <c r="I14" s="77"/>
      <c r="J14" s="77"/>
      <c r="K14" s="77"/>
      <c r="L14" s="78"/>
    </row>
    <row r="15" spans="1:12" x14ac:dyDescent="0.25">
      <c r="A15" s="11"/>
      <c r="B15" s="11"/>
      <c r="C15" s="11"/>
      <c r="D15" s="57"/>
      <c r="E15" s="58" t="s">
        <v>54</v>
      </c>
      <c r="F15" s="58">
        <v>1</v>
      </c>
      <c r="G15" s="59">
        <v>0</v>
      </c>
      <c r="H15" s="59">
        <v>0</v>
      </c>
      <c r="I15" s="59">
        <v>0</v>
      </c>
      <c r="J15" s="12">
        <f>OR(F15&lt;&gt;0,G15&lt;&gt;0,H15&lt;&gt;0,I15&lt;&gt;0)*(F15 + (F15 = 0))*(G15 + (G15 = 0))*(H15 + (H15 = 0))*(I15 + (I15 = 0))</f>
        <v>1</v>
      </c>
      <c r="K15" s="11"/>
      <c r="L15" s="11"/>
    </row>
    <row r="16" spans="1:12" x14ac:dyDescent="0.25">
      <c r="A16" s="15"/>
      <c r="B16" s="16"/>
      <c r="C16" s="16"/>
      <c r="D16" s="17"/>
      <c r="E16" s="17"/>
      <c r="F16" s="17"/>
      <c r="G16" s="17"/>
      <c r="H16" s="17"/>
      <c r="I16" s="17"/>
      <c r="J16" s="44"/>
      <c r="K16" s="45" t="s">
        <v>394</v>
      </c>
      <c r="L16" s="14">
        <f>SUM(L9+L11+L13)</f>
        <v>0</v>
      </c>
    </row>
    <row r="17" spans="1:12" x14ac:dyDescent="0.25">
      <c r="A17" s="9" t="s">
        <v>246</v>
      </c>
      <c r="B17" s="43" t="s">
        <v>9</v>
      </c>
      <c r="C17" s="55" t="s">
        <v>129</v>
      </c>
      <c r="D17" s="56" t="s">
        <v>247</v>
      </c>
      <c r="E17" s="66"/>
      <c r="F17" s="66"/>
      <c r="G17" s="66"/>
      <c r="H17" s="66"/>
      <c r="I17" s="66"/>
      <c r="J17" s="12">
        <v>10</v>
      </c>
      <c r="K17" s="21"/>
      <c r="L17" s="13">
        <f>ROUND(J17*K17,2)</f>
        <v>0</v>
      </c>
    </row>
    <row r="18" spans="1:12" ht="35.25" customHeight="1" x14ac:dyDescent="0.25">
      <c r="A18" s="76" t="s">
        <v>249</v>
      </c>
      <c r="B18" s="77"/>
      <c r="C18" s="77"/>
      <c r="D18" s="77"/>
      <c r="E18" s="77"/>
      <c r="F18" s="77"/>
      <c r="G18" s="77"/>
      <c r="H18" s="77"/>
      <c r="I18" s="77"/>
      <c r="J18" s="77"/>
      <c r="K18" s="77"/>
      <c r="L18" s="78"/>
    </row>
    <row r="19" spans="1:12" x14ac:dyDescent="0.25">
      <c r="A19" s="15"/>
      <c r="B19" s="16"/>
      <c r="C19" s="16"/>
      <c r="D19" s="17"/>
      <c r="E19" s="17"/>
      <c r="F19" s="17"/>
      <c r="G19" s="17"/>
      <c r="H19" s="17"/>
      <c r="I19" s="17"/>
      <c r="J19" s="44"/>
      <c r="K19" s="45" t="s">
        <v>250</v>
      </c>
      <c r="L19" s="14">
        <f>L17</f>
        <v>0</v>
      </c>
    </row>
    <row r="20" spans="1:12" ht="22.5" customHeight="1" x14ac:dyDescent="0.25">
      <c r="A20" s="9" t="s">
        <v>251</v>
      </c>
      <c r="B20" s="60" t="s">
        <v>9</v>
      </c>
      <c r="C20" s="61" t="s">
        <v>57</v>
      </c>
      <c r="D20" s="85" t="s">
        <v>252</v>
      </c>
      <c r="E20" s="85"/>
      <c r="F20" s="85"/>
      <c r="G20" s="85"/>
      <c r="H20" s="85"/>
      <c r="I20" s="85"/>
      <c r="J20" s="85"/>
      <c r="K20" s="85"/>
      <c r="L20" s="86"/>
    </row>
    <row r="21" spans="1:12" x14ac:dyDescent="0.25">
      <c r="A21" s="9" t="s">
        <v>253</v>
      </c>
      <c r="B21" s="55" t="s">
        <v>9</v>
      </c>
      <c r="C21" s="55" t="s">
        <v>59</v>
      </c>
      <c r="D21" s="56" t="s">
        <v>63</v>
      </c>
      <c r="E21" s="66"/>
      <c r="F21" s="66"/>
      <c r="G21" s="66"/>
      <c r="H21" s="66"/>
      <c r="I21" s="66"/>
      <c r="J21" s="12">
        <v>12</v>
      </c>
      <c r="K21" s="21"/>
      <c r="L21" s="13">
        <f>ROUND(J21*K21,2)</f>
        <v>0</v>
      </c>
    </row>
    <row r="22" spans="1:12" x14ac:dyDescent="0.25">
      <c r="A22" s="76" t="s">
        <v>248</v>
      </c>
      <c r="B22" s="77"/>
      <c r="C22" s="77"/>
      <c r="D22" s="77"/>
      <c r="E22" s="77"/>
      <c r="F22" s="77"/>
      <c r="G22" s="77"/>
      <c r="H22" s="77"/>
      <c r="I22" s="77"/>
      <c r="J22" s="77"/>
      <c r="K22" s="77"/>
      <c r="L22" s="78"/>
    </row>
    <row r="23" spans="1:12" x14ac:dyDescent="0.25">
      <c r="A23" s="11"/>
      <c r="B23" s="11"/>
      <c r="C23" s="11"/>
      <c r="D23" s="57"/>
      <c r="E23" s="57" t="s">
        <v>254</v>
      </c>
      <c r="F23" s="58">
        <v>1</v>
      </c>
      <c r="G23" s="59">
        <v>5</v>
      </c>
      <c r="H23" s="59">
        <v>0</v>
      </c>
      <c r="I23" s="59">
        <v>0</v>
      </c>
      <c r="J23" s="12">
        <f>OR(F23&lt;&gt;0,G23&lt;&gt;0,H23&lt;&gt;0,I23&lt;&gt;0)*(F23 + (F23 = 0))*(G23 + (G23 = 0))*(H23 + (H23 = 0))*(I23 + (I23 = 0))</f>
        <v>5</v>
      </c>
      <c r="K23" s="11"/>
      <c r="L23" s="11"/>
    </row>
    <row r="24" spans="1:12" x14ac:dyDescent="0.25">
      <c r="A24" s="11"/>
      <c r="B24" s="11"/>
      <c r="C24" s="11"/>
      <c r="D24" s="57"/>
      <c r="E24" s="57" t="s">
        <v>111</v>
      </c>
      <c r="F24" s="58">
        <v>1</v>
      </c>
      <c r="G24" s="59">
        <v>5</v>
      </c>
      <c r="H24" s="59">
        <v>0</v>
      </c>
      <c r="I24" s="59">
        <v>0</v>
      </c>
      <c r="J24" s="12">
        <f>OR(F24&lt;&gt;0,G24&lt;&gt;0,H24&lt;&gt;0,I24&lt;&gt;0)*(F24 + (F24 = 0))*(G24 + (G24 = 0))*(H24 + (H24 = 0))*(I24 + (I24 = 0))</f>
        <v>5</v>
      </c>
      <c r="K24" s="11"/>
      <c r="L24" s="11"/>
    </row>
    <row r="25" spans="1:12" x14ac:dyDescent="0.25">
      <c r="A25" s="11"/>
      <c r="B25" s="11"/>
      <c r="C25" s="11"/>
      <c r="D25" s="57"/>
      <c r="E25" s="57" t="s">
        <v>255</v>
      </c>
      <c r="F25" s="58">
        <v>0</v>
      </c>
      <c r="G25" s="59">
        <v>2</v>
      </c>
      <c r="H25" s="59">
        <v>0</v>
      </c>
      <c r="I25" s="59">
        <v>0</v>
      </c>
      <c r="J25" s="12">
        <f>OR(F25&lt;&gt;0,G25&lt;&gt;0,H25&lt;&gt;0,I25&lt;&gt;0)*(F25 + (F25 = 0))*(G25 + (G25 = 0))*(H25 + (H25 = 0))*(I25 + (I25 = 0))</f>
        <v>2</v>
      </c>
      <c r="K25" s="11"/>
      <c r="L25" s="11"/>
    </row>
    <row r="26" spans="1:12" x14ac:dyDescent="0.25">
      <c r="A26" s="9" t="s">
        <v>58</v>
      </c>
      <c r="B26" s="55" t="s">
        <v>9</v>
      </c>
      <c r="C26" s="55" t="s">
        <v>59</v>
      </c>
      <c r="D26" s="56" t="s">
        <v>256</v>
      </c>
      <c r="E26" s="66"/>
      <c r="F26" s="66"/>
      <c r="G26" s="66"/>
      <c r="H26" s="66"/>
      <c r="I26" s="66"/>
      <c r="J26" s="12">
        <v>12</v>
      </c>
      <c r="K26" s="21"/>
      <c r="L26" s="13">
        <f>ROUND(J26*K26,2)</f>
        <v>0</v>
      </c>
    </row>
    <row r="27" spans="1:12" ht="35.25" customHeight="1" x14ac:dyDescent="0.25">
      <c r="A27" s="76" t="s">
        <v>257</v>
      </c>
      <c r="B27" s="77"/>
      <c r="C27" s="77"/>
      <c r="D27" s="77"/>
      <c r="E27" s="77"/>
      <c r="F27" s="77"/>
      <c r="G27" s="77"/>
      <c r="H27" s="77"/>
      <c r="I27" s="77"/>
      <c r="J27" s="77"/>
      <c r="K27" s="77"/>
      <c r="L27" s="78"/>
    </row>
    <row r="28" spans="1:12" x14ac:dyDescent="0.25">
      <c r="A28" s="11"/>
      <c r="B28" s="11"/>
      <c r="C28" s="11"/>
      <c r="D28" s="57"/>
      <c r="E28" s="57" t="s">
        <v>254</v>
      </c>
      <c r="F28" s="58">
        <v>1</v>
      </c>
      <c r="G28" s="59">
        <v>5</v>
      </c>
      <c r="H28" s="59">
        <v>0</v>
      </c>
      <c r="I28" s="59">
        <v>0</v>
      </c>
      <c r="J28" s="12">
        <f>OR(F28&lt;&gt;0,G28&lt;&gt;0,H28&lt;&gt;0,I28&lt;&gt;0)*(F28 + (F28 = 0))*(G28 + (G28 = 0))*(H28 + (H28 = 0))*(I28 + (I28 = 0))</f>
        <v>5</v>
      </c>
      <c r="K28" s="11"/>
      <c r="L28" s="11"/>
    </row>
    <row r="29" spans="1:12" x14ac:dyDescent="0.25">
      <c r="A29" s="11"/>
      <c r="B29" s="11"/>
      <c r="C29" s="11"/>
      <c r="D29" s="57"/>
      <c r="E29" s="57" t="s">
        <v>111</v>
      </c>
      <c r="F29" s="58">
        <v>1</v>
      </c>
      <c r="G29" s="59">
        <v>5</v>
      </c>
      <c r="H29" s="59">
        <v>0</v>
      </c>
      <c r="I29" s="59">
        <v>0</v>
      </c>
      <c r="J29" s="12">
        <f>OR(F29&lt;&gt;0,G29&lt;&gt;0,H29&lt;&gt;0,I29&lt;&gt;0)*(F29 + (F29 = 0))*(G29 + (G29 = 0))*(H29 + (H29 = 0))*(I29 + (I29 = 0))</f>
        <v>5</v>
      </c>
      <c r="K29" s="11"/>
      <c r="L29" s="11"/>
    </row>
    <row r="30" spans="1:12" x14ac:dyDescent="0.25">
      <c r="A30" s="11"/>
      <c r="B30" s="11"/>
      <c r="C30" s="11"/>
      <c r="D30" s="57"/>
      <c r="E30" s="57" t="s">
        <v>255</v>
      </c>
      <c r="F30" s="58">
        <v>0</v>
      </c>
      <c r="G30" s="59">
        <v>2</v>
      </c>
      <c r="H30" s="59">
        <v>0</v>
      </c>
      <c r="I30" s="59">
        <v>0</v>
      </c>
      <c r="J30" s="12">
        <f>OR(F30&lt;&gt;0,G30&lt;&gt;0,H30&lt;&gt;0,I30&lt;&gt;0)*(F30 + (F30 = 0))*(G30 + (G30 = 0))*(H30 + (H30 = 0))*(I30 + (I30 = 0))</f>
        <v>2</v>
      </c>
      <c r="K30" s="11"/>
      <c r="L30" s="11"/>
    </row>
    <row r="31" spans="1:12" x14ac:dyDescent="0.25">
      <c r="A31" s="9" t="s">
        <v>62</v>
      </c>
      <c r="B31" s="55" t="s">
        <v>9</v>
      </c>
      <c r="C31" s="55" t="s">
        <v>59</v>
      </c>
      <c r="D31" s="56" t="s">
        <v>254</v>
      </c>
      <c r="E31" s="66"/>
      <c r="F31" s="66"/>
      <c r="G31" s="66"/>
      <c r="H31" s="66"/>
      <c r="I31" s="66"/>
      <c r="J31" s="12">
        <v>12</v>
      </c>
      <c r="K31" s="21"/>
      <c r="L31" s="13">
        <f>ROUND(J31*K31,2)</f>
        <v>0</v>
      </c>
    </row>
    <row r="32" spans="1:12" ht="35.25" customHeight="1" x14ac:dyDescent="0.25">
      <c r="A32" s="76" t="s">
        <v>61</v>
      </c>
      <c r="B32" s="77"/>
      <c r="C32" s="77"/>
      <c r="D32" s="77"/>
      <c r="E32" s="77"/>
      <c r="F32" s="77"/>
      <c r="G32" s="77"/>
      <c r="H32" s="77"/>
      <c r="I32" s="77"/>
      <c r="J32" s="77"/>
      <c r="K32" s="77"/>
      <c r="L32" s="78"/>
    </row>
    <row r="33" spans="1:12" x14ac:dyDescent="0.25">
      <c r="A33" s="11"/>
      <c r="B33" s="11"/>
      <c r="C33" s="11"/>
      <c r="D33" s="57"/>
      <c r="E33" s="10" t="s">
        <v>64</v>
      </c>
      <c r="F33" s="62">
        <v>1</v>
      </c>
      <c r="G33" s="12">
        <v>5</v>
      </c>
      <c r="H33" s="12">
        <v>0</v>
      </c>
      <c r="I33" s="12">
        <v>0</v>
      </c>
      <c r="J33" s="12">
        <f>OR(F33&lt;&gt;0,G33&lt;&gt;0,H33&lt;&gt;0,I33&lt;&gt;0)*(F33 + (F33 = 0))*(G33 + (G33 = 0))*(H33 + (H33 = 0))*(I33 + (I33 = 0))</f>
        <v>5</v>
      </c>
      <c r="K33" s="11"/>
      <c r="L33" s="11"/>
    </row>
    <row r="34" spans="1:12" x14ac:dyDescent="0.25">
      <c r="A34" s="11"/>
      <c r="B34" s="11"/>
      <c r="C34" s="11"/>
      <c r="D34" s="57"/>
      <c r="E34" s="10" t="s">
        <v>111</v>
      </c>
      <c r="F34" s="62">
        <v>1</v>
      </c>
      <c r="G34" s="12">
        <v>5</v>
      </c>
      <c r="H34" s="12">
        <v>0</v>
      </c>
      <c r="I34" s="12">
        <v>0</v>
      </c>
      <c r="J34" s="12">
        <f>OR(F34&lt;&gt;0,G34&lt;&gt;0,H34&lt;&gt;0,I34&lt;&gt;0)*(F34 + (F34 = 0))*(G34 + (G34 = 0))*(H34 + (H34 = 0))*(I34 + (I34 = 0))</f>
        <v>5</v>
      </c>
      <c r="K34" s="11"/>
      <c r="L34" s="11"/>
    </row>
    <row r="35" spans="1:12" x14ac:dyDescent="0.25">
      <c r="A35" s="11"/>
      <c r="B35" s="11"/>
      <c r="C35" s="11"/>
      <c r="D35" s="57"/>
      <c r="E35" s="10" t="s">
        <v>255</v>
      </c>
      <c r="F35" s="62">
        <v>0</v>
      </c>
      <c r="G35" s="12">
        <v>2</v>
      </c>
      <c r="H35" s="12">
        <v>0</v>
      </c>
      <c r="I35" s="12">
        <v>0</v>
      </c>
      <c r="J35" s="12">
        <f>OR(F35&lt;&gt;0,G35&lt;&gt;0,H35&lt;&gt;0,I35&lt;&gt;0)*(F35 + (F35 = 0))*(G35 + (G35 = 0))*(H35 + (H35 = 0))*(I35 + (I35 = 0))</f>
        <v>2</v>
      </c>
      <c r="K35" s="11"/>
      <c r="L35" s="11"/>
    </row>
    <row r="36" spans="1:12" x14ac:dyDescent="0.25">
      <c r="A36" s="9" t="s">
        <v>65</v>
      </c>
      <c r="B36" s="55" t="s">
        <v>9</v>
      </c>
      <c r="C36" s="55" t="s">
        <v>57</v>
      </c>
      <c r="D36" s="56" t="s">
        <v>66</v>
      </c>
      <c r="E36" s="66"/>
      <c r="F36" s="66"/>
      <c r="G36" s="66"/>
      <c r="H36" s="66"/>
      <c r="I36" s="66"/>
      <c r="J36" s="12">
        <v>3</v>
      </c>
      <c r="K36" s="21"/>
      <c r="L36" s="13">
        <f>ROUND(J36*K36,2)</f>
        <v>0</v>
      </c>
    </row>
    <row r="37" spans="1:12" ht="35.25" customHeight="1" x14ac:dyDescent="0.25">
      <c r="A37" s="76" t="s">
        <v>67</v>
      </c>
      <c r="B37" s="77"/>
      <c r="C37" s="77"/>
      <c r="D37" s="77"/>
      <c r="E37" s="77"/>
      <c r="F37" s="77"/>
      <c r="G37" s="77"/>
      <c r="H37" s="77"/>
      <c r="I37" s="77"/>
      <c r="J37" s="77"/>
      <c r="K37" s="77"/>
      <c r="L37" s="78"/>
    </row>
    <row r="38" spans="1:12" x14ac:dyDescent="0.25">
      <c r="A38" s="11"/>
      <c r="B38" s="11"/>
      <c r="C38" s="11"/>
      <c r="D38" s="57"/>
      <c r="E38" s="10" t="s">
        <v>111</v>
      </c>
      <c r="F38" s="62">
        <v>2</v>
      </c>
      <c r="G38" s="12">
        <v>0</v>
      </c>
      <c r="H38" s="12">
        <v>0</v>
      </c>
      <c r="I38" s="12">
        <v>0</v>
      </c>
      <c r="J38" s="12">
        <v>2</v>
      </c>
      <c r="K38" s="11"/>
      <c r="L38" s="11"/>
    </row>
    <row r="39" spans="1:12" x14ac:dyDescent="0.25">
      <c r="A39" s="11"/>
      <c r="B39" s="11"/>
      <c r="C39" s="11"/>
      <c r="D39" s="57"/>
      <c r="E39" s="10" t="s">
        <v>258</v>
      </c>
      <c r="F39" s="62">
        <v>1</v>
      </c>
      <c r="G39" s="12">
        <v>0</v>
      </c>
      <c r="H39" s="12">
        <v>0</v>
      </c>
      <c r="I39" s="12">
        <v>0</v>
      </c>
      <c r="J39" s="12">
        <v>1</v>
      </c>
      <c r="K39" s="11"/>
      <c r="L39" s="11"/>
    </row>
    <row r="40" spans="1:12" x14ac:dyDescent="0.25">
      <c r="A40" s="9" t="s">
        <v>68</v>
      </c>
      <c r="B40" s="55" t="s">
        <v>9</v>
      </c>
      <c r="C40" s="55" t="s">
        <v>59</v>
      </c>
      <c r="D40" s="56" t="s">
        <v>259</v>
      </c>
      <c r="E40" s="66"/>
      <c r="F40" s="66"/>
      <c r="G40" s="66"/>
      <c r="H40" s="66"/>
      <c r="I40" s="66"/>
      <c r="J40" s="12">
        <v>10</v>
      </c>
      <c r="K40" s="21"/>
      <c r="L40" s="13">
        <f>ROUND(J40*K40,2)</f>
        <v>0</v>
      </c>
    </row>
    <row r="41" spans="1:12" x14ac:dyDescent="0.25">
      <c r="A41" s="76" t="s">
        <v>260</v>
      </c>
      <c r="B41" s="77"/>
      <c r="C41" s="77"/>
      <c r="D41" s="77"/>
      <c r="E41" s="77"/>
      <c r="F41" s="77"/>
      <c r="G41" s="77"/>
      <c r="H41" s="77"/>
      <c r="I41" s="77"/>
      <c r="J41" s="77"/>
      <c r="K41" s="77"/>
      <c r="L41" s="78"/>
    </row>
    <row r="42" spans="1:12" x14ac:dyDescent="0.25">
      <c r="A42" s="11"/>
      <c r="B42" s="11"/>
      <c r="C42" s="11"/>
      <c r="D42" s="57"/>
      <c r="E42" s="10" t="s">
        <v>261</v>
      </c>
      <c r="F42" s="62">
        <v>0</v>
      </c>
      <c r="G42" s="12">
        <v>10</v>
      </c>
      <c r="H42" s="12">
        <v>0</v>
      </c>
      <c r="I42" s="12">
        <v>0</v>
      </c>
      <c r="J42" s="12">
        <f>OR(F42&lt;&gt;0,G42&lt;&gt;0,H42&lt;&gt;0,I42&lt;&gt;0)*(F42 + (F42 = 0))*(G42 + (G42 = 0))*(H42 + (H42 = 0))*(I42 + (I42 = 0))</f>
        <v>10</v>
      </c>
      <c r="K42" s="11"/>
      <c r="L42" s="11"/>
    </row>
    <row r="43" spans="1:12" x14ac:dyDescent="0.25">
      <c r="A43" s="9" t="s">
        <v>71</v>
      </c>
      <c r="B43" s="55" t="s">
        <v>9</v>
      </c>
      <c r="C43" s="55" t="s">
        <v>59</v>
      </c>
      <c r="D43" s="56" t="s">
        <v>262</v>
      </c>
      <c r="E43" s="66"/>
      <c r="F43" s="66"/>
      <c r="G43" s="66"/>
      <c r="H43" s="66"/>
      <c r="I43" s="66"/>
      <c r="J43" s="12">
        <v>10</v>
      </c>
      <c r="K43" s="21"/>
      <c r="L43" s="13">
        <f>ROUND(J43*K43,2)</f>
        <v>0</v>
      </c>
    </row>
    <row r="44" spans="1:12" ht="38.25" customHeight="1" x14ac:dyDescent="0.25">
      <c r="A44" s="76" t="s">
        <v>263</v>
      </c>
      <c r="B44" s="77"/>
      <c r="C44" s="77"/>
      <c r="D44" s="77"/>
      <c r="E44" s="77"/>
      <c r="F44" s="77"/>
      <c r="G44" s="77"/>
      <c r="H44" s="77"/>
      <c r="I44" s="77"/>
      <c r="J44" s="77"/>
      <c r="K44" s="77"/>
      <c r="L44" s="78"/>
    </row>
    <row r="45" spans="1:12" x14ac:dyDescent="0.25">
      <c r="A45" s="11"/>
      <c r="B45" s="11"/>
      <c r="C45" s="11"/>
      <c r="D45" s="57"/>
      <c r="E45" s="10" t="s">
        <v>261</v>
      </c>
      <c r="F45" s="62">
        <v>0</v>
      </c>
      <c r="G45" s="12">
        <v>10</v>
      </c>
      <c r="H45" s="12">
        <v>0</v>
      </c>
      <c r="I45" s="12">
        <v>0</v>
      </c>
      <c r="J45" s="12">
        <f>OR(F45&lt;&gt;0,G45&lt;&gt;0,H45&lt;&gt;0,I45&lt;&gt;0)*(F45 + (F45 = 0))*(G45 + (G45 = 0))*(H45 + (H45 = 0))*(I45 + (I45 = 0))</f>
        <v>10</v>
      </c>
      <c r="K45" s="11"/>
      <c r="L45" s="11"/>
    </row>
    <row r="46" spans="1:12" x14ac:dyDescent="0.25">
      <c r="A46" s="9" t="s">
        <v>264</v>
      </c>
      <c r="B46" s="55" t="s">
        <v>9</v>
      </c>
      <c r="C46" s="55" t="s">
        <v>59</v>
      </c>
      <c r="D46" s="56" t="s">
        <v>265</v>
      </c>
      <c r="E46" s="66"/>
      <c r="F46" s="66"/>
      <c r="G46" s="66"/>
      <c r="H46" s="66"/>
      <c r="I46" s="66"/>
      <c r="J46" s="12">
        <v>10</v>
      </c>
      <c r="K46" s="21"/>
      <c r="L46" s="13">
        <f>ROUND(J46*K46,2)</f>
        <v>0</v>
      </c>
    </row>
    <row r="47" spans="1:12" ht="38.25" customHeight="1" x14ac:dyDescent="0.25">
      <c r="A47" s="76" t="s">
        <v>61</v>
      </c>
      <c r="B47" s="77"/>
      <c r="C47" s="77"/>
      <c r="D47" s="77"/>
      <c r="E47" s="77"/>
      <c r="F47" s="77"/>
      <c r="G47" s="77"/>
      <c r="H47" s="77"/>
      <c r="I47" s="77"/>
      <c r="J47" s="77"/>
      <c r="K47" s="77"/>
      <c r="L47" s="78"/>
    </row>
    <row r="48" spans="1:12" x14ac:dyDescent="0.25">
      <c r="A48" s="11"/>
      <c r="B48" s="11"/>
      <c r="C48" s="11"/>
      <c r="D48" s="57"/>
      <c r="E48" s="10" t="s">
        <v>261</v>
      </c>
      <c r="F48" s="62">
        <v>0</v>
      </c>
      <c r="G48" s="12">
        <v>10</v>
      </c>
      <c r="H48" s="12">
        <v>0</v>
      </c>
      <c r="I48" s="12">
        <v>0</v>
      </c>
      <c r="J48" s="12">
        <f>OR(F48&lt;&gt;0,G48&lt;&gt;0,H48&lt;&gt;0,I48&lt;&gt;0)*(F48 + (F48 = 0))*(G48 + (G48 = 0))*(H48 + (H48 = 0))*(I48 + (I48 = 0))</f>
        <v>10</v>
      </c>
      <c r="K48" s="11"/>
      <c r="L48" s="11"/>
    </row>
    <row r="49" spans="1:12" x14ac:dyDescent="0.25">
      <c r="A49" s="9" t="s">
        <v>266</v>
      </c>
      <c r="B49" s="55" t="s">
        <v>9</v>
      </c>
      <c r="C49" s="55" t="s">
        <v>57</v>
      </c>
      <c r="D49" s="56" t="s">
        <v>267</v>
      </c>
      <c r="E49" s="66"/>
      <c r="F49" s="66"/>
      <c r="G49" s="66"/>
      <c r="H49" s="66"/>
      <c r="I49" s="66"/>
      <c r="J49" s="12">
        <v>3</v>
      </c>
      <c r="K49" s="21"/>
      <c r="L49" s="13">
        <f>ROUND(J49*K49,2)</f>
        <v>0</v>
      </c>
    </row>
    <row r="50" spans="1:12" x14ac:dyDescent="0.25">
      <c r="A50" s="11"/>
      <c r="B50" s="11"/>
      <c r="C50" s="11"/>
      <c r="D50" s="57"/>
      <c r="E50" s="10" t="s">
        <v>102</v>
      </c>
      <c r="F50" s="62">
        <v>2</v>
      </c>
      <c r="G50" s="12">
        <v>0</v>
      </c>
      <c r="H50" s="12">
        <v>0</v>
      </c>
      <c r="I50" s="12">
        <v>0</v>
      </c>
      <c r="J50" s="12">
        <f>OR(F50&lt;&gt;0,G50&lt;&gt;0,H50&lt;&gt;0,I50&lt;&gt;0)*(F50 + (F50 = 0))*(G50 + (G50 = 0))*(H50 + (H50 = 0))*(I50 + (I50 = 0))</f>
        <v>2</v>
      </c>
      <c r="K50" s="11"/>
      <c r="L50" s="11"/>
    </row>
    <row r="51" spans="1:12" x14ac:dyDescent="0.25">
      <c r="A51" s="11"/>
      <c r="B51" s="11"/>
      <c r="C51" s="11"/>
      <c r="D51" s="57"/>
      <c r="E51" s="10" t="s">
        <v>101</v>
      </c>
      <c r="F51" s="62">
        <v>1</v>
      </c>
      <c r="G51" s="12">
        <v>0</v>
      </c>
      <c r="H51" s="12">
        <v>0</v>
      </c>
      <c r="I51" s="12">
        <v>0</v>
      </c>
      <c r="J51" s="12">
        <f>OR(F51&lt;&gt;0,G51&lt;&gt;0,H51&lt;&gt;0,I51&lt;&gt;0)*(F51 + (F51 = 0))*(G51 + (G51 = 0))*(H51 + (H51 = 0))*(I51 + (I51 = 0))</f>
        <v>1</v>
      </c>
      <c r="K51" s="11"/>
      <c r="L51" s="11"/>
    </row>
    <row r="52" spans="1:12" x14ac:dyDescent="0.25">
      <c r="A52" s="9" t="s">
        <v>268</v>
      </c>
      <c r="B52" s="55" t="s">
        <v>9</v>
      </c>
      <c r="C52" s="55" t="s">
        <v>269</v>
      </c>
      <c r="D52" s="56" t="s">
        <v>270</v>
      </c>
      <c r="E52" s="66"/>
      <c r="F52" s="66"/>
      <c r="G52" s="66"/>
      <c r="H52" s="66"/>
      <c r="I52" s="66"/>
      <c r="J52" s="12">
        <v>1</v>
      </c>
      <c r="K52" s="21"/>
      <c r="L52" s="13">
        <f>ROUND(J52*K52,2)</f>
        <v>0</v>
      </c>
    </row>
    <row r="53" spans="1:12" x14ac:dyDescent="0.25">
      <c r="A53" s="76" t="s">
        <v>271</v>
      </c>
      <c r="B53" s="77"/>
      <c r="C53" s="77"/>
      <c r="D53" s="77"/>
      <c r="E53" s="77"/>
      <c r="F53" s="77"/>
      <c r="G53" s="77"/>
      <c r="H53" s="77"/>
      <c r="I53" s="77"/>
      <c r="J53" s="77"/>
      <c r="K53" s="77"/>
      <c r="L53" s="78"/>
    </row>
    <row r="54" spans="1:12" x14ac:dyDescent="0.25">
      <c r="A54" s="11"/>
      <c r="B54" s="11"/>
      <c r="C54" s="11"/>
      <c r="D54" s="57"/>
      <c r="E54" s="10" t="s">
        <v>111</v>
      </c>
      <c r="F54" s="62">
        <v>1</v>
      </c>
      <c r="G54" s="12">
        <v>0</v>
      </c>
      <c r="H54" s="12">
        <v>0</v>
      </c>
      <c r="I54" s="12">
        <v>0</v>
      </c>
      <c r="J54" s="12">
        <f>OR(F54&lt;&gt;0,G54&lt;&gt;0,H54&lt;&gt;0,I54&lt;&gt;0)*(F54 + (F54 = 0))*(G54 + (G54 = 0))*(H54 + (H54 = 0))*(I54 + (I54 = 0))</f>
        <v>1</v>
      </c>
      <c r="K54" s="11"/>
      <c r="L54" s="11"/>
    </row>
    <row r="55" spans="1:12" x14ac:dyDescent="0.25">
      <c r="A55" s="9" t="s">
        <v>272</v>
      </c>
      <c r="B55" s="55" t="s">
        <v>9</v>
      </c>
      <c r="C55" s="55" t="s">
        <v>57</v>
      </c>
      <c r="D55" s="56" t="s">
        <v>273</v>
      </c>
      <c r="E55" s="66"/>
      <c r="F55" s="66"/>
      <c r="G55" s="66"/>
      <c r="H55" s="66"/>
      <c r="I55" s="66"/>
      <c r="J55" s="12">
        <v>8</v>
      </c>
      <c r="K55" s="21"/>
      <c r="L55" s="13">
        <f>ROUND(J55*K55,2)</f>
        <v>0</v>
      </c>
    </row>
    <row r="56" spans="1:12" ht="38.25" customHeight="1" x14ac:dyDescent="0.25">
      <c r="A56" s="76" t="s">
        <v>274</v>
      </c>
      <c r="B56" s="77"/>
      <c r="C56" s="77"/>
      <c r="D56" s="77"/>
      <c r="E56" s="77"/>
      <c r="F56" s="77"/>
      <c r="G56" s="77"/>
      <c r="H56" s="77"/>
      <c r="I56" s="77"/>
      <c r="J56" s="77"/>
      <c r="K56" s="77"/>
      <c r="L56" s="78"/>
    </row>
    <row r="57" spans="1:12" x14ac:dyDescent="0.25">
      <c r="A57" s="11"/>
      <c r="B57" s="11"/>
      <c r="C57" s="11"/>
      <c r="D57" s="57"/>
      <c r="E57" s="10" t="s">
        <v>275</v>
      </c>
      <c r="F57" s="62">
        <v>3</v>
      </c>
      <c r="G57" s="12">
        <v>0</v>
      </c>
      <c r="H57" s="12">
        <v>0</v>
      </c>
      <c r="I57" s="12">
        <v>0</v>
      </c>
      <c r="J57" s="12">
        <f>OR(F57&lt;&gt;0,G57&lt;&gt;0,H57&lt;&gt;0,I57&lt;&gt;0)*(F57 + (F57 = 0))*(G57 + (G57 = 0))*(H57 + (H57 = 0))*(I57 + (I57 = 0))</f>
        <v>3</v>
      </c>
      <c r="K57" s="11"/>
      <c r="L57" s="11"/>
    </row>
    <row r="58" spans="1:12" x14ac:dyDescent="0.25">
      <c r="A58" s="11"/>
      <c r="B58" s="11"/>
      <c r="C58" s="11"/>
      <c r="D58" s="57"/>
      <c r="E58" s="10" t="s">
        <v>276</v>
      </c>
      <c r="F58" s="62">
        <v>2</v>
      </c>
      <c r="G58" s="12">
        <v>0</v>
      </c>
      <c r="H58" s="12">
        <v>0</v>
      </c>
      <c r="I58" s="12">
        <v>0</v>
      </c>
      <c r="J58" s="12">
        <f>OR(F58&lt;&gt;0,G58&lt;&gt;0,H58&lt;&gt;0,I58&lt;&gt;0)*(F58 + (F58 = 0))*(G58 + (G58 = 0))*(H58 + (H58 = 0))*(I58 + (I58 = 0))</f>
        <v>2</v>
      </c>
      <c r="K58" s="11"/>
      <c r="L58" s="11"/>
    </row>
    <row r="59" spans="1:12" x14ac:dyDescent="0.25">
      <c r="A59" s="11"/>
      <c r="B59" s="11"/>
      <c r="C59" s="11"/>
      <c r="D59" s="57"/>
      <c r="E59" s="10" t="s">
        <v>277</v>
      </c>
      <c r="F59" s="62">
        <v>2</v>
      </c>
      <c r="G59" s="12">
        <v>0</v>
      </c>
      <c r="H59" s="12">
        <v>0</v>
      </c>
      <c r="I59" s="12">
        <v>0</v>
      </c>
      <c r="J59" s="12">
        <f>OR(F59&lt;&gt;0,G59&lt;&gt;0,H59&lt;&gt;0,I59&lt;&gt;0)*(F59 + (F59 = 0))*(G59 + (G59 = 0))*(H59 + (H59 = 0))*(I59 + (I59 = 0))</f>
        <v>2</v>
      </c>
      <c r="K59" s="11"/>
      <c r="L59" s="11"/>
    </row>
    <row r="60" spans="1:12" x14ac:dyDescent="0.25">
      <c r="A60" s="11"/>
      <c r="B60" s="11"/>
      <c r="C60" s="11"/>
      <c r="D60" s="57"/>
      <c r="E60" s="10" t="s">
        <v>278</v>
      </c>
      <c r="F60" s="62">
        <v>1</v>
      </c>
      <c r="G60" s="12">
        <v>0</v>
      </c>
      <c r="H60" s="12">
        <v>0</v>
      </c>
      <c r="I60" s="12">
        <v>0</v>
      </c>
      <c r="J60" s="12">
        <f>OR(F60&lt;&gt;0,G60&lt;&gt;0,H60&lt;&gt;0,I60&lt;&gt;0)*(F60 + (F60 = 0))*(G60 + (G60 = 0))*(H60 + (H60 = 0))*(I60 + (I60 = 0))</f>
        <v>1</v>
      </c>
      <c r="K60" s="11"/>
      <c r="L60" s="11"/>
    </row>
    <row r="61" spans="1:12" x14ac:dyDescent="0.25">
      <c r="A61" s="9" t="s">
        <v>279</v>
      </c>
      <c r="B61" s="55" t="s">
        <v>9</v>
      </c>
      <c r="C61" s="55" t="s">
        <v>57</v>
      </c>
      <c r="D61" s="56" t="s">
        <v>117</v>
      </c>
      <c r="E61" s="66"/>
      <c r="F61" s="66"/>
      <c r="G61" s="66"/>
      <c r="H61" s="66"/>
      <c r="I61" s="66"/>
      <c r="J61" s="12">
        <v>1</v>
      </c>
      <c r="K61" s="21"/>
      <c r="L61" s="13">
        <f>ROUND(J61*K61,2)</f>
        <v>0</v>
      </c>
    </row>
    <row r="62" spans="1:12" ht="54.75" customHeight="1" x14ac:dyDescent="0.25">
      <c r="A62" s="76" t="s">
        <v>280</v>
      </c>
      <c r="B62" s="77"/>
      <c r="C62" s="77"/>
      <c r="D62" s="77"/>
      <c r="E62" s="77"/>
      <c r="F62" s="77"/>
      <c r="G62" s="77"/>
      <c r="H62" s="77"/>
      <c r="I62" s="77"/>
      <c r="J62" s="77"/>
      <c r="K62" s="77"/>
      <c r="L62" s="78"/>
    </row>
    <row r="63" spans="1:12" x14ac:dyDescent="0.25">
      <c r="A63" s="9" t="s">
        <v>281</v>
      </c>
      <c r="B63" s="55" t="s">
        <v>9</v>
      </c>
      <c r="C63" s="55" t="s">
        <v>57</v>
      </c>
      <c r="D63" s="56" t="s">
        <v>282</v>
      </c>
      <c r="E63" s="66"/>
      <c r="F63" s="66"/>
      <c r="G63" s="66"/>
      <c r="H63" s="66"/>
      <c r="I63" s="66"/>
      <c r="J63" s="12">
        <v>2</v>
      </c>
      <c r="K63" s="21"/>
      <c r="L63" s="13">
        <f>ROUND(J63*K63,2)</f>
        <v>0</v>
      </c>
    </row>
    <row r="64" spans="1:12" x14ac:dyDescent="0.25">
      <c r="A64" s="76" t="s">
        <v>283</v>
      </c>
      <c r="B64" s="77"/>
      <c r="C64" s="77"/>
      <c r="D64" s="77"/>
      <c r="E64" s="77"/>
      <c r="F64" s="77"/>
      <c r="G64" s="77"/>
      <c r="H64" s="77"/>
      <c r="I64" s="77"/>
      <c r="J64" s="77"/>
      <c r="K64" s="77"/>
      <c r="L64" s="78"/>
    </row>
    <row r="65" spans="1:12" x14ac:dyDescent="0.25">
      <c r="A65" s="11"/>
      <c r="B65" s="11"/>
      <c r="C65" s="11"/>
      <c r="D65" s="57"/>
      <c r="E65" s="10" t="s">
        <v>284</v>
      </c>
      <c r="F65" s="62">
        <v>1</v>
      </c>
      <c r="G65" s="12">
        <v>0</v>
      </c>
      <c r="H65" s="12">
        <v>0</v>
      </c>
      <c r="I65" s="12">
        <v>0</v>
      </c>
      <c r="J65" s="12">
        <f>OR(F65&lt;&gt;0,G65&lt;&gt;0,H65&lt;&gt;0,I65&lt;&gt;0)*(F65 + (F65 = 0))*(G65 + (G65 = 0))*(H65 + (H65 = 0))*(I65 + (I65 = 0))</f>
        <v>1</v>
      </c>
      <c r="K65" s="11"/>
      <c r="L65" s="11"/>
    </row>
    <row r="66" spans="1:12" x14ac:dyDescent="0.25">
      <c r="A66" s="11"/>
      <c r="B66" s="11"/>
      <c r="C66" s="11"/>
      <c r="D66" s="57"/>
      <c r="E66" s="10" t="s">
        <v>285</v>
      </c>
      <c r="F66" s="62">
        <v>1</v>
      </c>
      <c r="G66" s="12">
        <v>0</v>
      </c>
      <c r="H66" s="12">
        <v>0</v>
      </c>
      <c r="I66" s="12">
        <v>0</v>
      </c>
      <c r="J66" s="12">
        <f>OR(F66&lt;&gt;0,G66&lt;&gt;0,H66&lt;&gt;0,I66&lt;&gt;0)*(F66 + (F66 = 0))*(G66 + (G66 = 0))*(H66 + (H66 = 0))*(I66 + (I66 = 0))</f>
        <v>1</v>
      </c>
      <c r="K66" s="11"/>
      <c r="L66" s="11"/>
    </row>
    <row r="67" spans="1:12" x14ac:dyDescent="0.25">
      <c r="A67" s="9" t="s">
        <v>286</v>
      </c>
      <c r="B67" s="55" t="s">
        <v>9</v>
      </c>
      <c r="C67" s="55" t="s">
        <v>57</v>
      </c>
      <c r="D67" s="56" t="s">
        <v>287</v>
      </c>
      <c r="E67" s="66"/>
      <c r="F67" s="66"/>
      <c r="G67" s="66"/>
      <c r="H67" s="66"/>
      <c r="I67" s="66"/>
      <c r="J67" s="12">
        <v>1</v>
      </c>
      <c r="K67" s="21"/>
      <c r="L67" s="13">
        <f>ROUND(J67*K67,2)</f>
        <v>0</v>
      </c>
    </row>
    <row r="68" spans="1:12" x14ac:dyDescent="0.25">
      <c r="A68" s="76" t="s">
        <v>288</v>
      </c>
      <c r="B68" s="77"/>
      <c r="C68" s="77"/>
      <c r="D68" s="77"/>
      <c r="E68" s="77"/>
      <c r="F68" s="77"/>
      <c r="G68" s="77"/>
      <c r="H68" s="77"/>
      <c r="I68" s="77"/>
      <c r="J68" s="77"/>
      <c r="K68" s="77"/>
      <c r="L68" s="78"/>
    </row>
    <row r="69" spans="1:12" x14ac:dyDescent="0.25">
      <c r="A69" s="9" t="s">
        <v>289</v>
      </c>
      <c r="B69" s="55" t="s">
        <v>9</v>
      </c>
      <c r="C69" s="55" t="s">
        <v>59</v>
      </c>
      <c r="D69" s="56" t="s">
        <v>290</v>
      </c>
      <c r="E69" s="66"/>
      <c r="F69" s="66"/>
      <c r="G69" s="66"/>
      <c r="H69" s="66"/>
      <c r="I69" s="66"/>
      <c r="J69" s="12">
        <v>10</v>
      </c>
      <c r="K69" s="21"/>
      <c r="L69" s="13">
        <f>ROUND(J69*K69,2)</f>
        <v>0</v>
      </c>
    </row>
    <row r="70" spans="1:12" ht="44.25" customHeight="1" x14ac:dyDescent="0.25">
      <c r="A70" s="76" t="s">
        <v>291</v>
      </c>
      <c r="B70" s="77"/>
      <c r="C70" s="77"/>
      <c r="D70" s="77"/>
      <c r="E70" s="77"/>
      <c r="F70" s="77"/>
      <c r="G70" s="77"/>
      <c r="H70" s="77"/>
      <c r="I70" s="77"/>
      <c r="J70" s="77"/>
      <c r="K70" s="77"/>
      <c r="L70" s="78"/>
    </row>
    <row r="71" spans="1:12" x14ac:dyDescent="0.25">
      <c r="A71" s="9" t="s">
        <v>292</v>
      </c>
      <c r="B71" s="55" t="s">
        <v>9</v>
      </c>
      <c r="C71" s="55" t="s">
        <v>59</v>
      </c>
      <c r="D71" s="56" t="s">
        <v>293</v>
      </c>
      <c r="E71" s="66"/>
      <c r="F71" s="66"/>
      <c r="G71" s="66"/>
      <c r="H71" s="66"/>
      <c r="I71" s="66"/>
      <c r="J71" s="12">
        <v>10</v>
      </c>
      <c r="K71" s="21"/>
      <c r="L71" s="13">
        <f>ROUND(J71*K71,2)</f>
        <v>0</v>
      </c>
    </row>
    <row r="72" spans="1:12" ht="28.5" customHeight="1" x14ac:dyDescent="0.25">
      <c r="A72" s="76" t="s">
        <v>294</v>
      </c>
      <c r="B72" s="77"/>
      <c r="C72" s="77"/>
      <c r="D72" s="77"/>
      <c r="E72" s="77"/>
      <c r="F72" s="77"/>
      <c r="G72" s="77"/>
      <c r="H72" s="77"/>
      <c r="I72" s="77"/>
      <c r="J72" s="77"/>
      <c r="K72" s="77"/>
      <c r="L72" s="78"/>
    </row>
    <row r="73" spans="1:12" x14ac:dyDescent="0.25">
      <c r="A73" s="9" t="s">
        <v>295</v>
      </c>
      <c r="B73" s="55" t="s">
        <v>9</v>
      </c>
      <c r="C73" s="55" t="s">
        <v>57</v>
      </c>
      <c r="D73" s="56" t="s">
        <v>275</v>
      </c>
      <c r="E73" s="66"/>
      <c r="F73" s="66"/>
      <c r="G73" s="66"/>
      <c r="H73" s="66"/>
      <c r="I73" s="66"/>
      <c r="J73" s="12">
        <v>3</v>
      </c>
      <c r="K73" s="21"/>
      <c r="L73" s="13">
        <f>ROUND(J73*K73,2)</f>
        <v>0</v>
      </c>
    </row>
    <row r="74" spans="1:12" ht="28.5" customHeight="1" x14ac:dyDescent="0.25">
      <c r="A74" s="76" t="s">
        <v>70</v>
      </c>
      <c r="B74" s="77"/>
      <c r="C74" s="77"/>
      <c r="D74" s="77"/>
      <c r="E74" s="77"/>
      <c r="F74" s="77"/>
      <c r="G74" s="77"/>
      <c r="H74" s="77"/>
      <c r="I74" s="77"/>
      <c r="J74" s="77"/>
      <c r="K74" s="77"/>
      <c r="L74" s="78"/>
    </row>
    <row r="75" spans="1:12" x14ac:dyDescent="0.25">
      <c r="A75" s="11"/>
      <c r="B75" s="11"/>
      <c r="C75" s="11"/>
      <c r="D75" s="57"/>
      <c r="E75" s="10" t="s">
        <v>122</v>
      </c>
      <c r="F75" s="62">
        <v>1</v>
      </c>
      <c r="G75" s="12">
        <v>0</v>
      </c>
      <c r="H75" s="12">
        <v>0</v>
      </c>
      <c r="I75" s="12">
        <v>0</v>
      </c>
      <c r="J75" s="12">
        <f>OR(F75&lt;&gt;0,G75&lt;&gt;0,H75&lt;&gt;0,I75&lt;&gt;0)*(F75 + (F75 = 0))*(G75 + (G75 = 0))*(H75 + (H75 = 0))*(I75 + (I75 = 0))</f>
        <v>1</v>
      </c>
      <c r="K75" s="11"/>
      <c r="L75" s="11"/>
    </row>
    <row r="76" spans="1:12" x14ac:dyDescent="0.25">
      <c r="A76" s="11"/>
      <c r="B76" s="11"/>
      <c r="C76" s="11"/>
      <c r="D76" s="57"/>
      <c r="E76" s="10" t="s">
        <v>261</v>
      </c>
      <c r="F76" s="62">
        <v>1</v>
      </c>
      <c r="G76" s="12">
        <v>0</v>
      </c>
      <c r="H76" s="12">
        <v>0</v>
      </c>
      <c r="I76" s="12">
        <v>0</v>
      </c>
      <c r="J76" s="12">
        <f>OR(F76&lt;&gt;0,G76&lt;&gt;0,H76&lt;&gt;0,I76&lt;&gt;0)*(F76 + (F76 = 0))*(G76 + (G76 = 0))*(H76 + (H76 = 0))*(I76 + (I76 = 0))</f>
        <v>1</v>
      </c>
      <c r="K76" s="11"/>
      <c r="L76" s="11"/>
    </row>
    <row r="77" spans="1:12" x14ac:dyDescent="0.25">
      <c r="A77" s="11"/>
      <c r="B77" s="11"/>
      <c r="C77" s="11"/>
      <c r="D77" s="57"/>
      <c r="E77" s="10" t="s">
        <v>111</v>
      </c>
      <c r="F77" s="62">
        <v>1</v>
      </c>
      <c r="G77" s="12">
        <v>0</v>
      </c>
      <c r="H77" s="12">
        <v>0</v>
      </c>
      <c r="I77" s="12">
        <v>0</v>
      </c>
      <c r="J77" s="12">
        <f>OR(F77&lt;&gt;0,G77&lt;&gt;0,H77&lt;&gt;0,I77&lt;&gt;0)*(F77 + (F77 = 0))*(G77 + (G77 = 0))*(H77 + (H77 = 0))*(I77 + (I77 = 0))</f>
        <v>1</v>
      </c>
      <c r="K77" s="11"/>
      <c r="L77" s="11"/>
    </row>
    <row r="78" spans="1:12" x14ac:dyDescent="0.25">
      <c r="A78" s="9" t="s">
        <v>296</v>
      </c>
      <c r="B78" s="55" t="s">
        <v>9</v>
      </c>
      <c r="C78" s="55" t="s">
        <v>57</v>
      </c>
      <c r="D78" s="56" t="s">
        <v>297</v>
      </c>
      <c r="E78" s="66"/>
      <c r="F78" s="66"/>
      <c r="G78" s="66"/>
      <c r="H78" s="66"/>
      <c r="I78" s="66"/>
      <c r="J78" s="12">
        <v>1</v>
      </c>
      <c r="K78" s="21"/>
      <c r="L78" s="13">
        <f>ROUND(J78*K78,2)</f>
        <v>0</v>
      </c>
    </row>
    <row r="79" spans="1:12" ht="36" customHeight="1" x14ac:dyDescent="0.25">
      <c r="A79" s="76" t="s">
        <v>125</v>
      </c>
      <c r="B79" s="77"/>
      <c r="C79" s="77"/>
      <c r="D79" s="77"/>
      <c r="E79" s="77"/>
      <c r="F79" s="77"/>
      <c r="G79" s="77"/>
      <c r="H79" s="77"/>
      <c r="I79" s="77"/>
      <c r="J79" s="77"/>
      <c r="K79" s="77"/>
      <c r="L79" s="78"/>
    </row>
    <row r="80" spans="1:12" x14ac:dyDescent="0.25">
      <c r="A80" s="11"/>
      <c r="B80" s="11"/>
      <c r="C80" s="11"/>
      <c r="D80" s="57"/>
      <c r="E80" s="10" t="s">
        <v>111</v>
      </c>
      <c r="F80" s="62">
        <v>1</v>
      </c>
      <c r="G80" s="12">
        <v>0</v>
      </c>
      <c r="H80" s="12">
        <v>0</v>
      </c>
      <c r="I80" s="12">
        <v>0</v>
      </c>
      <c r="J80" s="12">
        <f>OR(F80&lt;&gt;0,G80&lt;&gt;0,H80&lt;&gt;0,I80&lt;&gt;0)*(F80 + (F80 = 0))*(G80 + (G80 = 0))*(H80 + (H80 = 0))*(I80 + (I80 = 0))</f>
        <v>1</v>
      </c>
      <c r="K80" s="11"/>
      <c r="L80" s="11"/>
    </row>
    <row r="81" spans="1:12" x14ac:dyDescent="0.25">
      <c r="A81" s="9" t="s">
        <v>298</v>
      </c>
      <c r="B81" s="55" t="s">
        <v>9</v>
      </c>
      <c r="C81" s="55" t="s">
        <v>57</v>
      </c>
      <c r="D81" s="56" t="s">
        <v>299</v>
      </c>
      <c r="E81" s="66"/>
      <c r="F81" s="66"/>
      <c r="G81" s="66"/>
      <c r="H81" s="66"/>
      <c r="I81" s="66"/>
      <c r="J81" s="12">
        <v>4</v>
      </c>
      <c r="K81" s="21"/>
      <c r="L81" s="13">
        <f>ROUND(J81*K81,2)</f>
        <v>0</v>
      </c>
    </row>
    <row r="82" spans="1:12" ht="19.5" customHeight="1" x14ac:dyDescent="0.25">
      <c r="A82" s="76" t="s">
        <v>300</v>
      </c>
      <c r="B82" s="77"/>
      <c r="C82" s="77"/>
      <c r="D82" s="77"/>
      <c r="E82" s="77"/>
      <c r="F82" s="77"/>
      <c r="G82" s="77"/>
      <c r="H82" s="77"/>
      <c r="I82" s="77"/>
      <c r="J82" s="77"/>
      <c r="K82" s="77"/>
      <c r="L82" s="78"/>
    </row>
    <row r="83" spans="1:12" x14ac:dyDescent="0.25">
      <c r="A83" s="11"/>
      <c r="B83" s="11"/>
      <c r="C83" s="11"/>
      <c r="D83" s="57"/>
      <c r="E83" s="10" t="s">
        <v>301</v>
      </c>
      <c r="F83" s="62">
        <v>2</v>
      </c>
      <c r="G83" s="12">
        <v>0</v>
      </c>
      <c r="H83" s="12">
        <v>0</v>
      </c>
      <c r="I83" s="12">
        <v>0</v>
      </c>
      <c r="J83" s="12">
        <f>OR(F83&lt;&gt;0,G83&lt;&gt;0,H83&lt;&gt;0,I83&lt;&gt;0)*(F83 + (F83 = 0))*(G83 + (G83 = 0))*(H83 + (H83 = 0))*(I83 + (I83 = 0))</f>
        <v>2</v>
      </c>
      <c r="K83" s="11"/>
      <c r="L83" s="11"/>
    </row>
    <row r="84" spans="1:12" x14ac:dyDescent="0.25">
      <c r="A84" s="11"/>
      <c r="B84" s="11"/>
      <c r="C84" s="11"/>
      <c r="D84" s="57"/>
      <c r="E84" s="10" t="s">
        <v>302</v>
      </c>
      <c r="F84" s="62">
        <v>2</v>
      </c>
      <c r="G84" s="12">
        <v>0</v>
      </c>
      <c r="H84" s="12">
        <v>0</v>
      </c>
      <c r="I84" s="12">
        <v>0</v>
      </c>
      <c r="J84" s="12">
        <f>OR(F84&lt;&gt;0,G84&lt;&gt;0,H84&lt;&gt;0,I84&lt;&gt;0)*(F84 + (F84 = 0))*(G84 + (G84 = 0))*(H84 + (H84 = 0))*(I84 + (I84 = 0))</f>
        <v>2</v>
      </c>
      <c r="K84" s="11"/>
      <c r="L84" s="11"/>
    </row>
    <row r="85" spans="1:12" x14ac:dyDescent="0.25">
      <c r="A85" s="15"/>
      <c r="B85" s="16"/>
      <c r="C85" s="16"/>
      <c r="D85" s="17"/>
      <c r="E85" s="17"/>
      <c r="F85" s="17"/>
      <c r="G85" s="17"/>
      <c r="H85" s="17"/>
      <c r="I85" s="17"/>
      <c r="J85" s="44"/>
      <c r="K85" s="45" t="s">
        <v>72</v>
      </c>
      <c r="L85" s="14">
        <f>SUM(L21+L26+L31+L36+L40+L43+L46+L49+L52+L55+L61+L63+L67+L69+L71+L73+L78+L81)</f>
        <v>0</v>
      </c>
    </row>
    <row r="86" spans="1:12" x14ac:dyDescent="0.25">
      <c r="A86" s="9" t="s">
        <v>20</v>
      </c>
      <c r="B86" s="55" t="s">
        <v>9</v>
      </c>
      <c r="C86" s="55" t="s">
        <v>57</v>
      </c>
      <c r="D86" s="56" t="s">
        <v>55</v>
      </c>
      <c r="E86" s="66"/>
      <c r="F86" s="66"/>
      <c r="G86" s="66"/>
      <c r="H86" s="66"/>
      <c r="I86" s="66"/>
      <c r="J86" s="12">
        <v>1</v>
      </c>
      <c r="K86" s="21"/>
      <c r="L86" s="13">
        <f>ROUND(J86*K86,2)</f>
        <v>0</v>
      </c>
    </row>
    <row r="87" spans="1:12" ht="408.75" customHeight="1" x14ac:dyDescent="0.25">
      <c r="A87" s="87" t="s">
        <v>303</v>
      </c>
      <c r="B87" s="88"/>
      <c r="C87" s="88"/>
      <c r="D87" s="88"/>
      <c r="E87" s="88"/>
      <c r="F87" s="88"/>
      <c r="G87" s="88"/>
      <c r="H87" s="88"/>
      <c r="I87" s="88"/>
      <c r="J87" s="88"/>
      <c r="K87" s="88"/>
      <c r="L87" s="89"/>
    </row>
    <row r="88" spans="1:12" ht="36" customHeight="1" x14ac:dyDescent="0.25">
      <c r="A88" s="90"/>
      <c r="B88" s="91"/>
      <c r="C88" s="91"/>
      <c r="D88" s="91"/>
      <c r="E88" s="91"/>
      <c r="F88" s="91"/>
      <c r="G88" s="91"/>
      <c r="H88" s="91"/>
      <c r="I88" s="91"/>
      <c r="J88" s="91"/>
      <c r="K88" s="91"/>
      <c r="L88" s="92"/>
    </row>
    <row r="89" spans="1:12" ht="409.5" customHeight="1" x14ac:dyDescent="0.25">
      <c r="A89" s="93"/>
      <c r="B89" s="94"/>
      <c r="C89" s="94"/>
      <c r="D89" s="94"/>
      <c r="E89" s="94"/>
      <c r="F89" s="94"/>
      <c r="G89" s="94"/>
      <c r="H89" s="94"/>
      <c r="I89" s="94"/>
      <c r="J89" s="94"/>
      <c r="K89" s="94"/>
      <c r="L89" s="95"/>
    </row>
    <row r="90" spans="1:12" x14ac:dyDescent="0.25">
      <c r="A90" s="15"/>
      <c r="B90" s="16"/>
      <c r="C90" s="16"/>
      <c r="D90" s="17"/>
      <c r="E90" s="17"/>
      <c r="F90" s="17"/>
      <c r="G90" s="17"/>
      <c r="H90" s="17"/>
      <c r="I90" s="17"/>
      <c r="J90" s="44"/>
      <c r="K90" s="45" t="s">
        <v>91</v>
      </c>
      <c r="L90" s="14">
        <f>L86</f>
        <v>0</v>
      </c>
    </row>
    <row r="91" spans="1:12" x14ac:dyDescent="0.25">
      <c r="A91" s="9" t="s">
        <v>74</v>
      </c>
      <c r="B91" s="55" t="s">
        <v>9</v>
      </c>
      <c r="C91" s="55" t="s">
        <v>57</v>
      </c>
      <c r="D91" s="56" t="s">
        <v>304</v>
      </c>
      <c r="E91" s="66"/>
      <c r="F91" s="66"/>
      <c r="G91" s="66"/>
      <c r="H91" s="66"/>
      <c r="I91" s="66"/>
      <c r="J91" s="12">
        <v>1</v>
      </c>
      <c r="K91" s="21"/>
      <c r="L91" s="13">
        <f>ROUND(J91*K91,2)</f>
        <v>0</v>
      </c>
    </row>
    <row r="92" spans="1:12" ht="170.25" customHeight="1" x14ac:dyDescent="0.25">
      <c r="A92" s="76" t="s">
        <v>305</v>
      </c>
      <c r="B92" s="77"/>
      <c r="C92" s="77"/>
      <c r="D92" s="77"/>
      <c r="E92" s="77"/>
      <c r="F92" s="77"/>
      <c r="G92" s="77"/>
      <c r="H92" s="77"/>
      <c r="I92" s="77"/>
      <c r="J92" s="77"/>
      <c r="K92" s="77"/>
      <c r="L92" s="78"/>
    </row>
    <row r="93" spans="1:12" x14ac:dyDescent="0.25">
      <c r="A93" s="15"/>
      <c r="B93" s="16"/>
      <c r="C93" s="16"/>
      <c r="D93" s="17"/>
      <c r="E93" s="17"/>
      <c r="F93" s="17"/>
      <c r="G93" s="17"/>
      <c r="H93" s="17"/>
      <c r="I93" s="17"/>
      <c r="J93" s="44"/>
      <c r="K93" s="45" t="s">
        <v>80</v>
      </c>
      <c r="L93" s="14">
        <f>L91</f>
        <v>0</v>
      </c>
    </row>
    <row r="94" spans="1:12" x14ac:dyDescent="0.25">
      <c r="A94" s="9" t="s">
        <v>81</v>
      </c>
      <c r="B94" s="60" t="s">
        <v>9</v>
      </c>
      <c r="C94" s="61" t="s">
        <v>57</v>
      </c>
      <c r="D94" s="85" t="s">
        <v>306</v>
      </c>
      <c r="E94" s="85"/>
      <c r="F94" s="85"/>
      <c r="G94" s="85"/>
      <c r="H94" s="85"/>
      <c r="I94" s="85"/>
      <c r="J94" s="85"/>
      <c r="K94" s="85"/>
      <c r="L94" s="86"/>
    </row>
    <row r="95" spans="1:12" x14ac:dyDescent="0.25">
      <c r="A95" s="9" t="s">
        <v>307</v>
      </c>
      <c r="B95" s="55" t="s">
        <v>9</v>
      </c>
      <c r="C95" s="55" t="s">
        <v>59</v>
      </c>
      <c r="D95" s="56" t="s">
        <v>308</v>
      </c>
      <c r="E95" s="66"/>
      <c r="F95" s="66"/>
      <c r="G95" s="66"/>
      <c r="H95" s="66"/>
      <c r="I95" s="66"/>
      <c r="J95" s="12">
        <v>30</v>
      </c>
      <c r="K95" s="21"/>
      <c r="L95" s="13">
        <f>ROUND(J95*K95,2)</f>
        <v>0</v>
      </c>
    </row>
    <row r="96" spans="1:12" ht="62.25" customHeight="1" x14ac:dyDescent="0.25">
      <c r="A96" s="76" t="s">
        <v>309</v>
      </c>
      <c r="B96" s="77"/>
      <c r="C96" s="77"/>
      <c r="D96" s="77"/>
      <c r="E96" s="77"/>
      <c r="F96" s="77"/>
      <c r="G96" s="77"/>
      <c r="H96" s="77"/>
      <c r="I96" s="77"/>
      <c r="J96" s="77"/>
      <c r="K96" s="77"/>
      <c r="L96" s="78"/>
    </row>
    <row r="97" spans="1:12" x14ac:dyDescent="0.25">
      <c r="A97" s="15"/>
      <c r="B97" s="16"/>
      <c r="C97" s="16"/>
      <c r="D97" s="17"/>
      <c r="E97" s="17"/>
      <c r="F97" s="17"/>
      <c r="G97" s="17"/>
      <c r="H97" s="17"/>
      <c r="I97" s="17"/>
      <c r="J97" s="44"/>
      <c r="K97" s="45" t="s">
        <v>462</v>
      </c>
      <c r="L97" s="14">
        <f>L95</f>
        <v>0</v>
      </c>
    </row>
    <row r="98" spans="1:12" x14ac:dyDescent="0.25">
      <c r="A98" s="9" t="s">
        <v>310</v>
      </c>
      <c r="B98" s="60" t="s">
        <v>9</v>
      </c>
      <c r="C98" s="61" t="s">
        <v>57</v>
      </c>
      <c r="D98" s="85" t="s">
        <v>311</v>
      </c>
      <c r="E98" s="85"/>
      <c r="F98" s="85"/>
      <c r="G98" s="85"/>
      <c r="H98" s="85"/>
      <c r="I98" s="85"/>
      <c r="J98" s="85">
        <v>1</v>
      </c>
      <c r="K98" s="85">
        <v>1195.8599999999999</v>
      </c>
      <c r="L98" s="86">
        <f>ROUND(J98*K98,2)</f>
        <v>1195.8599999999999</v>
      </c>
    </row>
    <row r="99" spans="1:12" ht="183.75" customHeight="1" x14ac:dyDescent="0.25">
      <c r="A99" s="76" t="s">
        <v>312</v>
      </c>
      <c r="B99" s="77"/>
      <c r="C99" s="77"/>
      <c r="D99" s="77"/>
      <c r="E99" s="77"/>
      <c r="F99" s="77"/>
      <c r="G99" s="77"/>
      <c r="H99" s="77"/>
      <c r="I99" s="77"/>
      <c r="J99" s="77"/>
      <c r="K99" s="77"/>
      <c r="L99" s="78"/>
    </row>
    <row r="100" spans="1:12" x14ac:dyDescent="0.25">
      <c r="A100" s="9" t="s">
        <v>313</v>
      </c>
      <c r="B100" s="55" t="s">
        <v>9</v>
      </c>
      <c r="C100" s="55" t="s">
        <v>57</v>
      </c>
      <c r="D100" s="56" t="s">
        <v>314</v>
      </c>
      <c r="E100" s="66"/>
      <c r="F100" s="66"/>
      <c r="G100" s="66"/>
      <c r="H100" s="66"/>
      <c r="I100" s="66"/>
      <c r="J100" s="12">
        <v>1</v>
      </c>
      <c r="K100" s="21"/>
      <c r="L100" s="13">
        <f>ROUND(J100*K100,2)</f>
        <v>0</v>
      </c>
    </row>
    <row r="101" spans="1:12" ht="43.5" customHeight="1" x14ac:dyDescent="0.25">
      <c r="A101" s="76" t="s">
        <v>315</v>
      </c>
      <c r="B101" s="77"/>
      <c r="C101" s="77"/>
      <c r="D101" s="77"/>
      <c r="E101" s="77"/>
      <c r="F101" s="77"/>
      <c r="G101" s="77"/>
      <c r="H101" s="77"/>
      <c r="I101" s="77"/>
      <c r="J101" s="77"/>
      <c r="K101" s="77"/>
      <c r="L101" s="78"/>
    </row>
    <row r="102" spans="1:12" x14ac:dyDescent="0.25">
      <c r="A102" s="9" t="s">
        <v>316</v>
      </c>
      <c r="B102" s="55" t="s">
        <v>9</v>
      </c>
      <c r="C102" s="55" t="s">
        <v>57</v>
      </c>
      <c r="D102" s="56" t="s">
        <v>317</v>
      </c>
      <c r="E102" s="66"/>
      <c r="F102" s="66"/>
      <c r="G102" s="66"/>
      <c r="H102" s="66"/>
      <c r="I102" s="66"/>
      <c r="J102" s="12">
        <v>1</v>
      </c>
      <c r="K102" s="21"/>
      <c r="L102" s="13">
        <f>ROUND(J102*K102,2)</f>
        <v>0</v>
      </c>
    </row>
    <row r="103" spans="1:12" ht="43.5" customHeight="1" x14ac:dyDescent="0.25">
      <c r="A103" s="76" t="s">
        <v>318</v>
      </c>
      <c r="B103" s="77"/>
      <c r="C103" s="77"/>
      <c r="D103" s="77"/>
      <c r="E103" s="77"/>
      <c r="F103" s="77"/>
      <c r="G103" s="77"/>
      <c r="H103" s="77"/>
      <c r="I103" s="77"/>
      <c r="J103" s="77"/>
      <c r="K103" s="77"/>
      <c r="L103" s="78"/>
    </row>
    <row r="104" spans="1:12" x14ac:dyDescent="0.25">
      <c r="A104" s="9" t="s">
        <v>319</v>
      </c>
      <c r="B104" s="55" t="s">
        <v>9</v>
      </c>
      <c r="C104" s="55" t="s">
        <v>57</v>
      </c>
      <c r="D104" s="56" t="s">
        <v>320</v>
      </c>
      <c r="E104" s="66"/>
      <c r="F104" s="66"/>
      <c r="G104" s="66"/>
      <c r="H104" s="66"/>
      <c r="I104" s="66"/>
      <c r="J104" s="12">
        <v>1</v>
      </c>
      <c r="K104" s="21"/>
      <c r="L104" s="13">
        <f>ROUND(J104*K104,2)</f>
        <v>0</v>
      </c>
    </row>
    <row r="105" spans="1:12" ht="122.25" customHeight="1" x14ac:dyDescent="0.25">
      <c r="A105" s="76" t="s">
        <v>321</v>
      </c>
      <c r="B105" s="77"/>
      <c r="C105" s="77"/>
      <c r="D105" s="77"/>
      <c r="E105" s="77"/>
      <c r="F105" s="77"/>
      <c r="G105" s="77"/>
      <c r="H105" s="77"/>
      <c r="I105" s="77"/>
      <c r="J105" s="77"/>
      <c r="K105" s="77"/>
      <c r="L105" s="78"/>
    </row>
    <row r="106" spans="1:12" x14ac:dyDescent="0.25">
      <c r="A106" s="9" t="s">
        <v>322</v>
      </c>
      <c r="B106" s="55" t="s">
        <v>9</v>
      </c>
      <c r="C106" s="55" t="s">
        <v>59</v>
      </c>
      <c r="D106" s="56" t="s">
        <v>323</v>
      </c>
      <c r="E106" s="66"/>
      <c r="F106" s="66"/>
      <c r="G106" s="66"/>
      <c r="H106" s="66"/>
      <c r="I106" s="66"/>
      <c r="J106" s="12">
        <v>5</v>
      </c>
      <c r="K106" s="21"/>
      <c r="L106" s="13">
        <f>ROUND(J106*K106,2)</f>
        <v>0</v>
      </c>
    </row>
    <row r="107" spans="1:12" x14ac:dyDescent="0.25">
      <c r="A107" s="76" t="s">
        <v>324</v>
      </c>
      <c r="B107" s="77"/>
      <c r="C107" s="77"/>
      <c r="D107" s="77"/>
      <c r="E107" s="77"/>
      <c r="F107" s="77"/>
      <c r="G107" s="77"/>
      <c r="H107" s="77"/>
      <c r="I107" s="77"/>
      <c r="J107" s="77"/>
      <c r="K107" s="77"/>
      <c r="L107" s="78"/>
    </row>
    <row r="108" spans="1:12" x14ac:dyDescent="0.25">
      <c r="A108" s="9" t="s">
        <v>325</v>
      </c>
      <c r="B108" s="55" t="s">
        <v>9</v>
      </c>
      <c r="C108" s="55" t="s">
        <v>59</v>
      </c>
      <c r="D108" s="56" t="s">
        <v>326</v>
      </c>
      <c r="E108" s="66"/>
      <c r="F108" s="66"/>
      <c r="G108" s="66"/>
      <c r="H108" s="66"/>
      <c r="I108" s="66"/>
      <c r="J108" s="12">
        <v>3</v>
      </c>
      <c r="K108" s="21"/>
      <c r="L108" s="13">
        <f>ROUND(J108*K108,2)</f>
        <v>0</v>
      </c>
    </row>
    <row r="109" spans="1:12" x14ac:dyDescent="0.25">
      <c r="A109" s="76" t="s">
        <v>327</v>
      </c>
      <c r="B109" s="77"/>
      <c r="C109" s="77"/>
      <c r="D109" s="77"/>
      <c r="E109" s="77"/>
      <c r="F109" s="77"/>
      <c r="G109" s="77"/>
      <c r="H109" s="77"/>
      <c r="I109" s="77"/>
      <c r="J109" s="77"/>
      <c r="K109" s="77"/>
      <c r="L109" s="78"/>
    </row>
    <row r="110" spans="1:12" x14ac:dyDescent="0.25">
      <c r="A110" s="9" t="s">
        <v>328</v>
      </c>
      <c r="B110" s="55" t="s">
        <v>9</v>
      </c>
      <c r="C110" s="55" t="s">
        <v>57</v>
      </c>
      <c r="D110" s="56" t="s">
        <v>329</v>
      </c>
      <c r="E110" s="66"/>
      <c r="F110" s="66"/>
      <c r="G110" s="66"/>
      <c r="H110" s="66"/>
      <c r="I110" s="66"/>
      <c r="J110" s="12">
        <v>40</v>
      </c>
      <c r="K110" s="21"/>
      <c r="L110" s="13">
        <f>ROUND(J110*K110,2)</f>
        <v>0</v>
      </c>
    </row>
    <row r="111" spans="1:12" x14ac:dyDescent="0.25">
      <c r="A111" s="76" t="s">
        <v>330</v>
      </c>
      <c r="B111" s="77"/>
      <c r="C111" s="77"/>
      <c r="D111" s="77"/>
      <c r="E111" s="77"/>
      <c r="F111" s="77"/>
      <c r="G111" s="77"/>
      <c r="H111" s="77"/>
      <c r="I111" s="77"/>
      <c r="J111" s="77"/>
      <c r="K111" s="77"/>
      <c r="L111" s="78"/>
    </row>
    <row r="112" spans="1:12" x14ac:dyDescent="0.25">
      <c r="A112" s="9" t="s">
        <v>331</v>
      </c>
      <c r="B112" s="55" t="s">
        <v>9</v>
      </c>
      <c r="C112" s="55" t="s">
        <v>57</v>
      </c>
      <c r="D112" s="56" t="s">
        <v>332</v>
      </c>
      <c r="E112" s="66"/>
      <c r="F112" s="66"/>
      <c r="G112" s="66"/>
      <c r="H112" s="66"/>
      <c r="I112" s="66"/>
      <c r="J112" s="12">
        <v>2</v>
      </c>
      <c r="K112" s="21"/>
      <c r="L112" s="13">
        <f>ROUND(J112*K112,2)</f>
        <v>0</v>
      </c>
    </row>
    <row r="113" spans="1:12" ht="78.75" customHeight="1" x14ac:dyDescent="0.25">
      <c r="A113" s="76" t="s">
        <v>333</v>
      </c>
      <c r="B113" s="77"/>
      <c r="C113" s="77"/>
      <c r="D113" s="77"/>
      <c r="E113" s="77"/>
      <c r="F113" s="77"/>
      <c r="G113" s="77"/>
      <c r="H113" s="77"/>
      <c r="I113" s="77"/>
      <c r="J113" s="77"/>
      <c r="K113" s="77"/>
      <c r="L113" s="78"/>
    </row>
    <row r="114" spans="1:12" x14ac:dyDescent="0.25">
      <c r="A114" s="9" t="s">
        <v>334</v>
      </c>
      <c r="B114" s="55" t="s">
        <v>9</v>
      </c>
      <c r="C114" s="55" t="s">
        <v>57</v>
      </c>
      <c r="D114" s="56" t="s">
        <v>335</v>
      </c>
      <c r="E114" s="66"/>
      <c r="F114" s="66"/>
      <c r="G114" s="66"/>
      <c r="H114" s="66"/>
      <c r="I114" s="66"/>
      <c r="J114" s="12">
        <v>7</v>
      </c>
      <c r="K114" s="21"/>
      <c r="L114" s="13">
        <f>ROUND(J114*K114,2)</f>
        <v>0</v>
      </c>
    </row>
    <row r="115" spans="1:12" x14ac:dyDescent="0.25">
      <c r="A115" s="11"/>
      <c r="B115" s="11"/>
      <c r="C115" s="11"/>
      <c r="D115" s="57"/>
      <c r="E115" s="10" t="s">
        <v>336</v>
      </c>
      <c r="F115" s="62">
        <v>3</v>
      </c>
      <c r="G115" s="12">
        <v>0</v>
      </c>
      <c r="H115" s="12">
        <v>0</v>
      </c>
      <c r="I115" s="12">
        <v>0</v>
      </c>
      <c r="J115" s="12">
        <f>OR(F115&lt;&gt;0,G115&lt;&gt;0,H115&lt;&gt;0,I115&lt;&gt;0)*(F115 + (F115 = 0))*(G115 + (G115 = 0))*(H115 + (H115 = 0))*(I115 + (I115 = 0))</f>
        <v>3</v>
      </c>
      <c r="K115" s="11"/>
      <c r="L115" s="11"/>
    </row>
    <row r="116" spans="1:12" x14ac:dyDescent="0.25">
      <c r="A116" s="11"/>
      <c r="B116" s="11"/>
      <c r="C116" s="11"/>
      <c r="D116" s="57"/>
      <c r="E116" s="10" t="s">
        <v>337</v>
      </c>
      <c r="F116" s="62">
        <v>3</v>
      </c>
      <c r="G116" s="12">
        <v>0</v>
      </c>
      <c r="H116" s="12">
        <v>0</v>
      </c>
      <c r="I116" s="12">
        <v>0</v>
      </c>
      <c r="J116" s="12">
        <f>OR(F116&lt;&gt;0,G116&lt;&gt;0,H116&lt;&gt;0,I116&lt;&gt;0)*(F116 + (F116 = 0))*(G116 + (G116 = 0))*(H116 + (H116 = 0))*(I116 + (I116 = 0))</f>
        <v>3</v>
      </c>
      <c r="K116" s="11"/>
      <c r="L116" s="11"/>
    </row>
    <row r="117" spans="1:12" x14ac:dyDescent="0.25">
      <c r="A117" s="11"/>
      <c r="B117" s="11"/>
      <c r="C117" s="11"/>
      <c r="D117" s="57"/>
      <c r="E117" s="10" t="s">
        <v>338</v>
      </c>
      <c r="F117" s="62">
        <v>1</v>
      </c>
      <c r="G117" s="12">
        <v>0</v>
      </c>
      <c r="H117" s="12">
        <v>0</v>
      </c>
      <c r="I117" s="12">
        <v>0</v>
      </c>
      <c r="J117" s="12">
        <f>OR(F117&lt;&gt;0,G117&lt;&gt;0,H117&lt;&gt;0,I117&lt;&gt;0)*(F117 + (F117 = 0))*(G117 + (G117 = 0))*(H117 + (H117 = 0))*(I117 + (I117 = 0))</f>
        <v>1</v>
      </c>
      <c r="K117" s="11"/>
      <c r="L117" s="11"/>
    </row>
    <row r="118" spans="1:12" x14ac:dyDescent="0.25">
      <c r="A118" s="9" t="s">
        <v>339</v>
      </c>
      <c r="B118" s="55" t="s">
        <v>9</v>
      </c>
      <c r="C118" s="55" t="s">
        <v>57</v>
      </c>
      <c r="D118" s="56" t="s">
        <v>340</v>
      </c>
      <c r="E118" s="66"/>
      <c r="F118" s="66"/>
      <c r="G118" s="66"/>
      <c r="H118" s="66"/>
      <c r="I118" s="66"/>
      <c r="J118" s="12">
        <v>1</v>
      </c>
      <c r="K118" s="21"/>
      <c r="L118" s="13">
        <f>ROUND(J118*K118,2)</f>
        <v>0</v>
      </c>
    </row>
    <row r="119" spans="1:12" ht="57" customHeight="1" x14ac:dyDescent="0.25">
      <c r="A119" s="76" t="s">
        <v>341</v>
      </c>
      <c r="B119" s="77"/>
      <c r="C119" s="77"/>
      <c r="D119" s="77"/>
      <c r="E119" s="77"/>
      <c r="F119" s="77"/>
      <c r="G119" s="77"/>
      <c r="H119" s="77"/>
      <c r="I119" s="77"/>
      <c r="J119" s="77"/>
      <c r="K119" s="77"/>
      <c r="L119" s="78"/>
    </row>
    <row r="120" spans="1:12" x14ac:dyDescent="0.25">
      <c r="A120" s="9" t="s">
        <v>342</v>
      </c>
      <c r="B120" s="55" t="s">
        <v>9</v>
      </c>
      <c r="C120" s="55" t="s">
        <v>57</v>
      </c>
      <c r="D120" s="56" t="s">
        <v>343</v>
      </c>
      <c r="E120" s="66"/>
      <c r="F120" s="66"/>
      <c r="G120" s="66"/>
      <c r="H120" s="66"/>
      <c r="I120" s="66"/>
      <c r="J120" s="12">
        <v>1</v>
      </c>
      <c r="K120" s="21"/>
      <c r="L120" s="13">
        <f>ROUND(J120*K120,2)</f>
        <v>0</v>
      </c>
    </row>
    <row r="121" spans="1:12" ht="27.75" customHeight="1" x14ac:dyDescent="0.25">
      <c r="A121" s="76" t="s">
        <v>344</v>
      </c>
      <c r="B121" s="77"/>
      <c r="C121" s="77"/>
      <c r="D121" s="77"/>
      <c r="E121" s="77"/>
      <c r="F121" s="77"/>
      <c r="G121" s="77"/>
      <c r="H121" s="77"/>
      <c r="I121" s="77"/>
      <c r="J121" s="77"/>
      <c r="K121" s="77"/>
      <c r="L121" s="78"/>
    </row>
    <row r="122" spans="1:12" x14ac:dyDescent="0.25">
      <c r="A122" s="9" t="s">
        <v>345</v>
      </c>
      <c r="B122" s="55" t="s">
        <v>9</v>
      </c>
      <c r="C122" s="55" t="s">
        <v>57</v>
      </c>
      <c r="D122" s="56" t="s">
        <v>346</v>
      </c>
      <c r="E122" s="66"/>
      <c r="F122" s="66"/>
      <c r="G122" s="66"/>
      <c r="H122" s="66"/>
      <c r="I122" s="66"/>
      <c r="J122" s="12">
        <v>1</v>
      </c>
      <c r="K122" s="21"/>
      <c r="L122" s="13">
        <f>ROUND(J122*K122,2)</f>
        <v>0</v>
      </c>
    </row>
    <row r="123" spans="1:12" ht="27.75" customHeight="1" x14ac:dyDescent="0.25">
      <c r="A123" s="76" t="s">
        <v>347</v>
      </c>
      <c r="B123" s="77"/>
      <c r="C123" s="77"/>
      <c r="D123" s="77"/>
      <c r="E123" s="77"/>
      <c r="F123" s="77"/>
      <c r="G123" s="77"/>
      <c r="H123" s="77"/>
      <c r="I123" s="77"/>
      <c r="J123" s="77"/>
      <c r="K123" s="77"/>
      <c r="L123" s="78"/>
    </row>
    <row r="124" spans="1:12" x14ac:dyDescent="0.25">
      <c r="A124" s="9" t="s">
        <v>348</v>
      </c>
      <c r="B124" s="55" t="s">
        <v>9</v>
      </c>
      <c r="C124" s="55" t="s">
        <v>57</v>
      </c>
      <c r="D124" s="56" t="s">
        <v>349</v>
      </c>
      <c r="E124" s="66"/>
      <c r="F124" s="66"/>
      <c r="G124" s="66"/>
      <c r="H124" s="66"/>
      <c r="I124" s="66"/>
      <c r="J124" s="12">
        <v>1</v>
      </c>
      <c r="K124" s="21"/>
      <c r="L124" s="13">
        <f>ROUND(J124*K124,2)</f>
        <v>0</v>
      </c>
    </row>
    <row r="125" spans="1:12" ht="19.5" customHeight="1" x14ac:dyDescent="0.25">
      <c r="A125" s="76" t="s">
        <v>350</v>
      </c>
      <c r="B125" s="77"/>
      <c r="C125" s="77"/>
      <c r="D125" s="77"/>
      <c r="E125" s="77"/>
      <c r="F125" s="77"/>
      <c r="G125" s="77"/>
      <c r="H125" s="77"/>
      <c r="I125" s="77"/>
      <c r="J125" s="77"/>
      <c r="K125" s="77"/>
      <c r="L125" s="78"/>
    </row>
    <row r="126" spans="1:12" x14ac:dyDescent="0.25">
      <c r="A126" s="9" t="s">
        <v>351</v>
      </c>
      <c r="B126" s="55" t="s">
        <v>9</v>
      </c>
      <c r="C126" s="55" t="s">
        <v>57</v>
      </c>
      <c r="D126" s="56" t="s">
        <v>352</v>
      </c>
      <c r="E126" s="66"/>
      <c r="F126" s="66"/>
      <c r="G126" s="66"/>
      <c r="H126" s="66"/>
      <c r="I126" s="66"/>
      <c r="J126" s="12">
        <v>1</v>
      </c>
      <c r="K126" s="21"/>
      <c r="L126" s="13">
        <f>ROUND(J126*K126,2)</f>
        <v>0</v>
      </c>
    </row>
    <row r="127" spans="1:12" x14ac:dyDescent="0.25">
      <c r="A127" s="76" t="s">
        <v>353</v>
      </c>
      <c r="B127" s="77"/>
      <c r="C127" s="77"/>
      <c r="D127" s="77"/>
      <c r="E127" s="77"/>
      <c r="F127" s="77"/>
      <c r="G127" s="77"/>
      <c r="H127" s="77"/>
      <c r="I127" s="77"/>
      <c r="J127" s="77"/>
      <c r="K127" s="77"/>
      <c r="L127" s="78"/>
    </row>
    <row r="128" spans="1:12" x14ac:dyDescent="0.25">
      <c r="A128" s="9" t="s">
        <v>354</v>
      </c>
      <c r="B128" s="55" t="s">
        <v>9</v>
      </c>
      <c r="C128" s="55" t="s">
        <v>57</v>
      </c>
      <c r="D128" s="56" t="s">
        <v>355</v>
      </c>
      <c r="E128" s="66"/>
      <c r="F128" s="66"/>
      <c r="G128" s="66"/>
      <c r="H128" s="66"/>
      <c r="I128" s="66"/>
      <c r="J128" s="12">
        <v>2</v>
      </c>
      <c r="K128" s="21"/>
      <c r="L128" s="13">
        <f>ROUND(J128*K128,2)</f>
        <v>0</v>
      </c>
    </row>
    <row r="129" spans="1:12" x14ac:dyDescent="0.25">
      <c r="A129" s="76" t="s">
        <v>356</v>
      </c>
      <c r="B129" s="77"/>
      <c r="C129" s="77"/>
      <c r="D129" s="77"/>
      <c r="E129" s="77"/>
      <c r="F129" s="77"/>
      <c r="G129" s="77"/>
      <c r="H129" s="77"/>
      <c r="I129" s="77"/>
      <c r="J129" s="77"/>
      <c r="K129" s="77"/>
      <c r="L129" s="78"/>
    </row>
    <row r="130" spans="1:12" x14ac:dyDescent="0.25">
      <c r="A130" s="11"/>
      <c r="B130" s="11"/>
      <c r="C130" s="11"/>
      <c r="D130" s="57"/>
      <c r="E130" s="10" t="s">
        <v>357</v>
      </c>
      <c r="F130" s="62">
        <v>1</v>
      </c>
      <c r="G130" s="12">
        <v>0</v>
      </c>
      <c r="H130" s="12">
        <v>0</v>
      </c>
      <c r="I130" s="12">
        <v>0</v>
      </c>
      <c r="J130" s="12">
        <f>OR(F130&lt;&gt;0,G130&lt;&gt;0,H130&lt;&gt;0,I130&lt;&gt;0)*(F130 + (F130 = 0))*(G130 + (G130 = 0))*(H130 + (H130 = 0))*(I130 + (I130 = 0))</f>
        <v>1</v>
      </c>
      <c r="K130" s="11"/>
      <c r="L130" s="11"/>
    </row>
    <row r="131" spans="1:12" x14ac:dyDescent="0.25">
      <c r="A131" s="11"/>
      <c r="B131" s="11"/>
      <c r="C131" s="11"/>
      <c r="D131" s="57"/>
      <c r="E131" s="10" t="s">
        <v>358</v>
      </c>
      <c r="F131" s="62">
        <v>1</v>
      </c>
      <c r="G131" s="12">
        <v>0</v>
      </c>
      <c r="H131" s="12">
        <v>0</v>
      </c>
      <c r="I131" s="12">
        <v>0</v>
      </c>
      <c r="J131" s="12">
        <f>OR(F131&lt;&gt;0,G131&lt;&gt;0,H131&lt;&gt;0,I131&lt;&gt;0)*(F131 + (F131 = 0))*(G131 + (G131 = 0))*(H131 + (H131 = 0))*(I131 + (I131 = 0))</f>
        <v>1</v>
      </c>
      <c r="K131" s="11"/>
      <c r="L131" s="11"/>
    </row>
    <row r="132" spans="1:12" x14ac:dyDescent="0.25">
      <c r="A132" s="15"/>
      <c r="B132" s="16"/>
      <c r="C132" s="16"/>
      <c r="D132" s="17"/>
      <c r="E132" s="17"/>
      <c r="F132" s="17"/>
      <c r="G132" s="17"/>
      <c r="H132" s="17"/>
      <c r="I132" s="17"/>
      <c r="J132" s="44"/>
      <c r="K132" s="45" t="s">
        <v>463</v>
      </c>
      <c r="L132" s="14">
        <f>SUM(L100+L102+L104+L106+L108+L110+L112+L114+L118+L120+L122+L124+L126+L128)</f>
        <v>0</v>
      </c>
    </row>
    <row r="133" spans="1:12" x14ac:dyDescent="0.25">
      <c r="A133" s="9" t="s">
        <v>359</v>
      </c>
      <c r="B133" s="55" t="s">
        <v>9</v>
      </c>
      <c r="C133" s="55" t="s">
        <v>57</v>
      </c>
      <c r="D133" s="56" t="s">
        <v>320</v>
      </c>
      <c r="E133" s="66"/>
      <c r="F133" s="66"/>
      <c r="G133" s="66"/>
      <c r="H133" s="66"/>
      <c r="I133" s="66"/>
      <c r="J133" s="12">
        <v>1</v>
      </c>
      <c r="K133" s="21"/>
      <c r="L133" s="13">
        <f>ROUND(J133*K133,2)</f>
        <v>0</v>
      </c>
    </row>
    <row r="134" spans="1:12" ht="149.25" customHeight="1" x14ac:dyDescent="0.25">
      <c r="A134" s="76" t="s">
        <v>360</v>
      </c>
      <c r="B134" s="77"/>
      <c r="C134" s="77"/>
      <c r="D134" s="77"/>
      <c r="E134" s="77"/>
      <c r="F134" s="77"/>
      <c r="G134" s="77"/>
      <c r="H134" s="77"/>
      <c r="I134" s="77"/>
      <c r="J134" s="77"/>
      <c r="K134" s="77"/>
      <c r="L134" s="78"/>
    </row>
    <row r="135" spans="1:12" x14ac:dyDescent="0.25">
      <c r="A135" s="9" t="s">
        <v>361</v>
      </c>
      <c r="B135" s="55" t="s">
        <v>9</v>
      </c>
      <c r="C135" s="55" t="s">
        <v>59</v>
      </c>
      <c r="D135" s="56" t="s">
        <v>362</v>
      </c>
      <c r="E135" s="66"/>
      <c r="F135" s="66"/>
      <c r="G135" s="66"/>
      <c r="H135" s="66"/>
      <c r="I135" s="66"/>
      <c r="J135" s="12">
        <v>30</v>
      </c>
      <c r="K135" s="21"/>
      <c r="L135" s="13">
        <f>ROUND(J135*K135,2)</f>
        <v>0</v>
      </c>
    </row>
    <row r="136" spans="1:12" ht="64.5" customHeight="1" x14ac:dyDescent="0.25">
      <c r="A136" s="76" t="s">
        <v>363</v>
      </c>
      <c r="B136" s="77"/>
      <c r="C136" s="77"/>
      <c r="D136" s="77"/>
      <c r="E136" s="77"/>
      <c r="F136" s="77"/>
      <c r="G136" s="77"/>
      <c r="H136" s="77"/>
      <c r="I136" s="77"/>
      <c r="J136" s="77"/>
      <c r="K136" s="77"/>
      <c r="L136" s="78"/>
    </row>
    <row r="137" spans="1:12" x14ac:dyDescent="0.25">
      <c r="A137" s="11"/>
      <c r="B137" s="11"/>
      <c r="C137" s="11"/>
      <c r="D137" s="57"/>
      <c r="E137" s="10" t="s">
        <v>364</v>
      </c>
      <c r="F137" s="62">
        <v>0</v>
      </c>
      <c r="G137" s="12">
        <v>10</v>
      </c>
      <c r="H137" s="12">
        <v>0</v>
      </c>
      <c r="I137" s="12">
        <v>0</v>
      </c>
      <c r="J137" s="12">
        <f>OR(F137&lt;&gt;0,G137&lt;&gt;0,H137&lt;&gt;0,I137&lt;&gt;0)*(F137 + (F137 = 0))*(G137 + (G137 = 0))*(H137 + (H137 = 0))*(I137 + (I137 = 0))</f>
        <v>10</v>
      </c>
      <c r="K137" s="11"/>
      <c r="L137" s="11"/>
    </row>
    <row r="138" spans="1:12" x14ac:dyDescent="0.25">
      <c r="A138" s="11"/>
      <c r="B138" s="11"/>
      <c r="C138" s="11"/>
      <c r="D138" s="57"/>
      <c r="E138" s="10" t="s">
        <v>365</v>
      </c>
      <c r="F138" s="62">
        <v>0</v>
      </c>
      <c r="G138" s="12">
        <v>10</v>
      </c>
      <c r="H138" s="12">
        <v>0</v>
      </c>
      <c r="I138" s="12">
        <v>0</v>
      </c>
      <c r="J138" s="12">
        <f>OR(F138&lt;&gt;0,G138&lt;&gt;0,H138&lt;&gt;0,I138&lt;&gt;0)*(F138 + (F138 = 0))*(G138 + (G138 = 0))*(H138 + (H138 = 0))*(I138 + (I138 = 0))</f>
        <v>10</v>
      </c>
      <c r="K138" s="11"/>
      <c r="L138" s="11"/>
    </row>
    <row r="139" spans="1:12" x14ac:dyDescent="0.25">
      <c r="A139" s="11"/>
      <c r="B139" s="11"/>
      <c r="C139" s="11"/>
      <c r="D139" s="57"/>
      <c r="E139" s="10" t="s">
        <v>366</v>
      </c>
      <c r="F139" s="62">
        <v>0</v>
      </c>
      <c r="G139" s="12">
        <v>10</v>
      </c>
      <c r="H139" s="12">
        <v>0</v>
      </c>
      <c r="I139" s="12">
        <v>0</v>
      </c>
      <c r="J139" s="12">
        <f>OR(F139&lt;&gt;0,G139&lt;&gt;0,H139&lt;&gt;0,I139&lt;&gt;0)*(F139 + (F139 = 0))*(G139 + (G139 = 0))*(H139 + (H139 = 0))*(I139 + (I139 = 0))</f>
        <v>10</v>
      </c>
      <c r="K139" s="11"/>
      <c r="L139" s="11"/>
    </row>
    <row r="140" spans="1:12" x14ac:dyDescent="0.25">
      <c r="A140" s="15"/>
      <c r="B140" s="16"/>
      <c r="C140" s="16"/>
      <c r="D140" s="17"/>
      <c r="E140" s="17"/>
      <c r="F140" s="17"/>
      <c r="G140" s="17"/>
      <c r="H140" s="17"/>
      <c r="I140" s="17"/>
      <c r="J140" s="44"/>
      <c r="K140" s="45" t="s">
        <v>88</v>
      </c>
      <c r="L140" s="14">
        <f>SUM(L97+L132+L133+L135)</f>
        <v>0</v>
      </c>
    </row>
    <row r="141" spans="1:12" x14ac:dyDescent="0.25">
      <c r="A141" s="9" t="s">
        <v>83</v>
      </c>
      <c r="B141" s="10" t="s">
        <v>9</v>
      </c>
      <c r="C141" s="10" t="s">
        <v>57</v>
      </c>
      <c r="D141" s="76" t="s">
        <v>73</v>
      </c>
      <c r="E141" s="77"/>
      <c r="F141" s="77"/>
      <c r="G141" s="77"/>
      <c r="H141" s="77"/>
      <c r="I141" s="77"/>
      <c r="J141" s="77"/>
      <c r="K141" s="77"/>
      <c r="L141" s="78"/>
    </row>
    <row r="142" spans="1:12" ht="22.5" x14ac:dyDescent="0.25">
      <c r="A142" s="9" t="s">
        <v>367</v>
      </c>
      <c r="B142" s="55" t="s">
        <v>9</v>
      </c>
      <c r="C142" s="55" t="s">
        <v>57</v>
      </c>
      <c r="D142" s="56" t="s">
        <v>368</v>
      </c>
      <c r="E142" s="66"/>
      <c r="F142" s="66"/>
      <c r="G142" s="66"/>
      <c r="H142" s="66"/>
      <c r="I142" s="66"/>
      <c r="J142" s="12">
        <v>2</v>
      </c>
      <c r="K142" s="21"/>
      <c r="L142" s="13">
        <f>ROUND(J142*K142,2)</f>
        <v>0</v>
      </c>
    </row>
    <row r="143" spans="1:12" ht="24.75" customHeight="1" x14ac:dyDescent="0.25">
      <c r="A143" s="76" t="s">
        <v>369</v>
      </c>
      <c r="B143" s="77"/>
      <c r="C143" s="77"/>
      <c r="D143" s="77"/>
      <c r="E143" s="77"/>
      <c r="F143" s="77"/>
      <c r="G143" s="77"/>
      <c r="H143" s="77"/>
      <c r="I143" s="77"/>
      <c r="J143" s="77"/>
      <c r="K143" s="77"/>
      <c r="L143" s="78"/>
    </row>
    <row r="144" spans="1:12" x14ac:dyDescent="0.25">
      <c r="A144" s="11"/>
      <c r="B144" s="11"/>
      <c r="C144" s="11"/>
      <c r="D144" s="57"/>
      <c r="E144" s="10" t="s">
        <v>370</v>
      </c>
      <c r="F144" s="62">
        <v>1</v>
      </c>
      <c r="G144" s="12">
        <v>0</v>
      </c>
      <c r="H144" s="12">
        <v>0</v>
      </c>
      <c r="I144" s="12">
        <v>0</v>
      </c>
      <c r="J144" s="12">
        <f>OR(F144&lt;&gt;0,G144&lt;&gt;0,H144&lt;&gt;0,I144&lt;&gt;0)*(F144 + (F144 = 0))*(G144 + (G144 = 0))*(H144 + (H144 = 0))*(I144 + (I144 = 0))</f>
        <v>1</v>
      </c>
      <c r="K144" s="11"/>
      <c r="L144" s="11"/>
    </row>
    <row r="145" spans="1:12" x14ac:dyDescent="0.25">
      <c r="A145" s="11"/>
      <c r="B145" s="11"/>
      <c r="C145" s="11"/>
      <c r="D145" s="57"/>
      <c r="E145" s="10" t="s">
        <v>371</v>
      </c>
      <c r="F145" s="62">
        <v>1</v>
      </c>
      <c r="G145" s="12">
        <v>0</v>
      </c>
      <c r="H145" s="12">
        <v>0</v>
      </c>
      <c r="I145" s="12">
        <v>0</v>
      </c>
      <c r="J145" s="12">
        <f>OR(F145&lt;&gt;0,G145&lt;&gt;0,H145&lt;&gt;0,I145&lt;&gt;0)*(F145 + (F145 = 0))*(G145 + (G145 = 0))*(H145 + (H145 = 0))*(I145 + (I145 = 0))</f>
        <v>1</v>
      </c>
      <c r="K145" s="11"/>
      <c r="L145" s="11"/>
    </row>
    <row r="146" spans="1:12" ht="22.5" x14ac:dyDescent="0.25">
      <c r="A146" s="9" t="s">
        <v>373</v>
      </c>
      <c r="B146" s="55" t="s">
        <v>9</v>
      </c>
      <c r="C146" s="55" t="s">
        <v>57</v>
      </c>
      <c r="D146" s="56" t="s">
        <v>372</v>
      </c>
      <c r="E146" s="66"/>
      <c r="F146" s="66"/>
      <c r="G146" s="66"/>
      <c r="H146" s="66"/>
      <c r="I146" s="66"/>
      <c r="J146" s="12">
        <v>5</v>
      </c>
      <c r="K146" s="21"/>
      <c r="L146" s="13">
        <f>ROUND(J146*K146,2)</f>
        <v>0</v>
      </c>
    </row>
    <row r="147" spans="1:12" ht="49.5" customHeight="1" x14ac:dyDescent="0.25">
      <c r="A147" s="76" t="s">
        <v>374</v>
      </c>
      <c r="B147" s="77"/>
      <c r="C147" s="77"/>
      <c r="D147" s="77"/>
      <c r="E147" s="77"/>
      <c r="F147" s="77"/>
      <c r="G147" s="77"/>
      <c r="H147" s="77"/>
      <c r="I147" s="77"/>
      <c r="J147" s="77"/>
      <c r="K147" s="77"/>
      <c r="L147" s="78"/>
    </row>
    <row r="148" spans="1:12" x14ac:dyDescent="0.25">
      <c r="A148" s="11"/>
      <c r="B148" s="11"/>
      <c r="C148" s="11"/>
      <c r="D148" s="57"/>
      <c r="E148" s="10" t="s">
        <v>375</v>
      </c>
      <c r="F148" s="62">
        <v>1</v>
      </c>
      <c r="G148" s="12">
        <v>0</v>
      </c>
      <c r="H148" s="12">
        <v>0</v>
      </c>
      <c r="I148" s="12">
        <v>0</v>
      </c>
      <c r="J148" s="12">
        <f>OR(F148&lt;&gt;0,G148&lt;&gt;0,H148&lt;&gt;0,I148&lt;&gt;0)*(F148 + (F148 = 0))*(G148 + (G148 = 0))*(H148 + (H148 = 0))*(I148 + (I148 = 0))</f>
        <v>1</v>
      </c>
      <c r="K148" s="11"/>
      <c r="L148" s="11"/>
    </row>
    <row r="149" spans="1:12" x14ac:dyDescent="0.25">
      <c r="A149" s="11"/>
      <c r="B149" s="11"/>
      <c r="C149" s="11"/>
      <c r="D149" s="57"/>
      <c r="E149" s="10" t="s">
        <v>376</v>
      </c>
      <c r="F149" s="62">
        <v>1</v>
      </c>
      <c r="G149" s="12">
        <v>0</v>
      </c>
      <c r="H149" s="12">
        <v>0</v>
      </c>
      <c r="I149" s="12">
        <v>0</v>
      </c>
      <c r="J149" s="12">
        <f>OR(F149&lt;&gt;0,G149&lt;&gt;0,H149&lt;&gt;0,I149&lt;&gt;0)*(F149 + (F149 = 0))*(G149 + (G149 = 0))*(H149 + (H149 = 0))*(I149 + (I149 = 0))</f>
        <v>1</v>
      </c>
      <c r="K149" s="11"/>
      <c r="L149" s="11"/>
    </row>
    <row r="150" spans="1:12" x14ac:dyDescent="0.25">
      <c r="A150" s="11"/>
      <c r="B150" s="11"/>
      <c r="C150" s="11"/>
      <c r="D150" s="57"/>
      <c r="E150" s="10" t="s">
        <v>377</v>
      </c>
      <c r="F150" s="62">
        <v>2</v>
      </c>
      <c r="G150" s="12">
        <v>0</v>
      </c>
      <c r="H150" s="12">
        <v>0</v>
      </c>
      <c r="I150" s="12">
        <v>0</v>
      </c>
      <c r="J150" s="12">
        <f>OR(F150&lt;&gt;0,G150&lt;&gt;0,H150&lt;&gt;0,I150&lt;&gt;0)*(F150 + (F150 = 0))*(G150 + (G150 = 0))*(H150 + (H150 = 0))*(I150 + (I150 = 0))</f>
        <v>2</v>
      </c>
      <c r="K150" s="11"/>
      <c r="L150" s="11"/>
    </row>
    <row r="151" spans="1:12" x14ac:dyDescent="0.25">
      <c r="A151" s="11"/>
      <c r="B151" s="11"/>
      <c r="C151" s="11"/>
      <c r="D151" s="57"/>
      <c r="E151" s="10" t="s">
        <v>378</v>
      </c>
      <c r="F151" s="62">
        <v>1</v>
      </c>
      <c r="G151" s="12">
        <v>0</v>
      </c>
      <c r="H151" s="12">
        <v>0</v>
      </c>
      <c r="I151" s="12">
        <v>0</v>
      </c>
      <c r="J151" s="12">
        <f>OR(F151&lt;&gt;0,G151&lt;&gt;0,H151&lt;&gt;0,I151&lt;&gt;0)*(F151 + (F151 = 0))*(G151 + (G151 = 0))*(H151 + (H151 = 0))*(I151 + (I151 = 0))</f>
        <v>1</v>
      </c>
      <c r="K151" s="11"/>
      <c r="L151" s="11"/>
    </row>
    <row r="152" spans="1:12" ht="22.5" x14ac:dyDescent="0.25">
      <c r="A152" s="9" t="s">
        <v>379</v>
      </c>
      <c r="B152" s="55" t="s">
        <v>9</v>
      </c>
      <c r="C152" s="55" t="s">
        <v>57</v>
      </c>
      <c r="D152" s="56" t="s">
        <v>372</v>
      </c>
      <c r="E152" s="66"/>
      <c r="F152" s="66"/>
      <c r="G152" s="66"/>
      <c r="H152" s="66"/>
      <c r="I152" s="66"/>
      <c r="J152" s="12">
        <v>1</v>
      </c>
      <c r="K152" s="21"/>
      <c r="L152" s="13">
        <f>ROUND(J152*K152,2)</f>
        <v>0</v>
      </c>
    </row>
    <row r="153" spans="1:12" ht="409.5" customHeight="1" x14ac:dyDescent="0.25">
      <c r="A153" s="76" t="s">
        <v>380</v>
      </c>
      <c r="B153" s="77"/>
      <c r="C153" s="77"/>
      <c r="D153" s="77"/>
      <c r="E153" s="77"/>
      <c r="F153" s="77"/>
      <c r="G153" s="77"/>
      <c r="H153" s="77"/>
      <c r="I153" s="77"/>
      <c r="J153" s="77"/>
      <c r="K153" s="77"/>
      <c r="L153" s="78"/>
    </row>
    <row r="154" spans="1:12" x14ac:dyDescent="0.25">
      <c r="A154" s="15"/>
      <c r="B154" s="16"/>
      <c r="C154" s="16"/>
      <c r="D154" s="17"/>
      <c r="E154" s="17"/>
      <c r="F154" s="17"/>
      <c r="G154" s="17"/>
      <c r="H154" s="17"/>
      <c r="I154" s="17"/>
      <c r="J154" s="44"/>
      <c r="K154" s="45" t="s">
        <v>89</v>
      </c>
      <c r="L154" s="14">
        <f>SUM(L142+L146+L152)</f>
        <v>0</v>
      </c>
    </row>
    <row r="155" spans="1:12" x14ac:dyDescent="0.25">
      <c r="A155" s="9" t="s">
        <v>85</v>
      </c>
      <c r="B155" s="10" t="s">
        <v>9</v>
      </c>
      <c r="C155" s="10" t="s">
        <v>57</v>
      </c>
      <c r="D155" s="76" t="s">
        <v>75</v>
      </c>
      <c r="E155" s="77"/>
      <c r="F155" s="77"/>
      <c r="G155" s="77"/>
      <c r="H155" s="77"/>
      <c r="I155" s="77"/>
      <c r="J155" s="77"/>
      <c r="K155" s="77"/>
      <c r="L155" s="78"/>
    </row>
    <row r="156" spans="1:12" x14ac:dyDescent="0.25">
      <c r="A156" s="9" t="s">
        <v>381</v>
      </c>
      <c r="B156" s="55" t="s">
        <v>9</v>
      </c>
      <c r="C156" s="55" t="s">
        <v>57</v>
      </c>
      <c r="D156" s="56" t="s">
        <v>135</v>
      </c>
      <c r="E156" s="66"/>
      <c r="F156" s="66"/>
      <c r="G156" s="66"/>
      <c r="H156" s="66"/>
      <c r="I156" s="66"/>
      <c r="J156" s="12">
        <v>1</v>
      </c>
      <c r="K156" s="21"/>
      <c r="L156" s="13">
        <f>ROUND(J156*K156,2)</f>
        <v>0</v>
      </c>
    </row>
    <row r="157" spans="1:12" ht="45" customHeight="1" x14ac:dyDescent="0.25">
      <c r="A157" s="76" t="s">
        <v>76</v>
      </c>
      <c r="B157" s="77"/>
      <c r="C157" s="77"/>
      <c r="D157" s="77"/>
      <c r="E157" s="77"/>
      <c r="F157" s="77"/>
      <c r="G157" s="77"/>
      <c r="H157" s="77"/>
      <c r="I157" s="77"/>
      <c r="J157" s="77"/>
      <c r="K157" s="77"/>
      <c r="L157" s="78"/>
    </row>
    <row r="158" spans="1:12" ht="21" customHeight="1" x14ac:dyDescent="0.25">
      <c r="A158" s="9" t="s">
        <v>382</v>
      </c>
      <c r="B158" s="55" t="s">
        <v>9</v>
      </c>
      <c r="C158" s="55" t="s">
        <v>57</v>
      </c>
      <c r="D158" s="56" t="s">
        <v>78</v>
      </c>
      <c r="E158" s="66"/>
      <c r="F158" s="66"/>
      <c r="G158" s="66"/>
      <c r="H158" s="66"/>
      <c r="I158" s="66"/>
      <c r="J158" s="12">
        <v>1</v>
      </c>
      <c r="K158" s="21"/>
      <c r="L158" s="13">
        <f>ROUND(J158*K158,2)</f>
        <v>0</v>
      </c>
    </row>
    <row r="159" spans="1:12" x14ac:dyDescent="0.25">
      <c r="A159" s="76" t="s">
        <v>383</v>
      </c>
      <c r="B159" s="77"/>
      <c r="C159" s="77"/>
      <c r="D159" s="77"/>
      <c r="E159" s="77"/>
      <c r="F159" s="77"/>
      <c r="G159" s="77"/>
      <c r="H159" s="77"/>
      <c r="I159" s="77"/>
      <c r="J159" s="77"/>
      <c r="K159" s="77"/>
      <c r="L159" s="78"/>
    </row>
    <row r="160" spans="1:12" ht="21" customHeight="1" x14ac:dyDescent="0.25">
      <c r="A160" s="9" t="s">
        <v>384</v>
      </c>
      <c r="B160" s="55" t="s">
        <v>9</v>
      </c>
      <c r="C160" s="55" t="s">
        <v>57</v>
      </c>
      <c r="D160" s="56" t="s">
        <v>385</v>
      </c>
      <c r="E160" s="66"/>
      <c r="F160" s="66"/>
      <c r="G160" s="66"/>
      <c r="H160" s="66"/>
      <c r="I160" s="66"/>
      <c r="J160" s="12">
        <v>1</v>
      </c>
      <c r="K160" s="21"/>
      <c r="L160" s="13">
        <f>ROUND(J160*K160,2)</f>
        <v>0</v>
      </c>
    </row>
    <row r="161" spans="1:12" ht="72" customHeight="1" x14ac:dyDescent="0.25">
      <c r="A161" s="76" t="s">
        <v>386</v>
      </c>
      <c r="B161" s="77"/>
      <c r="C161" s="77"/>
      <c r="D161" s="77"/>
      <c r="E161" s="77"/>
      <c r="F161" s="77"/>
      <c r="G161" s="77"/>
      <c r="H161" s="77"/>
      <c r="I161" s="77"/>
      <c r="J161" s="77"/>
      <c r="K161" s="77"/>
      <c r="L161" s="78"/>
    </row>
    <row r="162" spans="1:12" ht="21" customHeight="1" x14ac:dyDescent="0.25">
      <c r="A162" s="9" t="s">
        <v>387</v>
      </c>
      <c r="B162" s="55" t="s">
        <v>9</v>
      </c>
      <c r="C162" s="55" t="s">
        <v>57</v>
      </c>
      <c r="D162" s="56" t="s">
        <v>388</v>
      </c>
      <c r="E162" s="66"/>
      <c r="F162" s="66"/>
      <c r="G162" s="66"/>
      <c r="H162" s="66"/>
      <c r="I162" s="66"/>
      <c r="J162" s="48">
        <v>1</v>
      </c>
      <c r="K162" s="49">
        <v>1000</v>
      </c>
      <c r="L162" s="49">
        <f>ROUND(J162*K162,2)</f>
        <v>1000</v>
      </c>
    </row>
    <row r="163" spans="1:12" ht="30" customHeight="1" x14ac:dyDescent="0.25">
      <c r="A163" s="76" t="s">
        <v>389</v>
      </c>
      <c r="B163" s="77"/>
      <c r="C163" s="77"/>
      <c r="D163" s="77"/>
      <c r="E163" s="77"/>
      <c r="F163" s="77"/>
      <c r="G163" s="77"/>
      <c r="H163" s="77"/>
      <c r="I163" s="77"/>
      <c r="J163" s="77"/>
      <c r="K163" s="77"/>
      <c r="L163" s="78"/>
    </row>
    <row r="164" spans="1:12" x14ac:dyDescent="0.25">
      <c r="A164" s="15"/>
      <c r="B164" s="16"/>
      <c r="C164" s="16"/>
      <c r="D164" s="17"/>
      <c r="E164" s="17"/>
      <c r="F164" s="17"/>
      <c r="G164" s="17"/>
      <c r="H164" s="17"/>
      <c r="I164" s="17"/>
      <c r="J164" s="44"/>
      <c r="K164" s="45" t="s">
        <v>90</v>
      </c>
      <c r="L164" s="14">
        <f>SUM(L156+L158+L160+L162)</f>
        <v>1000</v>
      </c>
    </row>
    <row r="165" spans="1:12" ht="21" customHeight="1" x14ac:dyDescent="0.25">
      <c r="A165" s="9" t="s">
        <v>390</v>
      </c>
      <c r="B165" s="55" t="s">
        <v>9</v>
      </c>
      <c r="C165" s="55" t="s">
        <v>57</v>
      </c>
      <c r="D165" s="56" t="s">
        <v>14</v>
      </c>
      <c r="E165" s="66"/>
      <c r="F165" s="66"/>
      <c r="G165" s="66"/>
      <c r="H165" s="66"/>
      <c r="I165" s="66"/>
      <c r="J165" s="12">
        <v>1</v>
      </c>
      <c r="K165" s="21"/>
      <c r="L165" s="13">
        <f>ROUND(J165*K165,2)</f>
        <v>0</v>
      </c>
    </row>
    <row r="166" spans="1:12" ht="120.75" customHeight="1" x14ac:dyDescent="0.25">
      <c r="A166" s="76" t="s">
        <v>82</v>
      </c>
      <c r="B166" s="77"/>
      <c r="C166" s="77"/>
      <c r="D166" s="77"/>
      <c r="E166" s="77"/>
      <c r="F166" s="77"/>
      <c r="G166" s="77"/>
      <c r="H166" s="77"/>
      <c r="I166" s="77"/>
      <c r="J166" s="77"/>
      <c r="K166" s="77"/>
      <c r="L166" s="78"/>
    </row>
    <row r="167" spans="1:12" x14ac:dyDescent="0.25">
      <c r="A167" s="15"/>
      <c r="B167" s="16"/>
      <c r="C167" s="16"/>
      <c r="D167" s="17"/>
      <c r="E167" s="17"/>
      <c r="F167" s="17"/>
      <c r="G167" s="17"/>
      <c r="H167" s="17"/>
      <c r="I167" s="17"/>
      <c r="J167" s="44"/>
      <c r="K167" s="45" t="s">
        <v>395</v>
      </c>
      <c r="L167" s="14">
        <f>SUM(L159+L161+L163+L165)</f>
        <v>0</v>
      </c>
    </row>
    <row r="168" spans="1:12" ht="21" customHeight="1" x14ac:dyDescent="0.25">
      <c r="A168" s="9" t="s">
        <v>392</v>
      </c>
      <c r="B168" s="55" t="s">
        <v>9</v>
      </c>
      <c r="C168" s="55" t="s">
        <v>57</v>
      </c>
      <c r="D168" s="56" t="s">
        <v>15</v>
      </c>
      <c r="E168" s="66"/>
      <c r="F168" s="66"/>
      <c r="G168" s="66"/>
      <c r="H168" s="66"/>
      <c r="I168" s="66"/>
      <c r="J168" s="12">
        <v>1</v>
      </c>
      <c r="K168" s="21"/>
      <c r="L168" s="13">
        <f>ROUND(J168*K168,2)</f>
        <v>0</v>
      </c>
    </row>
    <row r="169" spans="1:12" ht="48" customHeight="1" x14ac:dyDescent="0.25">
      <c r="A169" s="76" t="s">
        <v>391</v>
      </c>
      <c r="B169" s="77"/>
      <c r="C169" s="77"/>
      <c r="D169" s="77"/>
      <c r="E169" s="77"/>
      <c r="F169" s="77"/>
      <c r="G169" s="77"/>
      <c r="H169" s="77"/>
      <c r="I169" s="77"/>
      <c r="J169" s="77"/>
      <c r="K169" s="77"/>
      <c r="L169" s="78"/>
    </row>
    <row r="170" spans="1:12" x14ac:dyDescent="0.25">
      <c r="A170" s="15"/>
      <c r="B170" s="16"/>
      <c r="C170" s="16"/>
      <c r="D170" s="17"/>
      <c r="E170" s="17"/>
      <c r="F170" s="17"/>
      <c r="G170" s="17"/>
      <c r="H170" s="17"/>
      <c r="I170" s="17"/>
      <c r="J170" s="44"/>
      <c r="K170" s="45" t="s">
        <v>396</v>
      </c>
      <c r="L170" s="14">
        <f>L168</f>
        <v>0</v>
      </c>
    </row>
    <row r="171" spans="1:12" ht="21" customHeight="1" x14ac:dyDescent="0.25">
      <c r="A171" s="9" t="s">
        <v>393</v>
      </c>
      <c r="B171" s="55" t="s">
        <v>9</v>
      </c>
      <c r="C171" s="55" t="s">
        <v>57</v>
      </c>
      <c r="D171" s="56" t="s">
        <v>13</v>
      </c>
      <c r="E171" s="66"/>
      <c r="F171" s="66"/>
      <c r="G171" s="66"/>
      <c r="H171" s="66"/>
      <c r="I171" s="66"/>
      <c r="J171" s="12">
        <v>1</v>
      </c>
      <c r="K171" s="21"/>
      <c r="L171" s="13">
        <f>ROUND(J171*K171,2)</f>
        <v>0</v>
      </c>
    </row>
    <row r="172" spans="1:12" ht="101.25" customHeight="1" x14ac:dyDescent="0.25">
      <c r="A172" s="76" t="s">
        <v>86</v>
      </c>
      <c r="B172" s="77"/>
      <c r="C172" s="77"/>
      <c r="D172" s="77"/>
      <c r="E172" s="77"/>
      <c r="F172" s="77"/>
      <c r="G172" s="77"/>
      <c r="H172" s="77"/>
      <c r="I172" s="77"/>
      <c r="J172" s="77"/>
      <c r="K172" s="77"/>
      <c r="L172" s="78"/>
    </row>
    <row r="173" spans="1:12" x14ac:dyDescent="0.25">
      <c r="A173" s="15"/>
      <c r="B173" s="16"/>
      <c r="C173" s="16"/>
      <c r="D173" s="17"/>
      <c r="E173" s="17"/>
      <c r="F173" s="17"/>
      <c r="G173" s="17"/>
      <c r="H173" s="17"/>
      <c r="I173" s="17"/>
      <c r="J173" s="44"/>
      <c r="K173" s="45" t="s">
        <v>397</v>
      </c>
      <c r="L173" s="14">
        <f>L171</f>
        <v>0</v>
      </c>
    </row>
    <row r="174" spans="1:12" x14ac:dyDescent="0.25">
      <c r="A174" s="15"/>
      <c r="B174" s="16"/>
      <c r="C174" s="16"/>
      <c r="D174" s="17"/>
      <c r="E174" s="17"/>
      <c r="F174" s="17"/>
      <c r="G174" s="17"/>
      <c r="H174" s="17"/>
      <c r="I174" s="17"/>
      <c r="J174" s="44"/>
      <c r="K174" s="45" t="s">
        <v>87</v>
      </c>
      <c r="L174" s="14">
        <f>SUM(L16+L19+L85+L90+L93+L140+L154+L164+L167+L170+L173)</f>
        <v>1000</v>
      </c>
    </row>
    <row r="175" spans="1:12" x14ac:dyDescent="0.25">
      <c r="A175" s="7" t="s">
        <v>92</v>
      </c>
      <c r="B175" s="7" t="s">
        <v>8</v>
      </c>
      <c r="C175" s="7" t="s">
        <v>10</v>
      </c>
      <c r="D175" s="84" t="s">
        <v>93</v>
      </c>
      <c r="E175" s="84"/>
      <c r="F175" s="84"/>
      <c r="G175" s="84"/>
      <c r="H175" s="84"/>
      <c r="I175" s="84"/>
      <c r="J175" s="8"/>
      <c r="K175" s="8"/>
      <c r="L175" s="8"/>
    </row>
    <row r="176" spans="1:12" x14ac:dyDescent="0.25">
      <c r="A176" s="9" t="s">
        <v>398</v>
      </c>
      <c r="B176" s="10" t="s">
        <v>9</v>
      </c>
      <c r="C176" s="10" t="s">
        <v>94</v>
      </c>
      <c r="D176" s="76" t="s">
        <v>399</v>
      </c>
      <c r="E176" s="77"/>
      <c r="F176" s="77"/>
      <c r="G176" s="77"/>
      <c r="H176" s="77"/>
      <c r="I176" s="77"/>
      <c r="J176" s="77">
        <v>1</v>
      </c>
      <c r="K176" s="77"/>
      <c r="L176" s="78">
        <f>L184</f>
        <v>0</v>
      </c>
    </row>
    <row r="177" spans="1:12" ht="44.25" customHeight="1" x14ac:dyDescent="0.25">
      <c r="A177" s="76" t="s">
        <v>49</v>
      </c>
      <c r="B177" s="77"/>
      <c r="C177" s="77"/>
      <c r="D177" s="77"/>
      <c r="E177" s="77"/>
      <c r="F177" s="77"/>
      <c r="G177" s="77"/>
      <c r="H177" s="77"/>
      <c r="I177" s="77"/>
      <c r="J177" s="77"/>
      <c r="K177" s="77"/>
      <c r="L177" s="78"/>
    </row>
    <row r="178" spans="1:12" ht="21" customHeight="1" x14ac:dyDescent="0.25">
      <c r="A178" s="9" t="s">
        <v>400</v>
      </c>
      <c r="B178" s="55" t="s">
        <v>9</v>
      </c>
      <c r="C178" s="55" t="s">
        <v>57</v>
      </c>
      <c r="D178" s="56" t="s">
        <v>401</v>
      </c>
      <c r="E178" s="66"/>
      <c r="F178" s="66"/>
      <c r="G178" s="66"/>
      <c r="H178" s="66"/>
      <c r="I178" s="66"/>
      <c r="J178" s="12">
        <v>1</v>
      </c>
      <c r="K178" s="21"/>
      <c r="L178" s="13">
        <f>ROUND(J178*K178,2)</f>
        <v>0</v>
      </c>
    </row>
    <row r="179" spans="1:12" ht="63" customHeight="1" x14ac:dyDescent="0.25">
      <c r="A179" s="76" t="s">
        <v>239</v>
      </c>
      <c r="B179" s="77"/>
      <c r="C179" s="77"/>
      <c r="D179" s="77"/>
      <c r="E179" s="77"/>
      <c r="F179" s="77"/>
      <c r="G179" s="77"/>
      <c r="H179" s="77"/>
      <c r="I179" s="77"/>
      <c r="J179" s="77"/>
      <c r="K179" s="77"/>
      <c r="L179" s="78"/>
    </row>
    <row r="180" spans="1:12" ht="21" customHeight="1" x14ac:dyDescent="0.25">
      <c r="A180" s="9" t="s">
        <v>402</v>
      </c>
      <c r="B180" s="55" t="s">
        <v>9</v>
      </c>
      <c r="C180" s="55" t="s">
        <v>57</v>
      </c>
      <c r="D180" s="56" t="s">
        <v>403</v>
      </c>
      <c r="E180" s="66"/>
      <c r="F180" s="66"/>
      <c r="G180" s="66"/>
      <c r="H180" s="66"/>
      <c r="I180" s="66"/>
      <c r="J180" s="12">
        <v>1</v>
      </c>
      <c r="K180" s="21"/>
      <c r="L180" s="13">
        <f>ROUND(J180*K180,2)</f>
        <v>0</v>
      </c>
    </row>
    <row r="181" spans="1:12" ht="63.75" customHeight="1" x14ac:dyDescent="0.25">
      <c r="A181" s="76" t="s">
        <v>242</v>
      </c>
      <c r="B181" s="77"/>
      <c r="C181" s="77"/>
      <c r="D181" s="77"/>
      <c r="E181" s="77"/>
      <c r="F181" s="77"/>
      <c r="G181" s="77"/>
      <c r="H181" s="77"/>
      <c r="I181" s="77"/>
      <c r="J181" s="77"/>
      <c r="K181" s="77"/>
      <c r="L181" s="78"/>
    </row>
    <row r="182" spans="1:12" ht="21" customHeight="1" x14ac:dyDescent="0.25">
      <c r="A182" s="9" t="s">
        <v>404</v>
      </c>
      <c r="B182" s="55" t="s">
        <v>9</v>
      </c>
      <c r="C182" s="55" t="s">
        <v>57</v>
      </c>
      <c r="D182" s="56" t="s">
        <v>405</v>
      </c>
      <c r="E182" s="66"/>
      <c r="F182" s="66"/>
      <c r="G182" s="66"/>
      <c r="H182" s="66"/>
      <c r="I182" s="66"/>
      <c r="J182" s="12">
        <v>1</v>
      </c>
      <c r="K182" s="21"/>
      <c r="L182" s="13">
        <f>ROUND(J182*K182,2)</f>
        <v>0</v>
      </c>
    </row>
    <row r="183" spans="1:12" ht="27" customHeight="1" x14ac:dyDescent="0.25">
      <c r="A183" s="76" t="s">
        <v>237</v>
      </c>
      <c r="B183" s="77"/>
      <c r="C183" s="77"/>
      <c r="D183" s="77"/>
      <c r="E183" s="77"/>
      <c r="F183" s="77"/>
      <c r="G183" s="77"/>
      <c r="H183" s="77"/>
      <c r="I183" s="77"/>
      <c r="J183" s="77"/>
      <c r="K183" s="77"/>
      <c r="L183" s="78"/>
    </row>
    <row r="184" spans="1:12" x14ac:dyDescent="0.25">
      <c r="A184" s="15"/>
      <c r="B184" s="16"/>
      <c r="C184" s="16"/>
      <c r="D184" s="17"/>
      <c r="E184" s="17"/>
      <c r="F184" s="17"/>
      <c r="G184" s="17"/>
      <c r="H184" s="17"/>
      <c r="I184" s="17"/>
      <c r="J184" s="44"/>
      <c r="K184" s="45" t="s">
        <v>96</v>
      </c>
      <c r="L184" s="14">
        <f>SUM(L178+L180+L182)</f>
        <v>0</v>
      </c>
    </row>
    <row r="185" spans="1:12" ht="42" customHeight="1" x14ac:dyDescent="0.25">
      <c r="A185" s="9" t="s">
        <v>406</v>
      </c>
      <c r="B185" s="55" t="s">
        <v>9</v>
      </c>
      <c r="C185" s="55" t="s">
        <v>94</v>
      </c>
      <c r="D185" s="56" t="s">
        <v>55</v>
      </c>
      <c r="E185" s="66"/>
      <c r="F185" s="66"/>
      <c r="G185" s="66"/>
      <c r="H185" s="66"/>
      <c r="I185" s="66"/>
      <c r="J185" s="12">
        <v>1</v>
      </c>
      <c r="K185" s="21"/>
      <c r="L185" s="13">
        <f>ROUND(J185*K185,2)</f>
        <v>0</v>
      </c>
    </row>
    <row r="186" spans="1:12" ht="409.5" customHeight="1" x14ac:dyDescent="0.25">
      <c r="A186" s="87" t="s">
        <v>407</v>
      </c>
      <c r="B186" s="88"/>
      <c r="C186" s="88"/>
      <c r="D186" s="88"/>
      <c r="E186" s="88"/>
      <c r="F186" s="88"/>
      <c r="G186" s="88"/>
      <c r="H186" s="88"/>
      <c r="I186" s="88"/>
      <c r="J186" s="88"/>
      <c r="K186" s="88"/>
      <c r="L186" s="89"/>
    </row>
    <row r="187" spans="1:12" ht="36" customHeight="1" x14ac:dyDescent="0.25">
      <c r="A187" s="90"/>
      <c r="B187" s="91"/>
      <c r="C187" s="91"/>
      <c r="D187" s="91"/>
      <c r="E187" s="91"/>
      <c r="F187" s="91"/>
      <c r="G187" s="91"/>
      <c r="H187" s="91"/>
      <c r="I187" s="91"/>
      <c r="J187" s="91"/>
      <c r="K187" s="91"/>
      <c r="L187" s="92"/>
    </row>
    <row r="188" spans="1:12" ht="408" customHeight="1" x14ac:dyDescent="0.25">
      <c r="A188" s="93"/>
      <c r="B188" s="94"/>
      <c r="C188" s="94"/>
      <c r="D188" s="94"/>
      <c r="E188" s="94"/>
      <c r="F188" s="94"/>
      <c r="G188" s="94"/>
      <c r="H188" s="94"/>
      <c r="I188" s="94"/>
      <c r="J188" s="94"/>
      <c r="K188" s="94"/>
      <c r="L188" s="95"/>
    </row>
    <row r="189" spans="1:12" x14ac:dyDescent="0.25">
      <c r="A189" s="15"/>
      <c r="B189" s="16"/>
      <c r="C189" s="16"/>
      <c r="D189" s="17"/>
      <c r="E189" s="17"/>
      <c r="F189" s="17"/>
      <c r="G189" s="17"/>
      <c r="H189" s="17"/>
      <c r="I189" s="17"/>
      <c r="J189" s="44"/>
      <c r="K189" s="45" t="s">
        <v>97</v>
      </c>
      <c r="L189" s="14">
        <f>SUM(L183+L185+L187)</f>
        <v>0</v>
      </c>
    </row>
    <row r="190" spans="1:12" x14ac:dyDescent="0.25">
      <c r="A190" s="9" t="s">
        <v>408</v>
      </c>
      <c r="B190" s="10" t="s">
        <v>9</v>
      </c>
      <c r="C190" s="10" t="s">
        <v>94</v>
      </c>
      <c r="D190" s="76" t="s">
        <v>95</v>
      </c>
      <c r="E190" s="77"/>
      <c r="F190" s="77"/>
      <c r="G190" s="77"/>
      <c r="H190" s="77"/>
      <c r="I190" s="77"/>
      <c r="J190" s="77"/>
      <c r="K190" s="77"/>
      <c r="L190" s="78"/>
    </row>
    <row r="191" spans="1:12" ht="21" customHeight="1" x14ac:dyDescent="0.25">
      <c r="A191" s="9" t="s">
        <v>409</v>
      </c>
      <c r="B191" s="55" t="s">
        <v>9</v>
      </c>
      <c r="C191" s="55" t="s">
        <v>59</v>
      </c>
      <c r="D191" s="56" t="s">
        <v>63</v>
      </c>
      <c r="E191" s="66"/>
      <c r="F191" s="66"/>
      <c r="G191" s="66"/>
      <c r="H191" s="66"/>
      <c r="I191" s="66"/>
      <c r="J191" s="12">
        <v>15</v>
      </c>
      <c r="K191" s="21"/>
      <c r="L191" s="13">
        <f>ROUND(J191*K191,2)</f>
        <v>0</v>
      </c>
    </row>
    <row r="192" spans="1:12" ht="27" customHeight="1" x14ac:dyDescent="0.25">
      <c r="A192" s="76" t="s">
        <v>248</v>
      </c>
      <c r="B192" s="77"/>
      <c r="C192" s="77"/>
      <c r="D192" s="77"/>
      <c r="E192" s="77"/>
      <c r="F192" s="77"/>
      <c r="G192" s="77"/>
      <c r="H192" s="77"/>
      <c r="I192" s="77"/>
      <c r="J192" s="77"/>
      <c r="K192" s="77"/>
      <c r="L192" s="78"/>
    </row>
    <row r="193" spans="1:12" x14ac:dyDescent="0.25">
      <c r="A193" s="11"/>
      <c r="B193" s="11"/>
      <c r="C193" s="11"/>
      <c r="D193" s="57"/>
      <c r="E193" s="10" t="s">
        <v>410</v>
      </c>
      <c r="F193" s="62">
        <v>5</v>
      </c>
      <c r="G193" s="12">
        <v>0</v>
      </c>
      <c r="H193" s="12">
        <v>0</v>
      </c>
      <c r="I193" s="12">
        <v>0</v>
      </c>
      <c r="J193" s="12">
        <f>OR(F193&lt;&gt;0,G193&lt;&gt;0,H193&lt;&gt;0,I193&lt;&gt;0)*(F193 + (F193 = 0))*(G193 + (G193 = 0))*(H193 + (H193 = 0))*(I193 + (I193 = 0))</f>
        <v>5</v>
      </c>
      <c r="K193" s="11"/>
      <c r="L193" s="11"/>
    </row>
    <row r="194" spans="1:12" x14ac:dyDescent="0.25">
      <c r="A194" s="11"/>
      <c r="B194" s="11"/>
      <c r="C194" s="11"/>
      <c r="D194" s="57"/>
      <c r="E194" s="10" t="s">
        <v>261</v>
      </c>
      <c r="F194" s="62">
        <v>5</v>
      </c>
      <c r="G194" s="12">
        <v>0</v>
      </c>
      <c r="H194" s="12">
        <v>0</v>
      </c>
      <c r="I194" s="12">
        <v>0</v>
      </c>
      <c r="J194" s="12">
        <f>OR(F194&lt;&gt;0,G194&lt;&gt;0,H194&lt;&gt;0,I194&lt;&gt;0)*(F194 + (F194 = 0))*(G194 + (G194 = 0))*(H194 + (H194 = 0))*(I194 + (I194 = 0))</f>
        <v>5</v>
      </c>
      <c r="K194" s="11"/>
      <c r="L194" s="11"/>
    </row>
    <row r="195" spans="1:12" x14ac:dyDescent="0.25">
      <c r="A195" s="11"/>
      <c r="B195" s="11"/>
      <c r="C195" s="11"/>
      <c r="D195" s="57"/>
      <c r="E195" s="10" t="s">
        <v>411</v>
      </c>
      <c r="F195" s="62">
        <v>5</v>
      </c>
      <c r="G195" s="12">
        <v>0</v>
      </c>
      <c r="H195" s="12">
        <v>0</v>
      </c>
      <c r="I195" s="12">
        <v>0</v>
      </c>
      <c r="J195" s="12">
        <f>OR(F195&lt;&gt;0,G195&lt;&gt;0,H195&lt;&gt;0,I195&lt;&gt;0)*(F195 + (F195 = 0))*(G195 + (G195 = 0))*(H195 + (H195 = 0))*(I195 + (I195 = 0))</f>
        <v>5</v>
      </c>
      <c r="K195" s="11"/>
      <c r="L195" s="11"/>
    </row>
    <row r="196" spans="1:12" ht="29.25" customHeight="1" x14ac:dyDescent="0.25">
      <c r="A196" s="9" t="s">
        <v>412</v>
      </c>
      <c r="B196" s="55" t="s">
        <v>9</v>
      </c>
      <c r="C196" s="55" t="s">
        <v>57</v>
      </c>
      <c r="D196" s="56" t="s">
        <v>413</v>
      </c>
      <c r="E196" s="66"/>
      <c r="F196" s="66"/>
      <c r="G196" s="66"/>
      <c r="H196" s="66"/>
      <c r="I196" s="66"/>
      <c r="J196" s="12">
        <v>1</v>
      </c>
      <c r="K196" s="21"/>
      <c r="L196" s="13">
        <f>ROUND(J196*K196,2)</f>
        <v>0</v>
      </c>
    </row>
    <row r="197" spans="1:12" x14ac:dyDescent="0.25">
      <c r="A197" s="11"/>
      <c r="B197" s="11"/>
      <c r="C197" s="11"/>
      <c r="D197" s="57"/>
      <c r="E197" s="10" t="s">
        <v>102</v>
      </c>
      <c r="F197" s="62">
        <v>1</v>
      </c>
      <c r="G197" s="12">
        <v>0</v>
      </c>
      <c r="H197" s="12">
        <v>0</v>
      </c>
      <c r="I197" s="12">
        <v>0</v>
      </c>
      <c r="J197" s="12">
        <f>OR(F197&lt;&gt;0,G197&lt;&gt;0,H197&lt;&gt;0,I197&lt;&gt;0)*(F197 + (F197 = 0))*(G197 + (G197 = 0))*(H197 + (H197 = 0))*(I197 + (I197 = 0))</f>
        <v>1</v>
      </c>
      <c r="K197" s="11"/>
      <c r="L197" s="11"/>
    </row>
    <row r="198" spans="1:12" ht="29.25" customHeight="1" x14ac:dyDescent="0.25">
      <c r="A198" s="9" t="s">
        <v>414</v>
      </c>
      <c r="B198" s="55" t="s">
        <v>9</v>
      </c>
      <c r="C198" s="55" t="s">
        <v>59</v>
      </c>
      <c r="D198" s="56" t="s">
        <v>256</v>
      </c>
      <c r="E198" s="66"/>
      <c r="F198" s="66"/>
      <c r="G198" s="66"/>
      <c r="H198" s="66"/>
      <c r="I198" s="66"/>
      <c r="J198" s="12">
        <v>15</v>
      </c>
      <c r="K198" s="21"/>
      <c r="L198" s="13">
        <f>ROUND(J198*K198,2)</f>
        <v>0</v>
      </c>
    </row>
    <row r="199" spans="1:12" ht="45" customHeight="1" x14ac:dyDescent="0.25">
      <c r="A199" s="76" t="s">
        <v>257</v>
      </c>
      <c r="B199" s="77"/>
      <c r="C199" s="77"/>
      <c r="D199" s="77"/>
      <c r="E199" s="77"/>
      <c r="F199" s="77"/>
      <c r="G199" s="77"/>
      <c r="H199" s="77"/>
      <c r="I199" s="77"/>
      <c r="J199" s="77"/>
      <c r="K199" s="77"/>
      <c r="L199" s="78"/>
    </row>
    <row r="200" spans="1:12" x14ac:dyDescent="0.25">
      <c r="A200" s="11"/>
      <c r="B200" s="11"/>
      <c r="C200" s="11"/>
      <c r="D200" s="57"/>
      <c r="E200" s="10" t="s">
        <v>410</v>
      </c>
      <c r="F200" s="62">
        <v>5</v>
      </c>
      <c r="G200" s="12">
        <v>0</v>
      </c>
      <c r="H200" s="12">
        <v>0</v>
      </c>
      <c r="I200" s="12">
        <v>0</v>
      </c>
      <c r="J200" s="12">
        <f>OR(F200&lt;&gt;0,G200&lt;&gt;0,H200&lt;&gt;0,I200&lt;&gt;0)*(F200 + (F200 = 0))*(G200 + (G200 = 0))*(H200 + (H200 = 0))*(I200 + (I200 = 0))</f>
        <v>5</v>
      </c>
      <c r="K200" s="11"/>
      <c r="L200" s="11"/>
    </row>
    <row r="201" spans="1:12" x14ac:dyDescent="0.25">
      <c r="A201" s="11"/>
      <c r="B201" s="11"/>
      <c r="C201" s="11"/>
      <c r="D201" s="57"/>
      <c r="E201" s="10" t="s">
        <v>261</v>
      </c>
      <c r="F201" s="62">
        <v>5</v>
      </c>
      <c r="G201" s="12">
        <v>0</v>
      </c>
      <c r="H201" s="12">
        <v>0</v>
      </c>
      <c r="I201" s="12">
        <v>0</v>
      </c>
      <c r="J201" s="12">
        <f>OR(F201&lt;&gt;0,G201&lt;&gt;0,H201&lt;&gt;0,I201&lt;&gt;0)*(F201 + (F201 = 0))*(G201 + (G201 = 0))*(H201 + (H201 = 0))*(I201 + (I201 = 0))</f>
        <v>5</v>
      </c>
      <c r="K201" s="11"/>
      <c r="L201" s="11"/>
    </row>
    <row r="202" spans="1:12" x14ac:dyDescent="0.25">
      <c r="A202" s="11"/>
      <c r="B202" s="11"/>
      <c r="C202" s="11"/>
      <c r="D202" s="57"/>
      <c r="E202" s="10" t="s">
        <v>411</v>
      </c>
      <c r="F202" s="62">
        <v>5</v>
      </c>
      <c r="G202" s="12">
        <v>0</v>
      </c>
      <c r="H202" s="12">
        <v>0</v>
      </c>
      <c r="I202" s="12">
        <v>0</v>
      </c>
      <c r="J202" s="12">
        <f>OR(F202&lt;&gt;0,G202&lt;&gt;0,H202&lt;&gt;0,I202&lt;&gt;0)*(F202 + (F202 = 0))*(G202 + (G202 = 0))*(H202 + (H202 = 0))*(I202 + (I202 = 0))</f>
        <v>5</v>
      </c>
      <c r="K202" s="11"/>
      <c r="L202" s="11"/>
    </row>
    <row r="203" spans="1:12" ht="20.25" customHeight="1" x14ac:dyDescent="0.25">
      <c r="A203" s="9" t="s">
        <v>415</v>
      </c>
      <c r="B203" s="55" t="s">
        <v>9</v>
      </c>
      <c r="C203" s="55" t="s">
        <v>57</v>
      </c>
      <c r="D203" s="56" t="s">
        <v>416</v>
      </c>
      <c r="E203" s="66"/>
      <c r="F203" s="66"/>
      <c r="G203" s="66"/>
      <c r="H203" s="66"/>
      <c r="I203" s="66"/>
      <c r="J203" s="12">
        <v>1</v>
      </c>
      <c r="K203" s="21"/>
      <c r="L203" s="13">
        <f>ROUND(J203*K203,2)</f>
        <v>0</v>
      </c>
    </row>
    <row r="204" spans="1:12" ht="50.25" customHeight="1" x14ac:dyDescent="0.25">
      <c r="A204" s="76" t="s">
        <v>417</v>
      </c>
      <c r="B204" s="77"/>
      <c r="C204" s="77"/>
      <c r="D204" s="77"/>
      <c r="E204" s="77"/>
      <c r="F204" s="77"/>
      <c r="G204" s="77"/>
      <c r="H204" s="77"/>
      <c r="I204" s="77"/>
      <c r="J204" s="77"/>
      <c r="K204" s="77"/>
      <c r="L204" s="78"/>
    </row>
    <row r="205" spans="1:12" x14ac:dyDescent="0.25">
      <c r="A205" s="11"/>
      <c r="B205" s="11"/>
      <c r="C205" s="11"/>
      <c r="D205" s="57"/>
      <c r="E205" s="10" t="s">
        <v>102</v>
      </c>
      <c r="F205" s="62">
        <v>1</v>
      </c>
      <c r="G205" s="12">
        <v>0</v>
      </c>
      <c r="H205" s="12">
        <v>0</v>
      </c>
      <c r="I205" s="12">
        <v>0</v>
      </c>
      <c r="J205" s="12">
        <f>OR(F205&lt;&gt;0,G205&lt;&gt;0,H205&lt;&gt;0,I205&lt;&gt;0)*(F205 + (F205 = 0))*(G205 + (G205 = 0))*(H205 + (H205 = 0))*(I205 + (I205 = 0))</f>
        <v>1</v>
      </c>
      <c r="K205" s="11"/>
      <c r="L205" s="11"/>
    </row>
    <row r="206" spans="1:12" ht="20.25" customHeight="1" x14ac:dyDescent="0.25">
      <c r="A206" s="9" t="s">
        <v>418</v>
      </c>
      <c r="B206" s="55" t="s">
        <v>9</v>
      </c>
      <c r="C206" s="55" t="s">
        <v>59</v>
      </c>
      <c r="D206" s="56" t="s">
        <v>60</v>
      </c>
      <c r="E206" s="66"/>
      <c r="F206" s="66"/>
      <c r="G206" s="66"/>
      <c r="H206" s="66"/>
      <c r="I206" s="66"/>
      <c r="J206" s="12">
        <v>15</v>
      </c>
      <c r="K206" s="21"/>
      <c r="L206" s="13">
        <f>ROUND(J206*K206,2)</f>
        <v>0</v>
      </c>
    </row>
    <row r="207" spans="1:12" ht="33" customHeight="1" x14ac:dyDescent="0.25">
      <c r="A207" s="76" t="s">
        <v>61</v>
      </c>
      <c r="B207" s="77"/>
      <c r="C207" s="77"/>
      <c r="D207" s="77"/>
      <c r="E207" s="77"/>
      <c r="F207" s="77"/>
      <c r="G207" s="77"/>
      <c r="H207" s="77"/>
      <c r="I207" s="77"/>
      <c r="J207" s="77"/>
      <c r="K207" s="77"/>
      <c r="L207" s="78"/>
    </row>
    <row r="208" spans="1:12" ht="12.75" customHeight="1" x14ac:dyDescent="0.25">
      <c r="A208" s="11"/>
      <c r="B208" s="11"/>
      <c r="C208" s="11"/>
      <c r="D208" s="57"/>
      <c r="E208" s="10" t="s">
        <v>410</v>
      </c>
      <c r="F208" s="62">
        <v>5</v>
      </c>
      <c r="G208" s="12">
        <v>0</v>
      </c>
      <c r="H208" s="12">
        <v>0</v>
      </c>
      <c r="I208" s="12">
        <v>0</v>
      </c>
      <c r="J208" s="12">
        <f>OR(F208&lt;&gt;0,G208&lt;&gt;0,H208&lt;&gt;0,I208&lt;&gt;0)*(F208 + (F208 = 0))*(G208 + (G208 = 0))*(H208 + (H208 = 0))*(I208 + (I208 = 0))</f>
        <v>5</v>
      </c>
      <c r="K208" s="11"/>
      <c r="L208" s="11"/>
    </row>
    <row r="209" spans="1:12" x14ac:dyDescent="0.25">
      <c r="A209" s="11"/>
      <c r="B209" s="11"/>
      <c r="C209" s="11"/>
      <c r="D209" s="57"/>
      <c r="E209" s="10" t="s">
        <v>261</v>
      </c>
      <c r="F209" s="62">
        <v>5</v>
      </c>
      <c r="G209" s="12">
        <v>0</v>
      </c>
      <c r="H209" s="12">
        <v>0</v>
      </c>
      <c r="I209" s="12">
        <v>0</v>
      </c>
      <c r="J209" s="12">
        <f>OR(F209&lt;&gt;0,G209&lt;&gt;0,H209&lt;&gt;0,I209&lt;&gt;0)*(F209 + (F209 = 0))*(G209 + (G209 = 0))*(H209 + (H209 = 0))*(I209 + (I209 = 0))</f>
        <v>5</v>
      </c>
      <c r="K209" s="11"/>
      <c r="L209" s="11"/>
    </row>
    <row r="210" spans="1:12" x14ac:dyDescent="0.25">
      <c r="A210" s="11"/>
      <c r="B210" s="11"/>
      <c r="C210" s="11"/>
      <c r="D210" s="57"/>
      <c r="E210" s="10" t="s">
        <v>411</v>
      </c>
      <c r="F210" s="62">
        <v>5</v>
      </c>
      <c r="G210" s="12">
        <v>0</v>
      </c>
      <c r="H210" s="12">
        <v>0</v>
      </c>
      <c r="I210" s="12">
        <v>0</v>
      </c>
      <c r="J210" s="12">
        <f>OR(F210&lt;&gt;0,G210&lt;&gt;0,H210&lt;&gt;0,I210&lt;&gt;0)*(F210 + (F210 = 0))*(G210 + (G210 = 0))*(H210 + (H210 = 0))*(I210 + (I210 = 0))</f>
        <v>5</v>
      </c>
      <c r="K210" s="11"/>
      <c r="L210" s="11"/>
    </row>
    <row r="211" spans="1:12" ht="29.25" customHeight="1" x14ac:dyDescent="0.25">
      <c r="A211" s="9" t="s">
        <v>419</v>
      </c>
      <c r="B211" s="55" t="s">
        <v>9</v>
      </c>
      <c r="C211" s="55" t="s">
        <v>57</v>
      </c>
      <c r="D211" s="56" t="s">
        <v>420</v>
      </c>
      <c r="E211" s="66"/>
      <c r="F211" s="66"/>
      <c r="G211" s="66"/>
      <c r="H211" s="66"/>
      <c r="I211" s="66"/>
      <c r="J211" s="12">
        <v>1</v>
      </c>
      <c r="K211" s="21"/>
      <c r="L211" s="13">
        <f>ROUND(J211*K211,2)</f>
        <v>0</v>
      </c>
    </row>
    <row r="212" spans="1:12" ht="32.25" customHeight="1" x14ac:dyDescent="0.25">
      <c r="A212" s="76" t="s">
        <v>108</v>
      </c>
      <c r="B212" s="77"/>
      <c r="C212" s="77"/>
      <c r="D212" s="77"/>
      <c r="E212" s="77"/>
      <c r="F212" s="77"/>
      <c r="G212" s="77"/>
      <c r="H212" s="77"/>
      <c r="I212" s="77"/>
      <c r="J212" s="77"/>
      <c r="K212" s="77"/>
      <c r="L212" s="78"/>
    </row>
    <row r="213" spans="1:12" ht="15" customHeight="1" x14ac:dyDescent="0.25">
      <c r="A213" s="11"/>
      <c r="B213" s="11"/>
      <c r="C213" s="11"/>
      <c r="D213" s="57"/>
      <c r="E213" s="10" t="s">
        <v>102</v>
      </c>
      <c r="F213" s="62">
        <v>1</v>
      </c>
      <c r="G213" s="12">
        <v>0</v>
      </c>
      <c r="H213" s="12">
        <v>0</v>
      </c>
      <c r="I213" s="12">
        <v>0</v>
      </c>
      <c r="J213" s="12">
        <f>OR(F213&lt;&gt;0,G213&lt;&gt;0,H213&lt;&gt;0,I213&lt;&gt;0)*(F213 + (F213 = 0))*(G213 + (G213 = 0))*(H213 + (H213 = 0))*(I213 + (I213 = 0))</f>
        <v>1</v>
      </c>
      <c r="K213" s="11"/>
      <c r="L213" s="11"/>
    </row>
    <row r="214" spans="1:12" ht="29.25" customHeight="1" x14ac:dyDescent="0.25">
      <c r="A214" s="9" t="s">
        <v>421</v>
      </c>
      <c r="B214" s="55" t="s">
        <v>9</v>
      </c>
      <c r="C214" s="55" t="s">
        <v>57</v>
      </c>
      <c r="D214" s="56" t="s">
        <v>422</v>
      </c>
      <c r="E214" s="66"/>
      <c r="F214" s="66"/>
      <c r="G214" s="66"/>
      <c r="H214" s="66"/>
      <c r="I214" s="66"/>
      <c r="J214" s="12">
        <v>5</v>
      </c>
      <c r="K214" s="21"/>
      <c r="L214" s="13">
        <f>ROUND(J214*K214,2)</f>
        <v>0</v>
      </c>
    </row>
    <row r="215" spans="1:12" ht="66.75" customHeight="1" x14ac:dyDescent="0.25">
      <c r="A215" s="76" t="s">
        <v>67</v>
      </c>
      <c r="B215" s="77"/>
      <c r="C215" s="77"/>
      <c r="D215" s="77"/>
      <c r="E215" s="77"/>
      <c r="F215" s="77"/>
      <c r="G215" s="77"/>
      <c r="H215" s="77"/>
      <c r="I215" s="77"/>
      <c r="J215" s="77"/>
      <c r="K215" s="77"/>
      <c r="L215" s="78"/>
    </row>
    <row r="216" spans="1:12" ht="15" customHeight="1" x14ac:dyDescent="0.25">
      <c r="A216" s="11"/>
      <c r="B216" s="11"/>
      <c r="C216" s="11"/>
      <c r="D216" s="57"/>
      <c r="E216" s="10" t="s">
        <v>100</v>
      </c>
      <c r="F216" s="62">
        <v>1</v>
      </c>
      <c r="G216" s="12">
        <v>0</v>
      </c>
      <c r="H216" s="12">
        <v>0</v>
      </c>
      <c r="I216" s="12">
        <v>0</v>
      </c>
      <c r="J216" s="12">
        <f>OR(F216&lt;&gt;0,G216&lt;&gt;0,H216&lt;&gt;0,I216&lt;&gt;0)*(F216 + (F216 = 0))*(G216 + (G216 = 0))*(H216 + (H216 = 0))*(I216 + (I216 = 0))</f>
        <v>1</v>
      </c>
      <c r="K216" s="11"/>
      <c r="L216" s="11"/>
    </row>
    <row r="217" spans="1:12" ht="15" customHeight="1" x14ac:dyDescent="0.25">
      <c r="A217" s="11"/>
      <c r="B217" s="11"/>
      <c r="C217" s="11"/>
      <c r="D217" s="57"/>
      <c r="E217" s="10" t="s">
        <v>101</v>
      </c>
      <c r="F217" s="62">
        <v>1</v>
      </c>
      <c r="G217" s="12">
        <v>0</v>
      </c>
      <c r="H217" s="12">
        <v>0</v>
      </c>
      <c r="I217" s="12">
        <v>0</v>
      </c>
      <c r="J217" s="12">
        <f>OR(F217&lt;&gt;0,G217&lt;&gt;0,H217&lt;&gt;0,I217&lt;&gt;0)*(F217 + (F217 = 0))*(G217 + (G217 = 0))*(H217 + (H217 = 0))*(I217 + (I217 = 0))</f>
        <v>1</v>
      </c>
      <c r="K217" s="11"/>
      <c r="L217" s="11"/>
    </row>
    <row r="218" spans="1:12" ht="15" customHeight="1" x14ac:dyDescent="0.25">
      <c r="A218" s="11"/>
      <c r="B218" s="11"/>
      <c r="C218" s="11"/>
      <c r="D218" s="57"/>
      <c r="E218" s="10" t="s">
        <v>111</v>
      </c>
      <c r="F218" s="62">
        <v>1</v>
      </c>
      <c r="G218" s="12">
        <v>0</v>
      </c>
      <c r="H218" s="12">
        <v>0</v>
      </c>
      <c r="I218" s="12">
        <v>0</v>
      </c>
      <c r="J218" s="12">
        <f>OR(F218&lt;&gt;0,G218&lt;&gt;0,H218&lt;&gt;0,I218&lt;&gt;0)*(F218 + (F218 = 0))*(G218 + (G218 = 0))*(H218 + (H218 = 0))*(I218 + (I218 = 0))</f>
        <v>1</v>
      </c>
      <c r="K218" s="11"/>
      <c r="L218" s="11"/>
    </row>
    <row r="219" spans="1:12" ht="15" customHeight="1" x14ac:dyDescent="0.25">
      <c r="A219" s="11"/>
      <c r="B219" s="11"/>
      <c r="C219" s="11"/>
      <c r="D219" s="57"/>
      <c r="E219" s="10" t="s">
        <v>261</v>
      </c>
      <c r="F219" s="62">
        <v>2</v>
      </c>
      <c r="G219" s="12">
        <v>0</v>
      </c>
      <c r="H219" s="12">
        <v>0</v>
      </c>
      <c r="I219" s="12">
        <v>0</v>
      </c>
      <c r="J219" s="12">
        <f>OR(F219&lt;&gt;0,G219&lt;&gt;0,H219&lt;&gt;0,I219&lt;&gt;0)*(F219 + (F219 = 0))*(G219 + (G219 = 0))*(H219 + (H219 = 0))*(I219 + (I219 = 0))</f>
        <v>2</v>
      </c>
      <c r="K219" s="11"/>
      <c r="L219" s="11"/>
    </row>
    <row r="220" spans="1:12" ht="29.25" customHeight="1" x14ac:dyDescent="0.25">
      <c r="A220" s="9" t="s">
        <v>423</v>
      </c>
      <c r="B220" s="55" t="s">
        <v>9</v>
      </c>
      <c r="C220" s="55" t="s">
        <v>57</v>
      </c>
      <c r="D220" s="56" t="s">
        <v>113</v>
      </c>
      <c r="E220" s="66"/>
      <c r="F220" s="66"/>
      <c r="G220" s="66"/>
      <c r="H220" s="66"/>
      <c r="I220" s="66"/>
      <c r="J220" s="12">
        <v>2</v>
      </c>
      <c r="K220" s="21"/>
      <c r="L220" s="13">
        <f>ROUND(J220*K220,2)</f>
        <v>0</v>
      </c>
    </row>
    <row r="221" spans="1:12" ht="67.5" customHeight="1" x14ac:dyDescent="0.25">
      <c r="A221" s="76" t="s">
        <v>112</v>
      </c>
      <c r="B221" s="77"/>
      <c r="C221" s="77"/>
      <c r="D221" s="77"/>
      <c r="E221" s="77"/>
      <c r="F221" s="77"/>
      <c r="G221" s="77"/>
      <c r="H221" s="77"/>
      <c r="I221" s="77"/>
      <c r="J221" s="77"/>
      <c r="K221" s="77"/>
      <c r="L221" s="78"/>
    </row>
    <row r="222" spans="1:12" ht="33" customHeight="1" x14ac:dyDescent="0.25">
      <c r="A222" s="11"/>
      <c r="B222" s="11"/>
      <c r="C222" s="11"/>
      <c r="D222" s="57"/>
      <c r="E222" s="10" t="s">
        <v>114</v>
      </c>
      <c r="F222" s="62">
        <v>2</v>
      </c>
      <c r="G222" s="12">
        <v>0</v>
      </c>
      <c r="H222" s="12">
        <v>0</v>
      </c>
      <c r="I222" s="12">
        <v>0</v>
      </c>
      <c r="J222" s="12">
        <f>OR(F222&lt;&gt;0,G222&lt;&gt;0,H222&lt;&gt;0,I222&lt;&gt;0)*(F222 + (F222 = 0))*(G222 + (G222 = 0))*(H222 + (H222 = 0))*(I222 + (I222 = 0))</f>
        <v>2</v>
      </c>
      <c r="K222" s="11"/>
      <c r="L222" s="11"/>
    </row>
    <row r="223" spans="1:12" ht="23.25" customHeight="1" x14ac:dyDescent="0.25">
      <c r="A223" s="9" t="s">
        <v>424</v>
      </c>
      <c r="B223" s="55" t="s">
        <v>9</v>
      </c>
      <c r="C223" s="55" t="s">
        <v>57</v>
      </c>
      <c r="D223" s="56" t="s">
        <v>117</v>
      </c>
      <c r="E223" s="66"/>
      <c r="F223" s="66"/>
      <c r="G223" s="66"/>
      <c r="H223" s="66"/>
      <c r="I223" s="66"/>
      <c r="J223" s="12">
        <v>1</v>
      </c>
      <c r="K223" s="21"/>
      <c r="L223" s="13">
        <f>ROUND(J223*K223,2)</f>
        <v>0</v>
      </c>
    </row>
    <row r="224" spans="1:12" ht="68.25" customHeight="1" x14ac:dyDescent="0.25">
      <c r="A224" s="76" t="s">
        <v>280</v>
      </c>
      <c r="B224" s="77"/>
      <c r="C224" s="77"/>
      <c r="D224" s="77"/>
      <c r="E224" s="77"/>
      <c r="F224" s="77"/>
      <c r="G224" s="77"/>
      <c r="H224" s="77"/>
      <c r="I224" s="77"/>
      <c r="J224" s="77"/>
      <c r="K224" s="77"/>
      <c r="L224" s="78"/>
    </row>
    <row r="225" spans="1:12" ht="23.25" customHeight="1" x14ac:dyDescent="0.25">
      <c r="A225" s="9" t="s">
        <v>104</v>
      </c>
      <c r="B225" s="55" t="s">
        <v>9</v>
      </c>
      <c r="C225" s="55" t="s">
        <v>57</v>
      </c>
      <c r="D225" s="56" t="s">
        <v>425</v>
      </c>
      <c r="E225" s="66"/>
      <c r="F225" s="66"/>
      <c r="G225" s="66"/>
      <c r="H225" s="66"/>
      <c r="I225" s="66"/>
      <c r="J225" s="12">
        <v>1</v>
      </c>
      <c r="K225" s="21"/>
      <c r="L225" s="13">
        <f>ROUND(J225*K225,2)</f>
        <v>0</v>
      </c>
    </row>
    <row r="226" spans="1:12" x14ac:dyDescent="0.25">
      <c r="A226" s="76" t="s">
        <v>426</v>
      </c>
      <c r="B226" s="77"/>
      <c r="C226" s="77"/>
      <c r="D226" s="77"/>
      <c r="E226" s="77"/>
      <c r="F226" s="77"/>
      <c r="G226" s="77"/>
      <c r="H226" s="77"/>
      <c r="I226" s="77"/>
      <c r="J226" s="77"/>
      <c r="K226" s="77"/>
      <c r="L226" s="78"/>
    </row>
    <row r="227" spans="1:12" ht="23.25" customHeight="1" x14ac:dyDescent="0.25">
      <c r="A227" s="9" t="s">
        <v>105</v>
      </c>
      <c r="B227" s="55" t="s">
        <v>9</v>
      </c>
      <c r="C227" s="55" t="s">
        <v>57</v>
      </c>
      <c r="D227" s="56" t="s">
        <v>427</v>
      </c>
      <c r="E227" s="66"/>
      <c r="F227" s="66"/>
      <c r="G227" s="66"/>
      <c r="H227" s="66"/>
      <c r="I227" s="66"/>
      <c r="J227" s="12">
        <v>1</v>
      </c>
      <c r="K227" s="21"/>
      <c r="L227" s="13">
        <f>ROUND(J227*K227,2)</f>
        <v>0</v>
      </c>
    </row>
    <row r="228" spans="1:12" ht="30.75" customHeight="1" x14ac:dyDescent="0.25">
      <c r="A228" s="76" t="s">
        <v>428</v>
      </c>
      <c r="B228" s="77"/>
      <c r="C228" s="77"/>
      <c r="D228" s="77"/>
      <c r="E228" s="77"/>
      <c r="F228" s="77"/>
      <c r="G228" s="77"/>
      <c r="H228" s="77"/>
      <c r="I228" s="77"/>
      <c r="J228" s="77"/>
      <c r="K228" s="77"/>
      <c r="L228" s="78"/>
    </row>
    <row r="229" spans="1:12" ht="23.25" customHeight="1" x14ac:dyDescent="0.25">
      <c r="A229" s="9" t="s">
        <v>106</v>
      </c>
      <c r="B229" s="55" t="s">
        <v>9</v>
      </c>
      <c r="C229" s="55" t="s">
        <v>57</v>
      </c>
      <c r="D229" s="56" t="s">
        <v>273</v>
      </c>
      <c r="E229" s="66"/>
      <c r="F229" s="66"/>
      <c r="G229" s="66"/>
      <c r="H229" s="66"/>
      <c r="I229" s="66"/>
      <c r="J229" s="12">
        <v>8</v>
      </c>
      <c r="K229" s="21"/>
      <c r="L229" s="13">
        <f>ROUND(J229*K229,2)</f>
        <v>0</v>
      </c>
    </row>
    <row r="230" spans="1:12" ht="30.75" customHeight="1" x14ac:dyDescent="0.25">
      <c r="A230" s="76" t="s">
        <v>274</v>
      </c>
      <c r="B230" s="77"/>
      <c r="C230" s="77"/>
      <c r="D230" s="77"/>
      <c r="E230" s="77"/>
      <c r="F230" s="77"/>
      <c r="G230" s="77"/>
      <c r="H230" s="77"/>
      <c r="I230" s="77"/>
      <c r="J230" s="77"/>
      <c r="K230" s="77"/>
      <c r="L230" s="78"/>
    </row>
    <row r="231" spans="1:12" ht="15" customHeight="1" x14ac:dyDescent="0.25">
      <c r="A231" s="11"/>
      <c r="B231" s="11"/>
      <c r="C231" s="11"/>
      <c r="D231" s="57"/>
      <c r="E231" s="10" t="s">
        <v>429</v>
      </c>
      <c r="F231" s="62">
        <v>2</v>
      </c>
      <c r="G231" s="12">
        <v>0</v>
      </c>
      <c r="H231" s="12">
        <v>0</v>
      </c>
      <c r="I231" s="12">
        <v>0</v>
      </c>
      <c r="J231" s="12">
        <f>OR(F231&lt;&gt;0,G231&lt;&gt;0,H231&lt;&gt;0,I231&lt;&gt;0)*(F231 + (F231 = 0))*(G231 + (G231 = 0))*(H231 + (H231 = 0))*(I231 + (I231 = 0))</f>
        <v>2</v>
      </c>
      <c r="K231" s="11"/>
      <c r="L231" s="11"/>
    </row>
    <row r="232" spans="1:12" ht="15" customHeight="1" x14ac:dyDescent="0.25">
      <c r="A232" s="11"/>
      <c r="B232" s="11"/>
      <c r="C232" s="11"/>
      <c r="D232" s="57"/>
      <c r="E232" s="10" t="s">
        <v>275</v>
      </c>
      <c r="F232" s="62">
        <v>3</v>
      </c>
      <c r="G232" s="12">
        <v>0</v>
      </c>
      <c r="H232" s="12">
        <v>0</v>
      </c>
      <c r="I232" s="12">
        <v>0</v>
      </c>
      <c r="J232" s="12">
        <f>OR(F232&lt;&gt;0,G232&lt;&gt;0,H232&lt;&gt;0,I232&lt;&gt;0)*(F232 + (F232 = 0))*(G232 + (G232 = 0))*(H232 + (H232 = 0))*(I232 + (I232 = 0))</f>
        <v>3</v>
      </c>
      <c r="K232" s="11"/>
      <c r="L232" s="11"/>
    </row>
    <row r="233" spans="1:12" ht="15" customHeight="1" x14ac:dyDescent="0.25">
      <c r="A233" s="11"/>
      <c r="B233" s="11"/>
      <c r="C233" s="11"/>
      <c r="D233" s="57"/>
      <c r="E233" s="10" t="s">
        <v>430</v>
      </c>
      <c r="F233" s="62">
        <v>2</v>
      </c>
      <c r="G233" s="12">
        <v>0</v>
      </c>
      <c r="H233" s="12">
        <v>0</v>
      </c>
      <c r="I233" s="12">
        <v>0</v>
      </c>
      <c r="J233" s="12">
        <f>OR(F233&lt;&gt;0,G233&lt;&gt;0,H233&lt;&gt;0,I233&lt;&gt;0)*(F233 + (F233 = 0))*(G233 + (G233 = 0))*(H233 + (H233 = 0))*(I233 + (I233 = 0))</f>
        <v>2</v>
      </c>
      <c r="K233" s="11"/>
      <c r="L233" s="11"/>
    </row>
    <row r="234" spans="1:12" ht="15" customHeight="1" x14ac:dyDescent="0.25">
      <c r="A234" s="11"/>
      <c r="B234" s="11"/>
      <c r="C234" s="11"/>
      <c r="D234" s="57"/>
      <c r="E234" s="10" t="s">
        <v>431</v>
      </c>
      <c r="F234" s="62">
        <v>1</v>
      </c>
      <c r="G234" s="12">
        <v>0</v>
      </c>
      <c r="H234" s="12">
        <v>0</v>
      </c>
      <c r="I234" s="12">
        <v>0</v>
      </c>
      <c r="J234" s="12">
        <f>OR(F234&lt;&gt;0,G234&lt;&gt;0,H234&lt;&gt;0,I234&lt;&gt;0)*(F234 + (F234 = 0))*(G234 + (G234 = 0))*(H234 + (H234 = 0))*(I234 + (I234 = 0))</f>
        <v>1</v>
      </c>
      <c r="K234" s="11"/>
      <c r="L234" s="11"/>
    </row>
    <row r="235" spans="1:12" ht="23.25" customHeight="1" x14ac:dyDescent="0.25">
      <c r="A235" s="9" t="s">
        <v>107</v>
      </c>
      <c r="B235" s="55" t="s">
        <v>9</v>
      </c>
      <c r="C235" s="55" t="s">
        <v>57</v>
      </c>
      <c r="D235" s="56" t="s">
        <v>299</v>
      </c>
      <c r="E235" s="66"/>
      <c r="F235" s="66"/>
      <c r="G235" s="66"/>
      <c r="H235" s="66"/>
      <c r="I235" s="66"/>
      <c r="J235" s="12">
        <v>2</v>
      </c>
      <c r="K235" s="21"/>
      <c r="L235" s="13">
        <f>ROUND(J235*K235,2)</f>
        <v>0</v>
      </c>
    </row>
    <row r="236" spans="1:12" ht="30.75" customHeight="1" x14ac:dyDescent="0.25">
      <c r="A236" s="76" t="s">
        <v>300</v>
      </c>
      <c r="B236" s="77"/>
      <c r="C236" s="77"/>
      <c r="D236" s="77"/>
      <c r="E236" s="77"/>
      <c r="F236" s="77"/>
      <c r="G236" s="77"/>
      <c r="H236" s="77"/>
      <c r="I236" s="77"/>
      <c r="J236" s="77"/>
      <c r="K236" s="77"/>
      <c r="L236" s="78"/>
    </row>
    <row r="237" spans="1:12" ht="15" customHeight="1" x14ac:dyDescent="0.25">
      <c r="A237" s="11"/>
      <c r="B237" s="11"/>
      <c r="C237" s="11"/>
      <c r="D237" s="57"/>
      <c r="E237" s="10" t="s">
        <v>432</v>
      </c>
      <c r="F237" s="62">
        <v>2</v>
      </c>
      <c r="G237" s="12">
        <v>0</v>
      </c>
      <c r="H237" s="12">
        <v>0</v>
      </c>
      <c r="I237" s="12">
        <v>0</v>
      </c>
      <c r="J237" s="12">
        <f>OR(F237&lt;&gt;0,G237&lt;&gt;0,H237&lt;&gt;0,I237&lt;&gt;0)*(F237 + (F237 = 0))*(G237 + (G237 = 0))*(H237 + (H237 = 0))*(I237 + (I237 = 0))</f>
        <v>2</v>
      </c>
      <c r="K237" s="11"/>
      <c r="L237" s="11"/>
    </row>
    <row r="238" spans="1:12" x14ac:dyDescent="0.25">
      <c r="A238" s="15"/>
      <c r="B238" s="16"/>
      <c r="C238" s="16"/>
      <c r="D238" s="17"/>
      <c r="E238" s="17"/>
      <c r="F238" s="17"/>
      <c r="G238" s="17"/>
      <c r="H238" s="17"/>
      <c r="I238" s="17"/>
      <c r="J238" s="44"/>
      <c r="K238" s="45" t="s">
        <v>118</v>
      </c>
      <c r="L238" s="14">
        <f>SUM(L191+L196+L198+L203+L206+L211+L214+L220+L223+L225+L227+L229+L235)</f>
        <v>0</v>
      </c>
    </row>
    <row r="239" spans="1:12" x14ac:dyDescent="0.25">
      <c r="A239" s="9" t="s">
        <v>433</v>
      </c>
      <c r="B239" s="10" t="s">
        <v>9</v>
      </c>
      <c r="C239" s="10" t="s">
        <v>94</v>
      </c>
      <c r="D239" s="76" t="s">
        <v>119</v>
      </c>
      <c r="E239" s="77"/>
      <c r="F239" s="77"/>
      <c r="G239" s="77"/>
      <c r="H239" s="77"/>
      <c r="I239" s="77"/>
      <c r="J239" s="77"/>
      <c r="K239" s="77"/>
      <c r="L239" s="78"/>
    </row>
    <row r="240" spans="1:12" ht="23.25" customHeight="1" x14ac:dyDescent="0.25">
      <c r="A240" s="9" t="s">
        <v>120</v>
      </c>
      <c r="B240" s="55" t="s">
        <v>9</v>
      </c>
      <c r="C240" s="55" t="s">
        <v>57</v>
      </c>
      <c r="D240" s="56" t="s">
        <v>69</v>
      </c>
      <c r="E240" s="66"/>
      <c r="F240" s="66"/>
      <c r="G240" s="66"/>
      <c r="H240" s="66"/>
      <c r="I240" s="66"/>
      <c r="J240" s="12">
        <v>3</v>
      </c>
      <c r="K240" s="21"/>
      <c r="L240" s="13">
        <f>ROUND(J240*K240,2)</f>
        <v>0</v>
      </c>
    </row>
    <row r="241" spans="1:12" ht="30.75" customHeight="1" x14ac:dyDescent="0.25">
      <c r="A241" s="76" t="s">
        <v>121</v>
      </c>
      <c r="B241" s="77"/>
      <c r="C241" s="77"/>
      <c r="D241" s="77"/>
      <c r="E241" s="77"/>
      <c r="F241" s="77"/>
      <c r="G241" s="77"/>
      <c r="H241" s="77"/>
      <c r="I241" s="77"/>
      <c r="J241" s="77"/>
      <c r="K241" s="77"/>
      <c r="L241" s="78"/>
    </row>
    <row r="242" spans="1:12" ht="15" customHeight="1" x14ac:dyDescent="0.25">
      <c r="A242" s="11"/>
      <c r="B242" s="11"/>
      <c r="C242" s="11"/>
      <c r="D242" s="57"/>
      <c r="E242" s="10" t="s">
        <v>122</v>
      </c>
      <c r="F242" s="62">
        <v>1</v>
      </c>
      <c r="G242" s="12">
        <v>0</v>
      </c>
      <c r="H242" s="12">
        <v>0</v>
      </c>
      <c r="I242" s="12">
        <v>0</v>
      </c>
      <c r="J242" s="12">
        <f>OR(F242&lt;&gt;0,G242&lt;&gt;0,H242&lt;&gt;0,I242&lt;&gt;0)*(F242 + (F242 = 0))*(G242 + (G242 = 0))*(H242 + (H242 = 0))*(I242 + (I242 = 0))</f>
        <v>1</v>
      </c>
      <c r="K242" s="11"/>
      <c r="L242" s="11"/>
    </row>
    <row r="243" spans="1:12" ht="15" customHeight="1" x14ac:dyDescent="0.25">
      <c r="A243" s="11"/>
      <c r="B243" s="11"/>
      <c r="C243" s="11"/>
      <c r="D243" s="57"/>
      <c r="E243" s="10" t="s">
        <v>261</v>
      </c>
      <c r="F243" s="62">
        <v>1</v>
      </c>
      <c r="G243" s="12">
        <v>0</v>
      </c>
      <c r="H243" s="12">
        <v>0</v>
      </c>
      <c r="I243" s="12">
        <v>0</v>
      </c>
      <c r="J243" s="12">
        <f>OR(F243&lt;&gt;0,G243&lt;&gt;0,H243&lt;&gt;0,I243&lt;&gt;0)*(F243 + (F243 = 0))*(G243 + (G243 = 0))*(H243 + (H243 = 0))*(I243 + (I243 = 0))</f>
        <v>1</v>
      </c>
      <c r="K243" s="11"/>
      <c r="L243" s="11"/>
    </row>
    <row r="244" spans="1:12" ht="15" customHeight="1" x14ac:dyDescent="0.25">
      <c r="A244" s="11"/>
      <c r="B244" s="11"/>
      <c r="C244" s="11"/>
      <c r="D244" s="57"/>
      <c r="E244" s="10" t="s">
        <v>111</v>
      </c>
      <c r="F244" s="62">
        <v>1</v>
      </c>
      <c r="G244" s="12">
        <v>0</v>
      </c>
      <c r="H244" s="12">
        <v>0</v>
      </c>
      <c r="I244" s="12">
        <v>0</v>
      </c>
      <c r="J244" s="12">
        <f>OR(F244&lt;&gt;0,G244&lt;&gt;0,H244&lt;&gt;0,I244&lt;&gt;0)*(F244 + (F244 = 0))*(G244 + (G244 = 0))*(H244 + (H244 = 0))*(I244 + (I244 = 0))</f>
        <v>1</v>
      </c>
      <c r="K244" s="11"/>
      <c r="L244" s="11"/>
    </row>
    <row r="245" spans="1:12" ht="23.25" customHeight="1" x14ac:dyDescent="0.25">
      <c r="A245" s="9" t="s">
        <v>123</v>
      </c>
      <c r="B245" s="55" t="s">
        <v>9</v>
      </c>
      <c r="C245" s="55" t="s">
        <v>269</v>
      </c>
      <c r="D245" s="56" t="s">
        <v>124</v>
      </c>
      <c r="E245" s="66"/>
      <c r="F245" s="66"/>
      <c r="G245" s="66"/>
      <c r="H245" s="66"/>
      <c r="I245" s="66"/>
      <c r="J245" s="12">
        <v>2</v>
      </c>
      <c r="K245" s="21"/>
      <c r="L245" s="13">
        <f>ROUND(J245*K245,2)</f>
        <v>0</v>
      </c>
    </row>
    <row r="246" spans="1:12" ht="30.75" customHeight="1" x14ac:dyDescent="0.25">
      <c r="A246" s="76" t="s">
        <v>125</v>
      </c>
      <c r="B246" s="77"/>
      <c r="C246" s="77"/>
      <c r="D246" s="77"/>
      <c r="E246" s="77"/>
      <c r="F246" s="77"/>
      <c r="G246" s="77"/>
      <c r="H246" s="77"/>
      <c r="I246" s="77"/>
      <c r="J246" s="77"/>
      <c r="K246" s="77"/>
      <c r="L246" s="78"/>
    </row>
    <row r="247" spans="1:12" ht="15" customHeight="1" x14ac:dyDescent="0.25">
      <c r="A247" s="11"/>
      <c r="B247" s="11"/>
      <c r="C247" s="11"/>
      <c r="D247" s="57"/>
      <c r="E247" s="10" t="s">
        <v>434</v>
      </c>
      <c r="F247" s="62">
        <v>1</v>
      </c>
      <c r="G247" s="12">
        <v>0</v>
      </c>
      <c r="H247" s="12">
        <v>0</v>
      </c>
      <c r="I247" s="12">
        <v>0</v>
      </c>
      <c r="J247" s="12">
        <f>OR(F247&lt;&gt;0,G247&lt;&gt;0,H247&lt;&gt;0,I247&lt;&gt;0)*(F247 + (F247 = 0))*(G247 + (G247 = 0))*(H247 + (H247 = 0))*(I247 + (I247 = 0))</f>
        <v>1</v>
      </c>
      <c r="K247" s="11"/>
      <c r="L247" s="11"/>
    </row>
    <row r="248" spans="1:12" ht="15" customHeight="1" x14ac:dyDescent="0.25">
      <c r="A248" s="11"/>
      <c r="B248" s="11"/>
      <c r="C248" s="11"/>
      <c r="D248" s="57"/>
      <c r="E248" s="10" t="s">
        <v>117</v>
      </c>
      <c r="F248" s="62">
        <v>1</v>
      </c>
      <c r="G248" s="12">
        <v>0</v>
      </c>
      <c r="H248" s="12">
        <v>0</v>
      </c>
      <c r="I248" s="12">
        <v>0</v>
      </c>
      <c r="J248" s="12">
        <f>OR(F248&lt;&gt;0,G248&lt;&gt;0,H248&lt;&gt;0,I248&lt;&gt;0)*(F248 + (F248 = 0))*(G248 + (G248 = 0))*(H248 + (H248 = 0))*(I248 + (I248 = 0))</f>
        <v>1</v>
      </c>
      <c r="K248" s="11"/>
      <c r="L248" s="11"/>
    </row>
    <row r="249" spans="1:12" x14ac:dyDescent="0.25">
      <c r="A249" s="15"/>
      <c r="B249" s="16"/>
      <c r="C249" s="16"/>
      <c r="D249" s="17"/>
      <c r="E249" s="17"/>
      <c r="F249" s="17"/>
      <c r="G249" s="17"/>
      <c r="H249" s="17"/>
      <c r="I249" s="17"/>
      <c r="J249" s="44"/>
      <c r="K249" s="45" t="s">
        <v>126</v>
      </c>
      <c r="L249" s="14">
        <f>SUM(L240+L245)</f>
        <v>0</v>
      </c>
    </row>
    <row r="250" spans="1:12" ht="23.25" customHeight="1" x14ac:dyDescent="0.25">
      <c r="A250" s="9" t="s">
        <v>435</v>
      </c>
      <c r="B250" s="55" t="s">
        <v>9</v>
      </c>
      <c r="C250" s="55" t="s">
        <v>94</v>
      </c>
      <c r="D250" s="56" t="s">
        <v>436</v>
      </c>
      <c r="E250" s="66"/>
      <c r="F250" s="66"/>
      <c r="G250" s="66"/>
      <c r="H250" s="66"/>
      <c r="I250" s="66"/>
      <c r="J250" s="12">
        <v>1</v>
      </c>
      <c r="K250" s="21"/>
      <c r="L250" s="13">
        <f>ROUND(J250*K250,2)</f>
        <v>0</v>
      </c>
    </row>
    <row r="251" spans="1:12" ht="206.25" customHeight="1" x14ac:dyDescent="0.25">
      <c r="A251" s="76" t="s">
        <v>437</v>
      </c>
      <c r="B251" s="77"/>
      <c r="C251" s="77"/>
      <c r="D251" s="77"/>
      <c r="E251" s="77"/>
      <c r="F251" s="77"/>
      <c r="G251" s="77"/>
      <c r="H251" s="77"/>
      <c r="I251" s="77"/>
      <c r="J251" s="77"/>
      <c r="K251" s="77"/>
      <c r="L251" s="78"/>
    </row>
    <row r="252" spans="1:12" ht="15" customHeight="1" x14ac:dyDescent="0.25">
      <c r="A252" s="11"/>
      <c r="B252" s="11"/>
      <c r="C252" s="11"/>
      <c r="D252" s="57"/>
      <c r="E252" s="10" t="s">
        <v>127</v>
      </c>
      <c r="F252" s="62">
        <v>1</v>
      </c>
      <c r="G252" s="12">
        <v>0</v>
      </c>
      <c r="H252" s="12">
        <v>0</v>
      </c>
      <c r="I252" s="12">
        <v>0</v>
      </c>
      <c r="J252" s="12">
        <f>OR(F252&lt;&gt;0,G252&lt;&gt;0,H252&lt;&gt;0,I252&lt;&gt;0)*(F252 + (F252 = 0))*(G252 + (G252 = 0))*(H252 + (H252 = 0))*(I252 + (I252 = 0))</f>
        <v>1</v>
      </c>
      <c r="K252" s="11"/>
      <c r="L252" s="11"/>
    </row>
    <row r="253" spans="1:12" x14ac:dyDescent="0.25">
      <c r="A253" s="15"/>
      <c r="B253" s="16"/>
      <c r="C253" s="16"/>
      <c r="D253" s="17"/>
      <c r="E253" s="17"/>
      <c r="F253" s="17"/>
      <c r="G253" s="17"/>
      <c r="H253" s="17"/>
      <c r="I253" s="17"/>
      <c r="J253" s="44"/>
      <c r="K253" s="45" t="s">
        <v>128</v>
      </c>
      <c r="L253" s="14">
        <f>L250</f>
        <v>0</v>
      </c>
    </row>
    <row r="254" spans="1:12" ht="23.25" customHeight="1" x14ac:dyDescent="0.25">
      <c r="A254" s="9" t="s">
        <v>438</v>
      </c>
      <c r="B254" s="55" t="s">
        <v>9</v>
      </c>
      <c r="C254" s="55" t="s">
        <v>129</v>
      </c>
      <c r="D254" s="56" t="s">
        <v>130</v>
      </c>
      <c r="E254" s="66"/>
      <c r="F254" s="66"/>
      <c r="G254" s="66"/>
      <c r="H254" s="66"/>
      <c r="I254" s="66"/>
      <c r="J254" s="12">
        <v>91</v>
      </c>
      <c r="K254" s="21"/>
      <c r="L254" s="13">
        <f>ROUND(J254*K254,2)</f>
        <v>0</v>
      </c>
    </row>
    <row r="255" spans="1:12" ht="150" customHeight="1" x14ac:dyDescent="0.25">
      <c r="A255" s="76" t="s">
        <v>131</v>
      </c>
      <c r="B255" s="77"/>
      <c r="C255" s="77"/>
      <c r="D255" s="77"/>
      <c r="E255" s="77"/>
      <c r="F255" s="77"/>
      <c r="G255" s="77"/>
      <c r="H255" s="77"/>
      <c r="I255" s="77"/>
      <c r="J255" s="77"/>
      <c r="K255" s="77"/>
      <c r="L255" s="78"/>
    </row>
    <row r="256" spans="1:12" x14ac:dyDescent="0.25">
      <c r="A256" s="15"/>
      <c r="B256" s="16"/>
      <c r="C256" s="16"/>
      <c r="D256" s="17"/>
      <c r="E256" s="17"/>
      <c r="F256" s="17"/>
      <c r="G256" s="17"/>
      <c r="H256" s="17"/>
      <c r="I256" s="17"/>
      <c r="J256" s="44"/>
      <c r="K256" s="45" t="s">
        <v>132</v>
      </c>
      <c r="L256" s="14">
        <f>L254</f>
        <v>0</v>
      </c>
    </row>
    <row r="257" spans="1:12" x14ac:dyDescent="0.25">
      <c r="A257" s="9" t="s">
        <v>133</v>
      </c>
      <c r="B257" s="10" t="s">
        <v>9</v>
      </c>
      <c r="C257" s="10" t="s">
        <v>57</v>
      </c>
      <c r="D257" s="76" t="s">
        <v>306</v>
      </c>
      <c r="E257" s="77"/>
      <c r="F257" s="77"/>
      <c r="G257" s="77"/>
      <c r="H257" s="77"/>
      <c r="I257" s="77"/>
      <c r="J257" s="77">
        <v>91</v>
      </c>
      <c r="K257" s="77">
        <v>120</v>
      </c>
      <c r="L257" s="78">
        <f>ROUND(J257*K257,2)</f>
        <v>10920</v>
      </c>
    </row>
    <row r="258" spans="1:12" ht="23.25" customHeight="1" x14ac:dyDescent="0.25">
      <c r="A258" s="9" t="s">
        <v>134</v>
      </c>
      <c r="B258" s="55" t="s">
        <v>9</v>
      </c>
      <c r="C258" s="55" t="s">
        <v>59</v>
      </c>
      <c r="D258" s="56" t="s">
        <v>362</v>
      </c>
      <c r="E258" s="66"/>
      <c r="F258" s="66"/>
      <c r="G258" s="66"/>
      <c r="H258" s="66"/>
      <c r="I258" s="66"/>
      <c r="J258" s="12">
        <v>45</v>
      </c>
      <c r="K258" s="21"/>
      <c r="L258" s="13">
        <f>ROUND(J258*K258,2)</f>
        <v>0</v>
      </c>
    </row>
    <row r="259" spans="1:12" ht="63" customHeight="1" x14ac:dyDescent="0.25">
      <c r="A259" s="76" t="s">
        <v>439</v>
      </c>
      <c r="B259" s="77"/>
      <c r="C259" s="77"/>
      <c r="D259" s="77"/>
      <c r="E259" s="77"/>
      <c r="F259" s="77"/>
      <c r="G259" s="77"/>
      <c r="H259" s="77"/>
      <c r="I259" s="77"/>
      <c r="J259" s="77"/>
      <c r="K259" s="77"/>
      <c r="L259" s="78"/>
    </row>
    <row r="260" spans="1:12" ht="15" customHeight="1" x14ac:dyDescent="0.25">
      <c r="A260" s="11"/>
      <c r="B260" s="11"/>
      <c r="C260" s="11"/>
      <c r="D260" s="57"/>
      <c r="E260" s="10" t="s">
        <v>364</v>
      </c>
      <c r="F260" s="62">
        <v>0</v>
      </c>
      <c r="G260" s="12">
        <v>15</v>
      </c>
      <c r="H260" s="12">
        <v>0</v>
      </c>
      <c r="I260" s="12">
        <v>0</v>
      </c>
      <c r="J260" s="12">
        <f>OR(F260&lt;&gt;0,G260&lt;&gt;0,H260&lt;&gt;0,I260&lt;&gt;0)*(F260 + (F260 = 0))*(G260 + (G260 = 0))*(H260 + (H260 = 0))*(I260 + (I260 = 0))</f>
        <v>15</v>
      </c>
      <c r="K260" s="11"/>
      <c r="L260" s="11"/>
    </row>
    <row r="261" spans="1:12" ht="15.75" customHeight="1" x14ac:dyDescent="0.25">
      <c r="A261" s="11"/>
      <c r="B261" s="11"/>
      <c r="C261" s="11"/>
      <c r="D261" s="57"/>
      <c r="E261" s="10" t="s">
        <v>440</v>
      </c>
      <c r="F261" s="62">
        <v>0</v>
      </c>
      <c r="G261" s="12">
        <v>15</v>
      </c>
      <c r="H261" s="12">
        <v>0</v>
      </c>
      <c r="I261" s="12">
        <v>0</v>
      </c>
      <c r="J261" s="12">
        <f>OR(F261&lt;&gt;0,G261&lt;&gt;0,H261&lt;&gt;0,I261&lt;&gt;0)*(F261 + (F261 = 0))*(G261 + (G261 = 0))*(H261 + (H261 = 0))*(I261 + (I261 = 0))</f>
        <v>15</v>
      </c>
      <c r="K261" s="11"/>
      <c r="L261" s="11"/>
    </row>
    <row r="262" spans="1:12" ht="15" customHeight="1" x14ac:dyDescent="0.25">
      <c r="A262" s="11"/>
      <c r="B262" s="11"/>
      <c r="C262" s="11"/>
      <c r="D262" s="57"/>
      <c r="E262" s="10" t="s">
        <v>441</v>
      </c>
      <c r="F262" s="62">
        <v>0</v>
      </c>
      <c r="G262" s="12">
        <v>15</v>
      </c>
      <c r="H262" s="12">
        <v>0</v>
      </c>
      <c r="I262" s="12">
        <v>0</v>
      </c>
      <c r="J262" s="12">
        <f>OR(F262&lt;&gt;0,G262&lt;&gt;0,H262&lt;&gt;0,I262&lt;&gt;0)*(F262 + (F262 = 0))*(G262 + (G262 = 0))*(H262 + (H262 = 0))*(I262 + (I262 = 0))</f>
        <v>15</v>
      </c>
      <c r="K262" s="11"/>
      <c r="L262" s="11"/>
    </row>
    <row r="263" spans="1:12" x14ac:dyDescent="0.25">
      <c r="A263" s="15"/>
      <c r="B263" s="16"/>
      <c r="C263" s="16"/>
      <c r="D263" s="17"/>
      <c r="E263" s="17"/>
      <c r="F263" s="17"/>
      <c r="G263" s="17"/>
      <c r="H263" s="17"/>
      <c r="I263" s="17"/>
      <c r="J263" s="44"/>
      <c r="K263" s="45" t="s">
        <v>136</v>
      </c>
      <c r="L263" s="14">
        <f>L258</f>
        <v>0</v>
      </c>
    </row>
    <row r="264" spans="1:12" x14ac:dyDescent="0.25">
      <c r="A264" s="9" t="s">
        <v>137</v>
      </c>
      <c r="B264" s="10" t="s">
        <v>9</v>
      </c>
      <c r="C264" s="10" t="s">
        <v>57</v>
      </c>
      <c r="D264" s="76" t="s">
        <v>73</v>
      </c>
      <c r="E264" s="77"/>
      <c r="F264" s="77"/>
      <c r="G264" s="77"/>
      <c r="H264" s="77"/>
      <c r="I264" s="77"/>
      <c r="J264" s="77">
        <v>91</v>
      </c>
      <c r="K264" s="77">
        <v>120</v>
      </c>
      <c r="L264" s="78">
        <f>ROUND(J264*K264,2)</f>
        <v>10920</v>
      </c>
    </row>
    <row r="265" spans="1:12" ht="23.25" customHeight="1" x14ac:dyDescent="0.25">
      <c r="A265" s="9" t="s">
        <v>442</v>
      </c>
      <c r="B265" s="55" t="s">
        <v>9</v>
      </c>
      <c r="C265" s="55" t="s">
        <v>57</v>
      </c>
      <c r="D265" s="56" t="s">
        <v>443</v>
      </c>
      <c r="E265" s="66"/>
      <c r="F265" s="66"/>
      <c r="G265" s="66"/>
      <c r="H265" s="66"/>
      <c r="I265" s="66"/>
      <c r="J265" s="12">
        <v>2</v>
      </c>
      <c r="K265" s="21"/>
      <c r="L265" s="13">
        <f>ROUND(J265*K265,2)</f>
        <v>0</v>
      </c>
    </row>
    <row r="266" spans="1:12" ht="39" customHeight="1" x14ac:dyDescent="0.25">
      <c r="A266" s="76" t="s">
        <v>444</v>
      </c>
      <c r="B266" s="77"/>
      <c r="C266" s="77"/>
      <c r="D266" s="77"/>
      <c r="E266" s="77"/>
      <c r="F266" s="77"/>
      <c r="G266" s="77"/>
      <c r="H266" s="77"/>
      <c r="I266" s="77"/>
      <c r="J266" s="77"/>
      <c r="K266" s="77"/>
      <c r="L266" s="78"/>
    </row>
    <row r="267" spans="1:12" ht="23.25" customHeight="1" x14ac:dyDescent="0.25">
      <c r="A267" s="9" t="s">
        <v>445</v>
      </c>
      <c r="B267" s="55" t="s">
        <v>9</v>
      </c>
      <c r="C267" s="55" t="s">
        <v>57</v>
      </c>
      <c r="D267" s="56" t="s">
        <v>446</v>
      </c>
      <c r="E267" s="66"/>
      <c r="F267" s="66"/>
      <c r="G267" s="66"/>
      <c r="H267" s="66"/>
      <c r="I267" s="66"/>
      <c r="J267" s="12">
        <v>1</v>
      </c>
      <c r="K267" s="21"/>
      <c r="L267" s="13">
        <f>ROUND(J267*K267,2)</f>
        <v>0</v>
      </c>
    </row>
    <row r="268" spans="1:12" ht="39" customHeight="1" x14ac:dyDescent="0.25">
      <c r="A268" s="76" t="s">
        <v>447</v>
      </c>
      <c r="B268" s="77"/>
      <c r="C268" s="77"/>
      <c r="D268" s="77"/>
      <c r="E268" s="77"/>
      <c r="F268" s="77"/>
      <c r="G268" s="77"/>
      <c r="H268" s="77"/>
      <c r="I268" s="77"/>
      <c r="J268" s="77"/>
      <c r="K268" s="77"/>
      <c r="L268" s="78"/>
    </row>
    <row r="269" spans="1:12" x14ac:dyDescent="0.25">
      <c r="A269" s="15"/>
      <c r="B269" s="16"/>
      <c r="C269" s="16"/>
      <c r="D269" s="17"/>
      <c r="E269" s="17"/>
      <c r="F269" s="17"/>
      <c r="G269" s="17"/>
      <c r="H269" s="17"/>
      <c r="I269" s="17"/>
      <c r="J269" s="44"/>
      <c r="K269" s="45" t="s">
        <v>138</v>
      </c>
      <c r="L269" s="14">
        <f>SUM(L265+L267)</f>
        <v>0</v>
      </c>
    </row>
    <row r="270" spans="1:12" x14ac:dyDescent="0.25">
      <c r="A270" s="9" t="s">
        <v>139</v>
      </c>
      <c r="B270" s="10" t="s">
        <v>9</v>
      </c>
      <c r="C270" s="10" t="s">
        <v>57</v>
      </c>
      <c r="D270" s="76" t="s">
        <v>75</v>
      </c>
      <c r="E270" s="77"/>
      <c r="F270" s="77"/>
      <c r="G270" s="77"/>
      <c r="H270" s="77"/>
      <c r="I270" s="77"/>
      <c r="J270" s="77">
        <v>91</v>
      </c>
      <c r="K270" s="77">
        <v>120</v>
      </c>
      <c r="L270" s="78">
        <f>ROUND(J270*K270,2)</f>
        <v>10920</v>
      </c>
    </row>
    <row r="271" spans="1:12" ht="23.25" customHeight="1" x14ac:dyDescent="0.25">
      <c r="A271" s="9" t="s">
        <v>448</v>
      </c>
      <c r="B271" s="55" t="s">
        <v>9</v>
      </c>
      <c r="C271" s="55" t="s">
        <v>57</v>
      </c>
      <c r="D271" s="56" t="s">
        <v>135</v>
      </c>
      <c r="E271" s="66"/>
      <c r="F271" s="66"/>
      <c r="G271" s="66"/>
      <c r="H271" s="66"/>
      <c r="I271" s="66"/>
      <c r="J271" s="12">
        <v>1</v>
      </c>
      <c r="K271" s="21"/>
      <c r="L271" s="13">
        <f>ROUND(J271*K271,2)</f>
        <v>0</v>
      </c>
    </row>
    <row r="272" spans="1:12" ht="39" customHeight="1" x14ac:dyDescent="0.25">
      <c r="A272" s="76" t="s">
        <v>76</v>
      </c>
      <c r="B272" s="77"/>
      <c r="C272" s="77"/>
      <c r="D272" s="77"/>
      <c r="E272" s="77"/>
      <c r="F272" s="77"/>
      <c r="G272" s="77"/>
      <c r="H272" s="77"/>
      <c r="I272" s="77"/>
      <c r="J272" s="77"/>
      <c r="K272" s="77"/>
      <c r="L272" s="78"/>
    </row>
    <row r="273" spans="1:12" x14ac:dyDescent="0.25">
      <c r="A273" s="9" t="s">
        <v>449</v>
      </c>
      <c r="B273" s="55" t="s">
        <v>9</v>
      </c>
      <c r="C273" s="55" t="s">
        <v>57</v>
      </c>
      <c r="D273" s="56" t="s">
        <v>77</v>
      </c>
      <c r="E273" s="66"/>
      <c r="F273" s="66"/>
      <c r="G273" s="66"/>
      <c r="H273" s="66"/>
      <c r="I273" s="66"/>
      <c r="J273" s="12">
        <v>1</v>
      </c>
      <c r="K273" s="21"/>
      <c r="L273" s="13">
        <f>ROUND(J273*K273,2)</f>
        <v>0</v>
      </c>
    </row>
    <row r="274" spans="1:12" ht="70.5" customHeight="1" x14ac:dyDescent="0.25">
      <c r="A274" s="76" t="s">
        <v>450</v>
      </c>
      <c r="B274" s="77"/>
      <c r="C274" s="77"/>
      <c r="D274" s="77"/>
      <c r="E274" s="77"/>
      <c r="F274" s="77"/>
      <c r="G274" s="77"/>
      <c r="H274" s="77"/>
      <c r="I274" s="77"/>
      <c r="J274" s="77"/>
      <c r="K274" s="77"/>
      <c r="L274" s="78"/>
    </row>
    <row r="275" spans="1:12" x14ac:dyDescent="0.25">
      <c r="A275" s="9" t="s">
        <v>451</v>
      </c>
      <c r="B275" s="55" t="s">
        <v>9</v>
      </c>
      <c r="C275" s="55" t="s">
        <v>57</v>
      </c>
      <c r="D275" s="56" t="s">
        <v>78</v>
      </c>
      <c r="E275" s="66"/>
      <c r="F275" s="66"/>
      <c r="G275" s="66"/>
      <c r="H275" s="66"/>
      <c r="I275" s="66"/>
      <c r="J275" s="12">
        <v>1</v>
      </c>
      <c r="K275" s="21"/>
      <c r="L275" s="13">
        <f>ROUND(J275*K275,2)</f>
        <v>0</v>
      </c>
    </row>
    <row r="276" spans="1:12" x14ac:dyDescent="0.25">
      <c r="A276" s="76" t="s">
        <v>383</v>
      </c>
      <c r="B276" s="77"/>
      <c r="C276" s="77"/>
      <c r="D276" s="77"/>
      <c r="E276" s="77"/>
      <c r="F276" s="77"/>
      <c r="G276" s="77"/>
      <c r="H276" s="77"/>
      <c r="I276" s="77"/>
      <c r="J276" s="77"/>
      <c r="K276" s="77"/>
      <c r="L276" s="78"/>
    </row>
    <row r="277" spans="1:12" x14ac:dyDescent="0.25">
      <c r="A277" s="9" t="s">
        <v>452</v>
      </c>
      <c r="B277" s="55" t="s">
        <v>9</v>
      </c>
      <c r="C277" s="55" t="s">
        <v>57</v>
      </c>
      <c r="D277" s="56" t="s">
        <v>43</v>
      </c>
      <c r="E277" s="66"/>
      <c r="F277" s="66"/>
      <c r="G277" s="66"/>
      <c r="H277" s="66"/>
      <c r="I277" s="66"/>
      <c r="J277" s="48">
        <v>1</v>
      </c>
      <c r="K277" s="49">
        <v>481.75</v>
      </c>
      <c r="L277" s="49">
        <f>ROUND(J277*K277,2)</f>
        <v>481.75</v>
      </c>
    </row>
    <row r="278" spans="1:12" ht="70.5" customHeight="1" x14ac:dyDescent="0.25">
      <c r="A278" s="76" t="s">
        <v>450</v>
      </c>
      <c r="B278" s="77"/>
      <c r="C278" s="77"/>
      <c r="D278" s="77"/>
      <c r="E278" s="77"/>
      <c r="F278" s="77"/>
      <c r="G278" s="77"/>
      <c r="H278" s="77"/>
      <c r="I278" s="77"/>
      <c r="J278" s="77"/>
      <c r="K278" s="77"/>
      <c r="L278" s="78"/>
    </row>
    <row r="279" spans="1:12" x14ac:dyDescent="0.25">
      <c r="A279" s="15"/>
      <c r="B279" s="16"/>
      <c r="C279" s="16"/>
      <c r="D279" s="17"/>
      <c r="E279" s="17"/>
      <c r="F279" s="17"/>
      <c r="G279" s="17"/>
      <c r="H279" s="17"/>
      <c r="I279" s="17"/>
      <c r="J279" s="44"/>
      <c r="K279" s="45" t="s">
        <v>140</v>
      </c>
      <c r="L279" s="14">
        <f>SUM(L271+L273+L275+L277)</f>
        <v>481.75</v>
      </c>
    </row>
    <row r="280" spans="1:12" ht="23.25" customHeight="1" x14ac:dyDescent="0.25">
      <c r="A280" s="9" t="s">
        <v>141</v>
      </c>
      <c r="B280" s="55" t="s">
        <v>9</v>
      </c>
      <c r="C280" s="55" t="s">
        <v>57</v>
      </c>
      <c r="D280" s="56" t="s">
        <v>14</v>
      </c>
      <c r="E280" s="66"/>
      <c r="F280" s="66"/>
      <c r="G280" s="66"/>
      <c r="H280" s="66"/>
      <c r="I280" s="66"/>
      <c r="J280" s="12">
        <v>1</v>
      </c>
      <c r="K280" s="21"/>
      <c r="L280" s="13">
        <f>ROUND(J280*K280,2)</f>
        <v>0</v>
      </c>
    </row>
    <row r="281" spans="1:12" ht="133.5" customHeight="1" x14ac:dyDescent="0.25">
      <c r="A281" s="76" t="s">
        <v>82</v>
      </c>
      <c r="B281" s="77"/>
      <c r="C281" s="77"/>
      <c r="D281" s="77"/>
      <c r="E281" s="77"/>
      <c r="F281" s="77"/>
      <c r="G281" s="77"/>
      <c r="H281" s="77"/>
      <c r="I281" s="77"/>
      <c r="J281" s="77"/>
      <c r="K281" s="77"/>
      <c r="L281" s="78"/>
    </row>
    <row r="282" spans="1:12" x14ac:dyDescent="0.25">
      <c r="A282" s="15"/>
      <c r="B282" s="16"/>
      <c r="C282" s="16"/>
      <c r="D282" s="17"/>
      <c r="E282" s="17"/>
      <c r="F282" s="17"/>
      <c r="G282" s="17"/>
      <c r="H282" s="17"/>
      <c r="I282" s="17"/>
      <c r="J282" s="44"/>
      <c r="K282" s="45" t="s">
        <v>142</v>
      </c>
      <c r="L282" s="14">
        <f>L280</f>
        <v>0</v>
      </c>
    </row>
    <row r="283" spans="1:12" ht="23.25" customHeight="1" x14ac:dyDescent="0.25">
      <c r="A283" s="9" t="s">
        <v>453</v>
      </c>
      <c r="B283" s="55" t="s">
        <v>9</v>
      </c>
      <c r="C283" s="55" t="s">
        <v>57</v>
      </c>
      <c r="D283" s="56" t="s">
        <v>15</v>
      </c>
      <c r="E283" s="66"/>
      <c r="F283" s="66"/>
      <c r="G283" s="66"/>
      <c r="H283" s="66"/>
      <c r="I283" s="66"/>
      <c r="J283" s="12">
        <v>1</v>
      </c>
      <c r="K283" s="21"/>
      <c r="L283" s="13">
        <f>ROUND(J283*K283,2)</f>
        <v>0</v>
      </c>
    </row>
    <row r="284" spans="1:12" ht="42.75" customHeight="1" x14ac:dyDescent="0.25">
      <c r="A284" s="76" t="s">
        <v>84</v>
      </c>
      <c r="B284" s="77"/>
      <c r="C284" s="77"/>
      <c r="D284" s="77"/>
      <c r="E284" s="77"/>
      <c r="F284" s="77"/>
      <c r="G284" s="77"/>
      <c r="H284" s="77"/>
      <c r="I284" s="77"/>
      <c r="J284" s="77"/>
      <c r="K284" s="77"/>
      <c r="L284" s="78"/>
    </row>
    <row r="285" spans="1:12" ht="15.75" customHeight="1" x14ac:dyDescent="0.25">
      <c r="A285" s="15"/>
      <c r="B285" s="16"/>
      <c r="C285" s="16"/>
      <c r="D285" s="17"/>
      <c r="E285" s="17"/>
      <c r="F285" s="17"/>
      <c r="G285" s="17"/>
      <c r="H285" s="17"/>
      <c r="I285" s="17"/>
      <c r="J285" s="44"/>
      <c r="K285" s="45" t="s">
        <v>454</v>
      </c>
      <c r="L285" s="14">
        <f>L283</f>
        <v>0</v>
      </c>
    </row>
    <row r="286" spans="1:12" ht="23.25" customHeight="1" x14ac:dyDescent="0.25">
      <c r="A286" s="9" t="s">
        <v>455</v>
      </c>
      <c r="B286" s="55" t="s">
        <v>9</v>
      </c>
      <c r="C286" s="55" t="s">
        <v>57</v>
      </c>
      <c r="D286" s="56" t="s">
        <v>13</v>
      </c>
      <c r="E286" s="66"/>
      <c r="F286" s="66"/>
      <c r="G286" s="66"/>
      <c r="H286" s="66"/>
      <c r="I286" s="66"/>
      <c r="J286" s="12">
        <v>1</v>
      </c>
      <c r="K286" s="21"/>
      <c r="L286" s="13">
        <f>ROUND(J286*K286,2)</f>
        <v>0</v>
      </c>
    </row>
    <row r="287" spans="1:12" ht="42.75" customHeight="1" x14ac:dyDescent="0.25">
      <c r="A287" s="76" t="s">
        <v>84</v>
      </c>
      <c r="B287" s="77"/>
      <c r="C287" s="77"/>
      <c r="D287" s="77"/>
      <c r="E287" s="77"/>
      <c r="F287" s="77"/>
      <c r="G287" s="77"/>
      <c r="H287" s="77"/>
      <c r="I287" s="77"/>
      <c r="J287" s="77"/>
      <c r="K287" s="77"/>
      <c r="L287" s="78"/>
    </row>
    <row r="288" spans="1:12" ht="15.75" customHeight="1" x14ac:dyDescent="0.25">
      <c r="A288" s="15"/>
      <c r="B288" s="16"/>
      <c r="C288" s="16"/>
      <c r="D288" s="17"/>
      <c r="E288" s="17"/>
      <c r="F288" s="17"/>
      <c r="G288" s="17"/>
      <c r="H288" s="17"/>
      <c r="I288" s="17"/>
      <c r="J288" s="44"/>
      <c r="K288" s="45" t="s">
        <v>456</v>
      </c>
      <c r="L288" s="14">
        <f>L286</f>
        <v>0</v>
      </c>
    </row>
    <row r="289" spans="1:12" ht="15.75" customHeight="1" x14ac:dyDescent="0.25">
      <c r="A289" s="15"/>
      <c r="B289" s="16"/>
      <c r="C289" s="16"/>
      <c r="D289" s="17"/>
      <c r="E289" s="17"/>
      <c r="F289" s="17"/>
      <c r="G289" s="17"/>
      <c r="H289" s="17"/>
      <c r="I289" s="17"/>
      <c r="J289" s="44"/>
      <c r="K289" s="45" t="s">
        <v>143</v>
      </c>
      <c r="L289" s="14">
        <f>SUM(L184+L189+L238+L249+L253+L256+L263+L269+L279+L282+L285+L288)</f>
        <v>481.75</v>
      </c>
    </row>
    <row r="290" spans="1:12" x14ac:dyDescent="0.25">
      <c r="A290" s="7" t="s">
        <v>144</v>
      </c>
      <c r="B290" s="7" t="s">
        <v>8</v>
      </c>
      <c r="C290" s="7" t="s">
        <v>10</v>
      </c>
      <c r="D290" s="84" t="s">
        <v>457</v>
      </c>
      <c r="E290" s="84"/>
      <c r="F290" s="84"/>
      <c r="G290" s="84"/>
      <c r="H290" s="84"/>
      <c r="I290" s="84"/>
      <c r="J290" s="8"/>
      <c r="K290" s="8"/>
      <c r="L290" s="8"/>
    </row>
    <row r="291" spans="1:12" x14ac:dyDescent="0.25">
      <c r="A291" s="76" t="s">
        <v>145</v>
      </c>
      <c r="B291" s="77"/>
      <c r="C291" s="77"/>
      <c r="D291" s="77"/>
      <c r="E291" s="77"/>
      <c r="F291" s="77"/>
      <c r="G291" s="77"/>
      <c r="H291" s="77"/>
      <c r="I291" s="77"/>
      <c r="J291" s="77"/>
      <c r="K291" s="77"/>
      <c r="L291" s="78"/>
    </row>
    <row r="292" spans="1:12" x14ac:dyDescent="0.25">
      <c r="A292" s="9" t="s">
        <v>146</v>
      </c>
      <c r="B292" s="10" t="s">
        <v>9</v>
      </c>
      <c r="C292" s="10" t="s">
        <v>57</v>
      </c>
      <c r="D292" s="76" t="s">
        <v>147</v>
      </c>
      <c r="E292" s="77"/>
      <c r="F292" s="77"/>
      <c r="G292" s="77"/>
      <c r="H292" s="77"/>
      <c r="I292" s="77"/>
      <c r="J292" s="77">
        <v>1</v>
      </c>
      <c r="K292" s="77">
        <v>177.81</v>
      </c>
      <c r="L292" s="78">
        <f>ROUND(J292*K292,2)</f>
        <v>177.81</v>
      </c>
    </row>
    <row r="293" spans="1:12" ht="23.25" customHeight="1" x14ac:dyDescent="0.25">
      <c r="A293" s="9" t="s">
        <v>148</v>
      </c>
      <c r="B293" s="55" t="s">
        <v>9</v>
      </c>
      <c r="C293" s="55" t="s">
        <v>57</v>
      </c>
      <c r="D293" s="56" t="s">
        <v>149</v>
      </c>
      <c r="E293" s="66"/>
      <c r="F293" s="66"/>
      <c r="G293" s="66"/>
      <c r="H293" s="66"/>
      <c r="I293" s="66"/>
      <c r="J293" s="12">
        <v>1</v>
      </c>
      <c r="K293" s="21"/>
      <c r="L293" s="13">
        <f>ROUND(J293*K293,2)</f>
        <v>0</v>
      </c>
    </row>
    <row r="294" spans="1:12" x14ac:dyDescent="0.25">
      <c r="A294" s="76" t="s">
        <v>150</v>
      </c>
      <c r="B294" s="77"/>
      <c r="C294" s="77"/>
      <c r="D294" s="77"/>
      <c r="E294" s="77"/>
      <c r="F294" s="77"/>
      <c r="G294" s="77"/>
      <c r="H294" s="77"/>
      <c r="I294" s="77"/>
      <c r="J294" s="77"/>
      <c r="K294" s="77"/>
      <c r="L294" s="78"/>
    </row>
    <row r="295" spans="1:12" ht="23.25" customHeight="1" x14ac:dyDescent="0.25">
      <c r="A295" s="9" t="s">
        <v>151</v>
      </c>
      <c r="B295" s="55" t="s">
        <v>9</v>
      </c>
      <c r="C295" s="55" t="s">
        <v>57</v>
      </c>
      <c r="D295" s="56" t="s">
        <v>152</v>
      </c>
      <c r="E295" s="66"/>
      <c r="F295" s="66"/>
      <c r="G295" s="66"/>
      <c r="H295" s="66"/>
      <c r="I295" s="66"/>
      <c r="J295" s="12">
        <v>15</v>
      </c>
      <c r="K295" s="21"/>
      <c r="L295" s="13">
        <f>ROUND(J295*K295,2)</f>
        <v>0</v>
      </c>
    </row>
    <row r="296" spans="1:12" x14ac:dyDescent="0.25">
      <c r="A296" s="76" t="s">
        <v>150</v>
      </c>
      <c r="B296" s="77"/>
      <c r="C296" s="77"/>
      <c r="D296" s="77"/>
      <c r="E296" s="77"/>
      <c r="F296" s="77"/>
      <c r="G296" s="77"/>
      <c r="H296" s="77"/>
      <c r="I296" s="77"/>
      <c r="J296" s="77"/>
      <c r="K296" s="77"/>
      <c r="L296" s="78"/>
    </row>
    <row r="297" spans="1:12" ht="81" customHeight="1" x14ac:dyDescent="0.25">
      <c r="A297" s="76" t="s">
        <v>153</v>
      </c>
      <c r="B297" s="77"/>
      <c r="C297" s="77"/>
      <c r="D297" s="77"/>
      <c r="E297" s="77"/>
      <c r="F297" s="77"/>
      <c r="G297" s="77"/>
      <c r="H297" s="77"/>
      <c r="I297" s="77"/>
      <c r="J297" s="77"/>
      <c r="K297" s="77"/>
      <c r="L297" s="78"/>
    </row>
    <row r="298" spans="1:12" ht="15.75" customHeight="1" x14ac:dyDescent="0.25">
      <c r="A298" s="15"/>
      <c r="B298" s="16"/>
      <c r="C298" s="16"/>
      <c r="D298" s="17"/>
      <c r="E298" s="17"/>
      <c r="F298" s="17"/>
      <c r="G298" s="17"/>
      <c r="H298" s="17"/>
      <c r="I298" s="17"/>
      <c r="J298" s="44"/>
      <c r="K298" s="45" t="s">
        <v>154</v>
      </c>
      <c r="L298" s="14">
        <f>L293+L295</f>
        <v>0</v>
      </c>
    </row>
    <row r="299" spans="1:12" ht="23.25" customHeight="1" x14ac:dyDescent="0.25">
      <c r="A299" s="9" t="s">
        <v>155</v>
      </c>
      <c r="B299" s="55" t="s">
        <v>9</v>
      </c>
      <c r="C299" s="55" t="s">
        <v>57</v>
      </c>
      <c r="D299" s="56" t="s">
        <v>156</v>
      </c>
      <c r="E299" s="66"/>
      <c r="F299" s="66"/>
      <c r="G299" s="66"/>
      <c r="H299" s="66"/>
      <c r="I299" s="66"/>
      <c r="J299" s="12">
        <v>14</v>
      </c>
      <c r="K299" s="21"/>
      <c r="L299" s="13">
        <f>ROUND(J299*K299,2)</f>
        <v>0</v>
      </c>
    </row>
    <row r="300" spans="1:12" ht="42" customHeight="1" x14ac:dyDescent="0.25">
      <c r="A300" s="76" t="s">
        <v>157</v>
      </c>
      <c r="B300" s="77"/>
      <c r="C300" s="77"/>
      <c r="D300" s="77"/>
      <c r="E300" s="77"/>
      <c r="F300" s="77"/>
      <c r="G300" s="77"/>
      <c r="H300" s="77"/>
      <c r="I300" s="77"/>
      <c r="J300" s="77"/>
      <c r="K300" s="77"/>
      <c r="L300" s="78"/>
    </row>
    <row r="301" spans="1:12" ht="15.75" customHeight="1" x14ac:dyDescent="0.25">
      <c r="A301" s="15"/>
      <c r="B301" s="16"/>
      <c r="C301" s="16"/>
      <c r="D301" s="17"/>
      <c r="E301" s="17"/>
      <c r="F301" s="17"/>
      <c r="G301" s="17"/>
      <c r="H301" s="17"/>
      <c r="I301" s="17"/>
      <c r="J301" s="44"/>
      <c r="K301" s="45" t="s">
        <v>158</v>
      </c>
      <c r="L301" s="14">
        <f>L299</f>
        <v>0</v>
      </c>
    </row>
    <row r="302" spans="1:12" x14ac:dyDescent="0.25">
      <c r="A302" s="9" t="s">
        <v>159</v>
      </c>
      <c r="B302" s="57" t="s">
        <v>9</v>
      </c>
      <c r="C302" s="57" t="s">
        <v>57</v>
      </c>
      <c r="D302" s="100" t="s">
        <v>160</v>
      </c>
      <c r="E302" s="100"/>
      <c r="F302" s="100"/>
      <c r="G302" s="100"/>
      <c r="H302" s="100"/>
      <c r="I302" s="100"/>
      <c r="J302" s="100"/>
      <c r="K302" s="100"/>
      <c r="L302" s="100"/>
    </row>
    <row r="303" spans="1:12" ht="23.25" customHeight="1" x14ac:dyDescent="0.25">
      <c r="A303" s="9" t="s">
        <v>161</v>
      </c>
      <c r="B303" s="55" t="s">
        <v>9</v>
      </c>
      <c r="C303" s="55" t="s">
        <v>57</v>
      </c>
      <c r="D303" s="56" t="s">
        <v>162</v>
      </c>
      <c r="E303" s="67"/>
      <c r="F303" s="67"/>
      <c r="G303" s="67"/>
      <c r="H303" s="67"/>
      <c r="I303" s="67"/>
      <c r="J303" s="50">
        <v>1</v>
      </c>
      <c r="K303" s="51"/>
      <c r="L303" s="52">
        <f>ROUND(J303*K303,2)</f>
        <v>0</v>
      </c>
    </row>
    <row r="304" spans="1:12" ht="50.25" customHeight="1" x14ac:dyDescent="0.25">
      <c r="A304" s="76" t="s">
        <v>163</v>
      </c>
      <c r="B304" s="77"/>
      <c r="C304" s="77"/>
      <c r="D304" s="77"/>
      <c r="E304" s="77"/>
      <c r="F304" s="77"/>
      <c r="G304" s="77"/>
      <c r="H304" s="77"/>
      <c r="I304" s="77"/>
      <c r="J304" s="77"/>
      <c r="K304" s="77"/>
      <c r="L304" s="78"/>
    </row>
    <row r="305" spans="1:12" x14ac:dyDescent="0.25">
      <c r="A305" s="9" t="s">
        <v>164</v>
      </c>
      <c r="B305" s="57" t="s">
        <v>9</v>
      </c>
      <c r="C305" s="57" t="s">
        <v>57</v>
      </c>
      <c r="D305" s="100" t="s">
        <v>165</v>
      </c>
      <c r="E305" s="100"/>
      <c r="F305" s="100"/>
      <c r="G305" s="100"/>
      <c r="H305" s="100"/>
      <c r="I305" s="100"/>
      <c r="J305" s="100">
        <v>1</v>
      </c>
      <c r="K305" s="100">
        <v>1540</v>
      </c>
      <c r="L305" s="100">
        <f>ROUND(J305*K305,2)</f>
        <v>1540</v>
      </c>
    </row>
    <row r="306" spans="1:12" ht="23.25" customHeight="1" x14ac:dyDescent="0.25">
      <c r="A306" s="9" t="s">
        <v>166</v>
      </c>
      <c r="B306" s="55" t="s">
        <v>9</v>
      </c>
      <c r="C306" s="55" t="s">
        <v>59</v>
      </c>
      <c r="D306" s="56" t="s">
        <v>98</v>
      </c>
      <c r="E306" s="67"/>
      <c r="F306" s="67"/>
      <c r="G306" s="67"/>
      <c r="H306" s="67"/>
      <c r="I306" s="67"/>
      <c r="J306" s="50">
        <v>60</v>
      </c>
      <c r="K306" s="51"/>
      <c r="L306" s="52">
        <f>ROUND(J306*K306,2)</f>
        <v>0</v>
      </c>
    </row>
    <row r="307" spans="1:12" ht="73.5" customHeight="1" x14ac:dyDescent="0.25">
      <c r="A307" s="76" t="s">
        <v>99</v>
      </c>
      <c r="B307" s="77"/>
      <c r="C307" s="77"/>
      <c r="D307" s="77"/>
      <c r="E307" s="77"/>
      <c r="F307" s="77"/>
      <c r="G307" s="77"/>
      <c r="H307" s="77"/>
      <c r="I307" s="77"/>
      <c r="J307" s="77"/>
      <c r="K307" s="77"/>
      <c r="L307" s="78"/>
    </row>
    <row r="308" spans="1:12" ht="15.75" customHeight="1" x14ac:dyDescent="0.25">
      <c r="A308" s="11"/>
      <c r="B308" s="11"/>
      <c r="C308" s="11"/>
      <c r="D308" s="57"/>
      <c r="E308" s="10" t="s">
        <v>167</v>
      </c>
      <c r="F308" s="62">
        <v>30</v>
      </c>
      <c r="G308" s="12">
        <v>0</v>
      </c>
      <c r="H308" s="12">
        <v>0</v>
      </c>
      <c r="I308" s="12">
        <v>0</v>
      </c>
      <c r="J308" s="12">
        <f>OR(F308&lt;&gt;0,G308&lt;&gt;0,H308&lt;&gt;0,I308&lt;&gt;0)*(F308 + (F308 = 0))*(G308 + (G308 = 0))*(H308 + (H308 = 0))*(I308 + (I308 = 0))</f>
        <v>30</v>
      </c>
      <c r="K308" s="11"/>
      <c r="L308" s="11"/>
    </row>
    <row r="309" spans="1:12" ht="15.75" customHeight="1" x14ac:dyDescent="0.25">
      <c r="A309" s="11"/>
      <c r="B309" s="11"/>
      <c r="C309" s="11"/>
      <c r="D309" s="57"/>
      <c r="E309" s="10" t="s">
        <v>168</v>
      </c>
      <c r="F309" s="62">
        <v>30</v>
      </c>
      <c r="G309" s="12">
        <v>0</v>
      </c>
      <c r="H309" s="12">
        <v>0</v>
      </c>
      <c r="I309" s="12">
        <v>0</v>
      </c>
      <c r="J309" s="12">
        <f>OR(F309&lt;&gt;0,G309&lt;&gt;0,H309&lt;&gt;0,I309&lt;&gt;0)*(F309 + (F309 = 0))*(G309 + (G309 = 0))*(H309 + (H309 = 0))*(I309 + (I309 = 0))</f>
        <v>30</v>
      </c>
      <c r="K309" s="11"/>
      <c r="L309" s="11"/>
    </row>
    <row r="310" spans="1:12" ht="23.25" customHeight="1" x14ac:dyDescent="0.25">
      <c r="A310" s="9" t="s">
        <v>169</v>
      </c>
      <c r="B310" s="55" t="s">
        <v>9</v>
      </c>
      <c r="C310" s="55" t="s">
        <v>59</v>
      </c>
      <c r="D310" s="56" t="s">
        <v>170</v>
      </c>
      <c r="E310" s="67"/>
      <c r="F310" s="67"/>
      <c r="G310" s="67"/>
      <c r="H310" s="67"/>
      <c r="I310" s="67"/>
      <c r="J310" s="50">
        <v>20</v>
      </c>
      <c r="K310" s="51"/>
      <c r="L310" s="52">
        <f>ROUND(J310*K310,2)</f>
        <v>0</v>
      </c>
    </row>
    <row r="311" spans="1:12" ht="49.5" customHeight="1" x14ac:dyDescent="0.25">
      <c r="A311" s="76" t="s">
        <v>171</v>
      </c>
      <c r="B311" s="77"/>
      <c r="C311" s="77"/>
      <c r="D311" s="77"/>
      <c r="E311" s="77"/>
      <c r="F311" s="77"/>
      <c r="G311" s="77"/>
      <c r="H311" s="77"/>
      <c r="I311" s="77"/>
      <c r="J311" s="77"/>
      <c r="K311" s="77"/>
      <c r="L311" s="78"/>
    </row>
    <row r="312" spans="1:12" ht="15.75" customHeight="1" x14ac:dyDescent="0.25">
      <c r="A312" s="11"/>
      <c r="B312" s="11"/>
      <c r="C312" s="11"/>
      <c r="D312" s="57"/>
      <c r="E312" s="10" t="s">
        <v>172</v>
      </c>
      <c r="F312" s="62">
        <v>2</v>
      </c>
      <c r="G312" s="12">
        <v>0</v>
      </c>
      <c r="H312" s="12">
        <v>0</v>
      </c>
      <c r="I312" s="12">
        <v>0</v>
      </c>
      <c r="J312" s="12">
        <f t="shared" ref="J312:J321" si="0">OR(F312&lt;&gt;0,G312&lt;&gt;0,H312&lt;&gt;0,I312&lt;&gt;0)*(F312 + (F312 = 0))*(G312 + (G312 = 0))*(H312 + (H312 = 0))*(I312 + (I312 = 0))</f>
        <v>2</v>
      </c>
      <c r="K312" s="11"/>
      <c r="L312" s="11"/>
    </row>
    <row r="313" spans="1:12" ht="15.75" customHeight="1" x14ac:dyDescent="0.25">
      <c r="A313" s="11"/>
      <c r="B313" s="11"/>
      <c r="C313" s="11"/>
      <c r="D313" s="57"/>
      <c r="E313" s="10" t="s">
        <v>173</v>
      </c>
      <c r="F313" s="62">
        <v>2</v>
      </c>
      <c r="G313" s="12">
        <v>0</v>
      </c>
      <c r="H313" s="12">
        <v>0</v>
      </c>
      <c r="I313" s="12">
        <v>0</v>
      </c>
      <c r="J313" s="12">
        <f t="shared" si="0"/>
        <v>2</v>
      </c>
      <c r="K313" s="11"/>
      <c r="L313" s="11"/>
    </row>
    <row r="314" spans="1:12" ht="15.75" customHeight="1" x14ac:dyDescent="0.25">
      <c r="A314" s="11"/>
      <c r="B314" s="11"/>
      <c r="C314" s="11"/>
      <c r="D314" s="57"/>
      <c r="E314" s="10" t="s">
        <v>174</v>
      </c>
      <c r="F314" s="62">
        <v>2</v>
      </c>
      <c r="G314" s="12">
        <v>0</v>
      </c>
      <c r="H314" s="12">
        <v>0</v>
      </c>
      <c r="I314" s="12">
        <v>0</v>
      </c>
      <c r="J314" s="12">
        <f t="shared" si="0"/>
        <v>2</v>
      </c>
      <c r="K314" s="11"/>
      <c r="L314" s="11"/>
    </row>
    <row r="315" spans="1:12" ht="15.75" customHeight="1" x14ac:dyDescent="0.25">
      <c r="A315" s="11"/>
      <c r="B315" s="11"/>
      <c r="C315" s="11"/>
      <c r="D315" s="57"/>
      <c r="E315" s="10" t="s">
        <v>175</v>
      </c>
      <c r="F315" s="62">
        <v>2</v>
      </c>
      <c r="G315" s="12">
        <v>0</v>
      </c>
      <c r="H315" s="12">
        <v>0</v>
      </c>
      <c r="I315" s="12">
        <v>0</v>
      </c>
      <c r="J315" s="12">
        <f t="shared" si="0"/>
        <v>2</v>
      </c>
      <c r="K315" s="11"/>
      <c r="L315" s="11"/>
    </row>
    <row r="316" spans="1:12" ht="15.75" customHeight="1" x14ac:dyDescent="0.25">
      <c r="A316" s="11"/>
      <c r="B316" s="11"/>
      <c r="C316" s="11"/>
      <c r="D316" s="57"/>
      <c r="E316" s="10" t="s">
        <v>176</v>
      </c>
      <c r="F316" s="62">
        <v>2</v>
      </c>
      <c r="G316" s="12">
        <v>0</v>
      </c>
      <c r="H316" s="12">
        <v>0</v>
      </c>
      <c r="I316" s="12">
        <v>0</v>
      </c>
      <c r="J316" s="12">
        <f t="shared" si="0"/>
        <v>2</v>
      </c>
      <c r="K316" s="11"/>
      <c r="L316" s="11"/>
    </row>
    <row r="317" spans="1:12" ht="15.75" customHeight="1" x14ac:dyDescent="0.25">
      <c r="A317" s="11"/>
      <c r="B317" s="11"/>
      <c r="C317" s="11"/>
      <c r="D317" s="57"/>
      <c r="E317" s="10" t="s">
        <v>177</v>
      </c>
      <c r="F317" s="62">
        <v>2</v>
      </c>
      <c r="G317" s="12">
        <v>0</v>
      </c>
      <c r="H317" s="12">
        <v>0</v>
      </c>
      <c r="I317" s="12">
        <v>0</v>
      </c>
      <c r="J317" s="12">
        <f t="shared" si="0"/>
        <v>2</v>
      </c>
      <c r="K317" s="11"/>
      <c r="L317" s="11"/>
    </row>
    <row r="318" spans="1:12" ht="15.75" customHeight="1" x14ac:dyDescent="0.25">
      <c r="A318" s="11"/>
      <c r="B318" s="11"/>
      <c r="C318" s="11"/>
      <c r="D318" s="57"/>
      <c r="E318" s="10" t="s">
        <v>178</v>
      </c>
      <c r="F318" s="62">
        <v>2</v>
      </c>
      <c r="G318" s="12">
        <v>0</v>
      </c>
      <c r="H318" s="12">
        <v>0</v>
      </c>
      <c r="I318" s="12">
        <v>0</v>
      </c>
      <c r="J318" s="12">
        <f t="shared" si="0"/>
        <v>2</v>
      </c>
      <c r="K318" s="11"/>
      <c r="L318" s="11"/>
    </row>
    <row r="319" spans="1:12" ht="15.75" customHeight="1" x14ac:dyDescent="0.25">
      <c r="A319" s="11"/>
      <c r="B319" s="11"/>
      <c r="C319" s="11"/>
      <c r="D319" s="57"/>
      <c r="E319" s="10" t="s">
        <v>179</v>
      </c>
      <c r="F319" s="62">
        <v>2</v>
      </c>
      <c r="G319" s="12">
        <v>0</v>
      </c>
      <c r="H319" s="12">
        <v>0</v>
      </c>
      <c r="I319" s="12">
        <v>0</v>
      </c>
      <c r="J319" s="12">
        <f t="shared" si="0"/>
        <v>2</v>
      </c>
      <c r="K319" s="11"/>
      <c r="L319" s="11"/>
    </row>
    <row r="320" spans="1:12" ht="15.75" customHeight="1" x14ac:dyDescent="0.25">
      <c r="A320" s="11"/>
      <c r="B320" s="11"/>
      <c r="C320" s="11"/>
      <c r="D320" s="57"/>
      <c r="E320" s="10" t="s">
        <v>180</v>
      </c>
      <c r="F320" s="62">
        <v>2</v>
      </c>
      <c r="G320" s="12">
        <v>0</v>
      </c>
      <c r="H320" s="12">
        <v>0</v>
      </c>
      <c r="I320" s="12">
        <v>0</v>
      </c>
      <c r="J320" s="12">
        <f t="shared" si="0"/>
        <v>2</v>
      </c>
      <c r="K320" s="11"/>
      <c r="L320" s="11"/>
    </row>
    <row r="321" spans="1:12" ht="15.75" customHeight="1" x14ac:dyDescent="0.25">
      <c r="A321" s="11"/>
      <c r="B321" s="11"/>
      <c r="C321" s="11"/>
      <c r="D321" s="57"/>
      <c r="E321" s="10" t="s">
        <v>181</v>
      </c>
      <c r="F321" s="62">
        <v>2</v>
      </c>
      <c r="G321" s="12">
        <v>0</v>
      </c>
      <c r="H321" s="12">
        <v>0</v>
      </c>
      <c r="I321" s="12">
        <v>0</v>
      </c>
      <c r="J321" s="12">
        <f t="shared" si="0"/>
        <v>2</v>
      </c>
      <c r="K321" s="11"/>
      <c r="L321" s="11"/>
    </row>
    <row r="322" spans="1:12" ht="23.25" customHeight="1" x14ac:dyDescent="0.25">
      <c r="A322" s="9" t="s">
        <v>182</v>
      </c>
      <c r="B322" s="55" t="s">
        <v>9</v>
      </c>
      <c r="C322" s="55" t="s">
        <v>59</v>
      </c>
      <c r="D322" s="56" t="s">
        <v>103</v>
      </c>
      <c r="E322" s="67"/>
      <c r="F322" s="67"/>
      <c r="G322" s="67"/>
      <c r="H322" s="67"/>
      <c r="I322" s="67"/>
      <c r="J322" s="50">
        <v>60</v>
      </c>
      <c r="K322" s="51"/>
      <c r="L322" s="52">
        <f>ROUND(J322*K322,2)</f>
        <v>0</v>
      </c>
    </row>
    <row r="323" spans="1:12" ht="49.5" customHeight="1" x14ac:dyDescent="0.25">
      <c r="A323" s="76" t="s">
        <v>183</v>
      </c>
      <c r="B323" s="77"/>
      <c r="C323" s="77"/>
      <c r="D323" s="77"/>
      <c r="E323" s="77"/>
      <c r="F323" s="77"/>
      <c r="G323" s="77"/>
      <c r="H323" s="77"/>
      <c r="I323" s="77"/>
      <c r="J323" s="77"/>
      <c r="K323" s="77"/>
      <c r="L323" s="78"/>
    </row>
    <row r="324" spans="1:12" ht="15.75" customHeight="1" x14ac:dyDescent="0.25">
      <c r="A324" s="11"/>
      <c r="B324" s="11"/>
      <c r="C324" s="11"/>
      <c r="D324" s="57"/>
      <c r="E324" s="10" t="s">
        <v>184</v>
      </c>
      <c r="F324" s="62">
        <v>30</v>
      </c>
      <c r="G324" s="12">
        <v>0</v>
      </c>
      <c r="H324" s="12">
        <v>0</v>
      </c>
      <c r="I324" s="12">
        <v>0</v>
      </c>
      <c r="J324" s="12">
        <f>OR(F324&lt;&gt;0,G324&lt;&gt;0,H324&lt;&gt;0,I324&lt;&gt;0)*(F324 + (F324 = 0))*(G324 + (G324 = 0))*(H324 + (H324 = 0))*(I324 + (I324 = 0))</f>
        <v>30</v>
      </c>
      <c r="K324" s="11"/>
      <c r="L324" s="11"/>
    </row>
    <row r="325" spans="1:12" ht="15.75" customHeight="1" x14ac:dyDescent="0.25">
      <c r="A325" s="11"/>
      <c r="B325" s="11"/>
      <c r="C325" s="11"/>
      <c r="D325" s="57"/>
      <c r="E325" s="10" t="s">
        <v>185</v>
      </c>
      <c r="F325" s="62">
        <v>30</v>
      </c>
      <c r="G325" s="12">
        <v>0</v>
      </c>
      <c r="H325" s="12">
        <v>0</v>
      </c>
      <c r="I325" s="12">
        <v>0</v>
      </c>
      <c r="J325" s="12">
        <f>OR(F325&lt;&gt;0,G325&lt;&gt;0,H325&lt;&gt;0,I325&lt;&gt;0)*(F325 + (F325 = 0))*(G325 + (G325 = 0))*(H325 + (H325 = 0))*(I325 + (I325 = 0))</f>
        <v>30</v>
      </c>
      <c r="K325" s="11"/>
      <c r="L325" s="11"/>
    </row>
    <row r="326" spans="1:12" ht="23.25" customHeight="1" x14ac:dyDescent="0.25">
      <c r="A326" s="9" t="s">
        <v>186</v>
      </c>
      <c r="B326" s="55" t="s">
        <v>9</v>
      </c>
      <c r="C326" s="55" t="s">
        <v>59</v>
      </c>
      <c r="D326" s="56" t="s">
        <v>187</v>
      </c>
      <c r="E326" s="67"/>
      <c r="F326" s="67"/>
      <c r="G326" s="67"/>
      <c r="H326" s="67"/>
      <c r="I326" s="67"/>
      <c r="J326" s="50">
        <v>20</v>
      </c>
      <c r="K326" s="51"/>
      <c r="L326" s="52">
        <f>ROUND(J326*K326,2)</f>
        <v>0</v>
      </c>
    </row>
    <row r="327" spans="1:12" ht="49.5" customHeight="1" x14ac:dyDescent="0.25">
      <c r="A327" s="76" t="s">
        <v>188</v>
      </c>
      <c r="B327" s="77"/>
      <c r="C327" s="77"/>
      <c r="D327" s="77"/>
      <c r="E327" s="77"/>
      <c r="F327" s="77"/>
      <c r="G327" s="77"/>
      <c r="H327" s="77"/>
      <c r="I327" s="77"/>
      <c r="J327" s="77"/>
      <c r="K327" s="77"/>
      <c r="L327" s="78"/>
    </row>
    <row r="328" spans="1:12" ht="15.75" customHeight="1" x14ac:dyDescent="0.25">
      <c r="A328" s="11"/>
      <c r="B328" s="11"/>
      <c r="C328" s="11"/>
      <c r="D328" s="57"/>
      <c r="E328" s="10" t="s">
        <v>189</v>
      </c>
      <c r="F328" s="62">
        <v>2</v>
      </c>
      <c r="G328" s="12">
        <v>0</v>
      </c>
      <c r="H328" s="12">
        <v>0</v>
      </c>
      <c r="I328" s="12">
        <v>0</v>
      </c>
      <c r="J328" s="12">
        <f t="shared" ref="J328:J337" si="1">OR(F328&lt;&gt;0,G328&lt;&gt;0,H328&lt;&gt;0,I328&lt;&gt;0)*(F328 + (F328 = 0))*(G328 + (G328 = 0))*(H328 + (H328 = 0))*(I328 + (I328 = 0))</f>
        <v>2</v>
      </c>
      <c r="K328" s="11"/>
      <c r="L328" s="11"/>
    </row>
    <row r="329" spans="1:12" ht="15.75" customHeight="1" x14ac:dyDescent="0.25">
      <c r="A329" s="11"/>
      <c r="B329" s="11"/>
      <c r="C329" s="11"/>
      <c r="D329" s="57"/>
      <c r="E329" s="10" t="s">
        <v>190</v>
      </c>
      <c r="F329" s="62">
        <v>2</v>
      </c>
      <c r="G329" s="12">
        <v>0</v>
      </c>
      <c r="H329" s="12">
        <v>0</v>
      </c>
      <c r="I329" s="12">
        <v>0</v>
      </c>
      <c r="J329" s="12">
        <f t="shared" si="1"/>
        <v>2</v>
      </c>
      <c r="K329" s="11"/>
      <c r="L329" s="11"/>
    </row>
    <row r="330" spans="1:12" ht="15.75" customHeight="1" x14ac:dyDescent="0.25">
      <c r="A330" s="11"/>
      <c r="B330" s="11"/>
      <c r="C330" s="11"/>
      <c r="D330" s="57"/>
      <c r="E330" s="10" t="s">
        <v>191</v>
      </c>
      <c r="F330" s="62">
        <v>2</v>
      </c>
      <c r="G330" s="12">
        <v>0</v>
      </c>
      <c r="H330" s="12">
        <v>0</v>
      </c>
      <c r="I330" s="12">
        <v>0</v>
      </c>
      <c r="J330" s="12">
        <f t="shared" si="1"/>
        <v>2</v>
      </c>
      <c r="K330" s="11"/>
      <c r="L330" s="11"/>
    </row>
    <row r="331" spans="1:12" ht="15.75" customHeight="1" x14ac:dyDescent="0.25">
      <c r="A331" s="11"/>
      <c r="B331" s="11"/>
      <c r="C331" s="11"/>
      <c r="D331" s="57"/>
      <c r="E331" s="10" t="s">
        <v>192</v>
      </c>
      <c r="F331" s="62">
        <v>2</v>
      </c>
      <c r="G331" s="12">
        <v>0</v>
      </c>
      <c r="H331" s="12">
        <v>0</v>
      </c>
      <c r="I331" s="12">
        <v>0</v>
      </c>
      <c r="J331" s="12">
        <f t="shared" si="1"/>
        <v>2</v>
      </c>
      <c r="K331" s="11"/>
      <c r="L331" s="11"/>
    </row>
    <row r="332" spans="1:12" ht="15.75" customHeight="1" x14ac:dyDescent="0.25">
      <c r="A332" s="11"/>
      <c r="B332" s="11"/>
      <c r="C332" s="11"/>
      <c r="D332" s="57"/>
      <c r="E332" s="10" t="s">
        <v>193</v>
      </c>
      <c r="F332" s="62">
        <v>2</v>
      </c>
      <c r="G332" s="12">
        <v>0</v>
      </c>
      <c r="H332" s="12">
        <v>0</v>
      </c>
      <c r="I332" s="12">
        <v>0</v>
      </c>
      <c r="J332" s="12">
        <f t="shared" si="1"/>
        <v>2</v>
      </c>
      <c r="K332" s="11"/>
      <c r="L332" s="11"/>
    </row>
    <row r="333" spans="1:12" ht="15.75" customHeight="1" x14ac:dyDescent="0.25">
      <c r="A333" s="11"/>
      <c r="B333" s="11"/>
      <c r="C333" s="11"/>
      <c r="D333" s="57"/>
      <c r="E333" s="10" t="s">
        <v>194</v>
      </c>
      <c r="F333" s="62">
        <v>2</v>
      </c>
      <c r="G333" s="12">
        <v>0</v>
      </c>
      <c r="H333" s="12">
        <v>0</v>
      </c>
      <c r="I333" s="12">
        <v>0</v>
      </c>
      <c r="J333" s="12">
        <f t="shared" si="1"/>
        <v>2</v>
      </c>
      <c r="K333" s="11"/>
      <c r="L333" s="11"/>
    </row>
    <row r="334" spans="1:12" ht="15.75" customHeight="1" x14ac:dyDescent="0.25">
      <c r="A334" s="11"/>
      <c r="B334" s="11"/>
      <c r="C334" s="11"/>
      <c r="D334" s="57"/>
      <c r="E334" s="10" t="s">
        <v>195</v>
      </c>
      <c r="F334" s="62">
        <v>2</v>
      </c>
      <c r="G334" s="12">
        <v>0</v>
      </c>
      <c r="H334" s="12">
        <v>0</v>
      </c>
      <c r="I334" s="12">
        <v>0</v>
      </c>
      <c r="J334" s="12">
        <f t="shared" si="1"/>
        <v>2</v>
      </c>
      <c r="K334" s="11"/>
      <c r="L334" s="11"/>
    </row>
    <row r="335" spans="1:12" ht="15.75" customHeight="1" x14ac:dyDescent="0.25">
      <c r="A335" s="11"/>
      <c r="B335" s="11"/>
      <c r="C335" s="11"/>
      <c r="D335" s="57"/>
      <c r="E335" s="10" t="s">
        <v>196</v>
      </c>
      <c r="F335" s="62">
        <v>2</v>
      </c>
      <c r="G335" s="12">
        <v>0</v>
      </c>
      <c r="H335" s="12">
        <v>0</v>
      </c>
      <c r="I335" s="12">
        <v>0</v>
      </c>
      <c r="J335" s="12">
        <f t="shared" si="1"/>
        <v>2</v>
      </c>
      <c r="K335" s="11"/>
      <c r="L335" s="11"/>
    </row>
    <row r="336" spans="1:12" ht="15.75" customHeight="1" x14ac:dyDescent="0.25">
      <c r="A336" s="11"/>
      <c r="B336" s="11"/>
      <c r="C336" s="11"/>
      <c r="D336" s="57"/>
      <c r="E336" s="10" t="s">
        <v>197</v>
      </c>
      <c r="F336" s="62">
        <v>2</v>
      </c>
      <c r="G336" s="12">
        <v>0</v>
      </c>
      <c r="H336" s="12">
        <v>0</v>
      </c>
      <c r="I336" s="12">
        <v>0</v>
      </c>
      <c r="J336" s="12">
        <f t="shared" si="1"/>
        <v>2</v>
      </c>
      <c r="K336" s="11"/>
      <c r="L336" s="11"/>
    </row>
    <row r="337" spans="1:12" ht="15.75" customHeight="1" x14ac:dyDescent="0.25">
      <c r="A337" s="11"/>
      <c r="B337" s="11"/>
      <c r="C337" s="11"/>
      <c r="D337" s="57"/>
      <c r="E337" s="10" t="s">
        <v>198</v>
      </c>
      <c r="F337" s="62">
        <v>2</v>
      </c>
      <c r="G337" s="12">
        <v>0</v>
      </c>
      <c r="H337" s="12">
        <v>0</v>
      </c>
      <c r="I337" s="12">
        <v>0</v>
      </c>
      <c r="J337" s="12">
        <f t="shared" si="1"/>
        <v>2</v>
      </c>
      <c r="K337" s="11"/>
      <c r="L337" s="11"/>
    </row>
    <row r="338" spans="1:12" ht="23.25" customHeight="1" x14ac:dyDescent="0.25">
      <c r="A338" s="9" t="s">
        <v>199</v>
      </c>
      <c r="B338" s="55" t="s">
        <v>9</v>
      </c>
      <c r="C338" s="55" t="s">
        <v>57</v>
      </c>
      <c r="D338" s="56" t="s">
        <v>109</v>
      </c>
      <c r="E338" s="67"/>
      <c r="F338" s="67"/>
      <c r="G338" s="67"/>
      <c r="H338" s="67"/>
      <c r="I338" s="67"/>
      <c r="J338" s="50">
        <v>4</v>
      </c>
      <c r="K338" s="51"/>
      <c r="L338" s="52">
        <f>ROUND(J338*K338,2)</f>
        <v>0</v>
      </c>
    </row>
    <row r="339" spans="1:12" ht="61.5" customHeight="1" x14ac:dyDescent="0.25">
      <c r="A339" s="76" t="s">
        <v>110</v>
      </c>
      <c r="B339" s="77"/>
      <c r="C339" s="77"/>
      <c r="D339" s="77"/>
      <c r="E339" s="77"/>
      <c r="F339" s="77"/>
      <c r="G339" s="77"/>
      <c r="H339" s="77"/>
      <c r="I339" s="77"/>
      <c r="J339" s="77"/>
      <c r="K339" s="77"/>
      <c r="L339" s="78"/>
    </row>
    <row r="340" spans="1:12" ht="15.75" customHeight="1" x14ac:dyDescent="0.25">
      <c r="A340" s="11"/>
      <c r="B340" s="11"/>
      <c r="C340" s="11"/>
      <c r="D340" s="57"/>
      <c r="E340" s="10" t="s">
        <v>200</v>
      </c>
      <c r="F340" s="62">
        <v>2</v>
      </c>
      <c r="G340" s="12">
        <v>0</v>
      </c>
      <c r="H340" s="12">
        <v>0</v>
      </c>
      <c r="I340" s="12">
        <v>0</v>
      </c>
      <c r="J340" s="12">
        <f>OR(F340&lt;&gt;0,G340&lt;&gt;0,H340&lt;&gt;0,I340&lt;&gt;0)*(F340 + (F340 = 0))*(G340 + (G340 = 0))*(H340 + (H340 = 0))*(I340 + (I340 = 0))</f>
        <v>2</v>
      </c>
      <c r="K340" s="11"/>
      <c r="L340" s="11"/>
    </row>
    <row r="341" spans="1:12" ht="15.75" customHeight="1" x14ac:dyDescent="0.25">
      <c r="A341" s="11"/>
      <c r="B341" s="11"/>
      <c r="C341" s="11"/>
      <c r="D341" s="57"/>
      <c r="E341" s="10" t="s">
        <v>201</v>
      </c>
      <c r="F341" s="62">
        <v>2</v>
      </c>
      <c r="G341" s="12">
        <v>0</v>
      </c>
      <c r="H341" s="12">
        <v>0</v>
      </c>
      <c r="I341" s="12">
        <v>0</v>
      </c>
      <c r="J341" s="12">
        <f>OR(F341&lt;&gt;0,G341&lt;&gt;0,H341&lt;&gt;0,I341&lt;&gt;0)*(F341 + (F341 = 0))*(G341 + (G341 = 0))*(H341 + (H341 = 0))*(I341 + (I341 = 0))</f>
        <v>2</v>
      </c>
      <c r="K341" s="11"/>
      <c r="L341" s="11"/>
    </row>
    <row r="342" spans="1:12" ht="23.25" customHeight="1" x14ac:dyDescent="0.25">
      <c r="A342" s="9" t="s">
        <v>202</v>
      </c>
      <c r="B342" s="55" t="s">
        <v>9</v>
      </c>
      <c r="C342" s="55" t="s">
        <v>57</v>
      </c>
      <c r="D342" s="56" t="s">
        <v>113</v>
      </c>
      <c r="E342" s="67"/>
      <c r="F342" s="67"/>
      <c r="G342" s="67"/>
      <c r="H342" s="67"/>
      <c r="I342" s="67"/>
      <c r="J342" s="50">
        <v>21</v>
      </c>
      <c r="K342" s="51"/>
      <c r="L342" s="52">
        <f>ROUND(J342*K342,2)</f>
        <v>0</v>
      </c>
    </row>
    <row r="343" spans="1:12" ht="61.5" customHeight="1" x14ac:dyDescent="0.25">
      <c r="A343" s="76" t="s">
        <v>110</v>
      </c>
      <c r="B343" s="77"/>
      <c r="C343" s="77"/>
      <c r="D343" s="77"/>
      <c r="E343" s="77"/>
      <c r="F343" s="77"/>
      <c r="G343" s="77"/>
      <c r="H343" s="77"/>
      <c r="I343" s="77"/>
      <c r="J343" s="77"/>
      <c r="K343" s="77"/>
      <c r="L343" s="78"/>
    </row>
    <row r="344" spans="1:12" ht="15.75" customHeight="1" x14ac:dyDescent="0.25">
      <c r="A344" s="11"/>
      <c r="B344" s="11"/>
      <c r="C344" s="11"/>
      <c r="D344" s="57"/>
      <c r="E344" s="10" t="s">
        <v>189</v>
      </c>
      <c r="F344" s="62">
        <v>2</v>
      </c>
      <c r="G344" s="12">
        <v>0</v>
      </c>
      <c r="H344" s="12">
        <v>0</v>
      </c>
      <c r="I344" s="12">
        <v>0</v>
      </c>
      <c r="J344" s="12">
        <f t="shared" ref="J344:J354" si="2">OR(F344&lt;&gt;0,G344&lt;&gt;0,H344&lt;&gt;0,I344&lt;&gt;0)*(F344 + (F344 = 0))*(G344 + (G344 = 0))*(H344 + (H344 = 0))*(I344 + (I344 = 0))</f>
        <v>2</v>
      </c>
      <c r="K344" s="11"/>
      <c r="L344" s="11"/>
    </row>
    <row r="345" spans="1:12" ht="15.75" customHeight="1" x14ac:dyDescent="0.25">
      <c r="A345" s="11"/>
      <c r="B345" s="11"/>
      <c r="C345" s="11"/>
      <c r="D345" s="57"/>
      <c r="E345" s="10" t="s">
        <v>190</v>
      </c>
      <c r="F345" s="62">
        <v>2</v>
      </c>
      <c r="G345" s="12">
        <v>0</v>
      </c>
      <c r="H345" s="12">
        <v>0</v>
      </c>
      <c r="I345" s="12">
        <v>0</v>
      </c>
      <c r="J345" s="12">
        <f t="shared" si="2"/>
        <v>2</v>
      </c>
      <c r="K345" s="11"/>
      <c r="L345" s="11"/>
    </row>
    <row r="346" spans="1:12" ht="15.75" customHeight="1" x14ac:dyDescent="0.25">
      <c r="A346" s="11"/>
      <c r="B346" s="11"/>
      <c r="C346" s="11"/>
      <c r="D346" s="57"/>
      <c r="E346" s="10" t="s">
        <v>191</v>
      </c>
      <c r="F346" s="62">
        <v>2</v>
      </c>
      <c r="G346" s="12">
        <v>0</v>
      </c>
      <c r="H346" s="12">
        <v>0</v>
      </c>
      <c r="I346" s="12">
        <v>0</v>
      </c>
      <c r="J346" s="12">
        <f t="shared" si="2"/>
        <v>2</v>
      </c>
      <c r="K346" s="11"/>
      <c r="L346" s="11"/>
    </row>
    <row r="347" spans="1:12" ht="15.75" customHeight="1" x14ac:dyDescent="0.25">
      <c r="A347" s="11"/>
      <c r="B347" s="11"/>
      <c r="C347" s="11"/>
      <c r="D347" s="57"/>
      <c r="E347" s="10" t="s">
        <v>192</v>
      </c>
      <c r="F347" s="62">
        <v>2</v>
      </c>
      <c r="G347" s="12">
        <v>0</v>
      </c>
      <c r="H347" s="12">
        <v>0</v>
      </c>
      <c r="I347" s="12">
        <v>0</v>
      </c>
      <c r="J347" s="12">
        <f t="shared" si="2"/>
        <v>2</v>
      </c>
      <c r="K347" s="11"/>
      <c r="L347" s="11"/>
    </row>
    <row r="348" spans="1:12" ht="15.75" customHeight="1" x14ac:dyDescent="0.25">
      <c r="A348" s="11"/>
      <c r="B348" s="11"/>
      <c r="C348" s="11"/>
      <c r="D348" s="57"/>
      <c r="E348" s="10" t="s">
        <v>193</v>
      </c>
      <c r="F348" s="62">
        <v>2</v>
      </c>
      <c r="G348" s="12">
        <v>0</v>
      </c>
      <c r="H348" s="12">
        <v>0</v>
      </c>
      <c r="I348" s="12">
        <v>0</v>
      </c>
      <c r="J348" s="12">
        <f t="shared" si="2"/>
        <v>2</v>
      </c>
      <c r="K348" s="11"/>
      <c r="L348" s="11"/>
    </row>
    <row r="349" spans="1:12" ht="15.75" customHeight="1" x14ac:dyDescent="0.25">
      <c r="A349" s="11"/>
      <c r="B349" s="11"/>
      <c r="C349" s="11"/>
      <c r="D349" s="57"/>
      <c r="E349" s="10" t="s">
        <v>194</v>
      </c>
      <c r="F349" s="62">
        <v>2</v>
      </c>
      <c r="G349" s="12">
        <v>0</v>
      </c>
      <c r="H349" s="12">
        <v>0</v>
      </c>
      <c r="I349" s="12">
        <v>0</v>
      </c>
      <c r="J349" s="12">
        <f t="shared" si="2"/>
        <v>2</v>
      </c>
      <c r="K349" s="11"/>
      <c r="L349" s="11"/>
    </row>
    <row r="350" spans="1:12" ht="15.75" customHeight="1" x14ac:dyDescent="0.25">
      <c r="A350" s="11"/>
      <c r="B350" s="11"/>
      <c r="C350" s="11"/>
      <c r="D350" s="57"/>
      <c r="E350" s="10" t="s">
        <v>195</v>
      </c>
      <c r="F350" s="62">
        <v>2</v>
      </c>
      <c r="G350" s="12">
        <v>0</v>
      </c>
      <c r="H350" s="12">
        <v>0</v>
      </c>
      <c r="I350" s="12">
        <v>0</v>
      </c>
      <c r="J350" s="12">
        <f t="shared" si="2"/>
        <v>2</v>
      </c>
      <c r="K350" s="11"/>
      <c r="L350" s="11"/>
    </row>
    <row r="351" spans="1:12" ht="15.75" customHeight="1" x14ac:dyDescent="0.25">
      <c r="A351" s="11"/>
      <c r="B351" s="11"/>
      <c r="C351" s="11"/>
      <c r="D351" s="57"/>
      <c r="E351" s="10" t="s">
        <v>196</v>
      </c>
      <c r="F351" s="62">
        <v>2</v>
      </c>
      <c r="G351" s="12">
        <v>0</v>
      </c>
      <c r="H351" s="12">
        <v>0</v>
      </c>
      <c r="I351" s="12">
        <v>0</v>
      </c>
      <c r="J351" s="12">
        <f t="shared" si="2"/>
        <v>2</v>
      </c>
      <c r="K351" s="11"/>
      <c r="L351" s="11"/>
    </row>
    <row r="352" spans="1:12" ht="15.75" customHeight="1" x14ac:dyDescent="0.25">
      <c r="A352" s="11"/>
      <c r="B352" s="11"/>
      <c r="C352" s="11"/>
      <c r="D352" s="57"/>
      <c r="E352" s="10" t="s">
        <v>197</v>
      </c>
      <c r="F352" s="62">
        <v>2</v>
      </c>
      <c r="G352" s="12">
        <v>0</v>
      </c>
      <c r="H352" s="12">
        <v>0</v>
      </c>
      <c r="I352" s="12">
        <v>0</v>
      </c>
      <c r="J352" s="12">
        <f t="shared" si="2"/>
        <v>2</v>
      </c>
      <c r="K352" s="11"/>
      <c r="L352" s="11"/>
    </row>
    <row r="353" spans="1:12" ht="15.75" customHeight="1" x14ac:dyDescent="0.25">
      <c r="A353" s="11"/>
      <c r="B353" s="11"/>
      <c r="C353" s="11"/>
      <c r="D353" s="57"/>
      <c r="E353" s="10" t="s">
        <v>198</v>
      </c>
      <c r="F353" s="62">
        <v>2</v>
      </c>
      <c r="G353" s="12">
        <v>0</v>
      </c>
      <c r="H353" s="12">
        <v>0</v>
      </c>
      <c r="I353" s="12">
        <v>0</v>
      </c>
      <c r="J353" s="12">
        <f t="shared" si="2"/>
        <v>2</v>
      </c>
      <c r="K353" s="11"/>
      <c r="L353" s="11"/>
    </row>
    <row r="354" spans="1:12" ht="15.75" customHeight="1" x14ac:dyDescent="0.25">
      <c r="A354" s="11"/>
      <c r="B354" s="11"/>
      <c r="C354" s="11"/>
      <c r="D354" s="57"/>
      <c r="E354" s="10" t="s">
        <v>101</v>
      </c>
      <c r="F354" s="62">
        <v>1</v>
      </c>
      <c r="G354" s="12">
        <v>0</v>
      </c>
      <c r="H354" s="12">
        <v>0</v>
      </c>
      <c r="I354" s="12">
        <v>0</v>
      </c>
      <c r="J354" s="12">
        <f t="shared" si="2"/>
        <v>1</v>
      </c>
      <c r="K354" s="11"/>
      <c r="L354" s="11"/>
    </row>
    <row r="355" spans="1:12" ht="23.25" customHeight="1" x14ac:dyDescent="0.25">
      <c r="A355" s="9" t="s">
        <v>203</v>
      </c>
      <c r="B355" s="55" t="s">
        <v>9</v>
      </c>
      <c r="C355" s="55" t="s">
        <v>57</v>
      </c>
      <c r="D355" s="56" t="s">
        <v>115</v>
      </c>
      <c r="E355" s="67"/>
      <c r="F355" s="67"/>
      <c r="G355" s="67"/>
      <c r="H355" s="67"/>
      <c r="I355" s="67"/>
      <c r="J355" s="50">
        <v>2</v>
      </c>
      <c r="K355" s="51"/>
      <c r="L355" s="52">
        <f>ROUND(J355*K355,2)</f>
        <v>0</v>
      </c>
    </row>
    <row r="356" spans="1:12" ht="30.75" customHeight="1" x14ac:dyDescent="0.25">
      <c r="A356" s="76" t="s">
        <v>116</v>
      </c>
      <c r="B356" s="77"/>
      <c r="C356" s="77"/>
      <c r="D356" s="77"/>
      <c r="E356" s="77"/>
      <c r="F356" s="77"/>
      <c r="G356" s="77"/>
      <c r="H356" s="77"/>
      <c r="I356" s="77"/>
      <c r="J356" s="77"/>
      <c r="K356" s="77"/>
      <c r="L356" s="78"/>
    </row>
    <row r="357" spans="1:12" ht="23.25" customHeight="1" x14ac:dyDescent="0.25">
      <c r="A357" s="9" t="s">
        <v>204</v>
      </c>
      <c r="B357" s="55" t="s">
        <v>9</v>
      </c>
      <c r="C357" s="55" t="s">
        <v>57</v>
      </c>
      <c r="D357" s="56" t="s">
        <v>205</v>
      </c>
      <c r="E357" s="67"/>
      <c r="F357" s="67"/>
      <c r="G357" s="67"/>
      <c r="H357" s="67"/>
      <c r="I357" s="67"/>
      <c r="J357" s="50">
        <v>4</v>
      </c>
      <c r="K357" s="51"/>
      <c r="L357" s="52">
        <f>ROUND(J357*K357,2)</f>
        <v>0</v>
      </c>
    </row>
    <row r="358" spans="1:12" ht="243" customHeight="1" x14ac:dyDescent="0.25">
      <c r="A358" s="76" t="s">
        <v>206</v>
      </c>
      <c r="B358" s="77"/>
      <c r="C358" s="77"/>
      <c r="D358" s="77"/>
      <c r="E358" s="77"/>
      <c r="F358" s="77"/>
      <c r="G358" s="77"/>
      <c r="H358" s="77"/>
      <c r="I358" s="77"/>
      <c r="J358" s="77"/>
      <c r="K358" s="77"/>
      <c r="L358" s="78"/>
    </row>
    <row r="359" spans="1:12" ht="15.75" customHeight="1" x14ac:dyDescent="0.25">
      <c r="A359" s="11"/>
      <c r="B359" s="11"/>
      <c r="C359" s="11"/>
      <c r="D359" s="57"/>
      <c r="E359" s="10" t="s">
        <v>207</v>
      </c>
      <c r="F359" s="62">
        <v>2</v>
      </c>
      <c r="G359" s="12">
        <v>0</v>
      </c>
      <c r="H359" s="12">
        <v>0</v>
      </c>
      <c r="I359" s="12">
        <v>0</v>
      </c>
      <c r="J359" s="12">
        <f>OR(F359&lt;&gt;0,G359&lt;&gt;0,H359&lt;&gt;0,I359&lt;&gt;0)*(F359 + (F359 = 0))*(G359 + (G359 = 0))*(H359 + (H359 = 0))*(I359 + (I359 = 0))</f>
        <v>2</v>
      </c>
      <c r="K359" s="11"/>
      <c r="L359" s="11"/>
    </row>
    <row r="360" spans="1:12" ht="15.75" customHeight="1" x14ac:dyDescent="0.25">
      <c r="A360" s="11"/>
      <c r="B360" s="11"/>
      <c r="C360" s="11"/>
      <c r="D360" s="57"/>
      <c r="E360" s="10" t="s">
        <v>208</v>
      </c>
      <c r="F360" s="62">
        <v>2</v>
      </c>
      <c r="G360" s="12">
        <v>0</v>
      </c>
      <c r="H360" s="12">
        <v>0</v>
      </c>
      <c r="I360" s="12">
        <v>0</v>
      </c>
      <c r="J360" s="12">
        <f>OR(F360&lt;&gt;0,G360&lt;&gt;0,H360&lt;&gt;0,I360&lt;&gt;0)*(F360 + (F360 = 0))*(G360 + (G360 = 0))*(H360 + (H360 = 0))*(I360 + (I360 = 0))</f>
        <v>2</v>
      </c>
      <c r="K360" s="11"/>
      <c r="L360" s="11"/>
    </row>
    <row r="361" spans="1:12" ht="23.25" customHeight="1" x14ac:dyDescent="0.25">
      <c r="A361" s="9" t="s">
        <v>209</v>
      </c>
      <c r="B361" s="55" t="s">
        <v>9</v>
      </c>
      <c r="C361" s="55" t="s">
        <v>57</v>
      </c>
      <c r="D361" s="56" t="s">
        <v>210</v>
      </c>
      <c r="E361" s="67"/>
      <c r="F361" s="67"/>
      <c r="G361" s="67"/>
      <c r="H361" s="67"/>
      <c r="I361" s="67"/>
      <c r="J361" s="50">
        <v>4</v>
      </c>
      <c r="K361" s="51"/>
      <c r="L361" s="52">
        <f>ROUND(J361*K361,2)</f>
        <v>0</v>
      </c>
    </row>
    <row r="362" spans="1:12" ht="30.75" customHeight="1" x14ac:dyDescent="0.25">
      <c r="A362" s="76" t="s">
        <v>211</v>
      </c>
      <c r="B362" s="77"/>
      <c r="C362" s="77"/>
      <c r="D362" s="77"/>
      <c r="E362" s="77"/>
      <c r="F362" s="77"/>
      <c r="G362" s="77"/>
      <c r="H362" s="77"/>
      <c r="I362" s="77"/>
      <c r="J362" s="77"/>
      <c r="K362" s="77"/>
      <c r="L362" s="78"/>
    </row>
    <row r="363" spans="1:12" ht="15.75" customHeight="1" x14ac:dyDescent="0.25">
      <c r="A363" s="11"/>
      <c r="B363" s="11"/>
      <c r="C363" s="11"/>
      <c r="D363" s="57"/>
      <c r="E363" s="10" t="s">
        <v>207</v>
      </c>
      <c r="F363" s="62">
        <v>2</v>
      </c>
      <c r="G363" s="12">
        <v>0</v>
      </c>
      <c r="H363" s="12">
        <v>0</v>
      </c>
      <c r="I363" s="12">
        <v>0</v>
      </c>
      <c r="J363" s="12">
        <f>OR(F363&lt;&gt;0,G363&lt;&gt;0,H363&lt;&gt;0,I363&lt;&gt;0)*(F363 + (F363 = 0))*(G363 + (G363 = 0))*(H363 + (H363 = 0))*(I363 + (I363 = 0))</f>
        <v>2</v>
      </c>
      <c r="K363" s="11"/>
      <c r="L363" s="11"/>
    </row>
    <row r="364" spans="1:12" ht="15.75" customHeight="1" x14ac:dyDescent="0.25">
      <c r="A364" s="11"/>
      <c r="B364" s="11"/>
      <c r="C364" s="11"/>
      <c r="D364" s="57"/>
      <c r="E364" s="10" t="s">
        <v>208</v>
      </c>
      <c r="F364" s="62">
        <v>2</v>
      </c>
      <c r="G364" s="12">
        <v>0</v>
      </c>
      <c r="H364" s="12">
        <v>0</v>
      </c>
      <c r="I364" s="12">
        <v>0</v>
      </c>
      <c r="J364" s="12">
        <f>OR(F364&lt;&gt;0,G364&lt;&gt;0,H364&lt;&gt;0,I364&lt;&gt;0)*(F364 + (F364 = 0))*(G364 + (G364 = 0))*(H364 + (H364 = 0))*(I364 + (I364 = 0))</f>
        <v>2</v>
      </c>
      <c r="K364" s="11"/>
      <c r="L364" s="11"/>
    </row>
    <row r="365" spans="1:12" ht="23.25" customHeight="1" x14ac:dyDescent="0.25">
      <c r="A365" s="9" t="s">
        <v>212</v>
      </c>
      <c r="B365" s="55" t="s">
        <v>9</v>
      </c>
      <c r="C365" s="55" t="s">
        <v>57</v>
      </c>
      <c r="D365" s="56" t="s">
        <v>213</v>
      </c>
      <c r="E365" s="67"/>
      <c r="F365" s="67"/>
      <c r="G365" s="67"/>
      <c r="H365" s="67"/>
      <c r="I365" s="67"/>
      <c r="J365" s="50">
        <v>10</v>
      </c>
      <c r="K365" s="51"/>
      <c r="L365" s="52">
        <f>ROUND(J365*K365,2)</f>
        <v>0</v>
      </c>
    </row>
    <row r="366" spans="1:12" ht="45" customHeight="1" x14ac:dyDescent="0.25">
      <c r="A366" s="76" t="s">
        <v>214</v>
      </c>
      <c r="B366" s="77"/>
      <c r="C366" s="77"/>
      <c r="D366" s="77"/>
      <c r="E366" s="77"/>
      <c r="F366" s="77"/>
      <c r="G366" s="77"/>
      <c r="H366" s="77"/>
      <c r="I366" s="77"/>
      <c r="J366" s="77"/>
      <c r="K366" s="77"/>
      <c r="L366" s="78"/>
    </row>
    <row r="367" spans="1:12" ht="15.75" customHeight="1" x14ac:dyDescent="0.25">
      <c r="A367" s="11"/>
      <c r="B367" s="11"/>
      <c r="C367" s="11"/>
      <c r="D367" s="57"/>
      <c r="E367" s="10" t="s">
        <v>172</v>
      </c>
      <c r="F367" s="62">
        <v>1</v>
      </c>
      <c r="G367" s="12">
        <v>0</v>
      </c>
      <c r="H367" s="12">
        <v>0</v>
      </c>
      <c r="I367" s="12">
        <v>0</v>
      </c>
      <c r="J367" s="12">
        <f t="shared" ref="J367:J376" si="3">OR(F367&lt;&gt;0,G367&lt;&gt;0,H367&lt;&gt;0,I367&lt;&gt;0)*(F367 + (F367 = 0))*(G367 + (G367 = 0))*(H367 + (H367 = 0))*(I367 + (I367 = 0))</f>
        <v>1</v>
      </c>
      <c r="K367" s="11"/>
      <c r="L367" s="11"/>
    </row>
    <row r="368" spans="1:12" ht="15.75" customHeight="1" x14ac:dyDescent="0.25">
      <c r="A368" s="11"/>
      <c r="B368" s="11"/>
      <c r="C368" s="11"/>
      <c r="D368" s="57"/>
      <c r="E368" s="10" t="s">
        <v>173</v>
      </c>
      <c r="F368" s="62">
        <v>1</v>
      </c>
      <c r="G368" s="12">
        <v>0</v>
      </c>
      <c r="H368" s="12">
        <v>0</v>
      </c>
      <c r="I368" s="12">
        <v>0</v>
      </c>
      <c r="J368" s="12">
        <f t="shared" si="3"/>
        <v>1</v>
      </c>
      <c r="K368" s="11"/>
      <c r="L368" s="11"/>
    </row>
    <row r="369" spans="1:12" ht="15.75" customHeight="1" x14ac:dyDescent="0.25">
      <c r="A369" s="11"/>
      <c r="B369" s="11"/>
      <c r="C369" s="11"/>
      <c r="D369" s="57"/>
      <c r="E369" s="10" t="s">
        <v>174</v>
      </c>
      <c r="F369" s="62">
        <v>1</v>
      </c>
      <c r="G369" s="12">
        <v>0</v>
      </c>
      <c r="H369" s="12">
        <v>0</v>
      </c>
      <c r="I369" s="12">
        <v>0</v>
      </c>
      <c r="J369" s="12">
        <f t="shared" si="3"/>
        <v>1</v>
      </c>
      <c r="K369" s="11"/>
      <c r="L369" s="11"/>
    </row>
    <row r="370" spans="1:12" ht="15.75" customHeight="1" x14ac:dyDescent="0.25">
      <c r="A370" s="11"/>
      <c r="B370" s="11"/>
      <c r="C370" s="11"/>
      <c r="D370" s="57"/>
      <c r="E370" s="10" t="s">
        <v>175</v>
      </c>
      <c r="F370" s="62">
        <v>1</v>
      </c>
      <c r="G370" s="12">
        <v>0</v>
      </c>
      <c r="H370" s="12">
        <v>0</v>
      </c>
      <c r="I370" s="12">
        <v>0</v>
      </c>
      <c r="J370" s="12">
        <f t="shared" si="3"/>
        <v>1</v>
      </c>
      <c r="K370" s="11"/>
      <c r="L370" s="11"/>
    </row>
    <row r="371" spans="1:12" ht="15.75" customHeight="1" x14ac:dyDescent="0.25">
      <c r="A371" s="11"/>
      <c r="B371" s="11"/>
      <c r="C371" s="11"/>
      <c r="D371" s="57"/>
      <c r="E371" s="10" t="s">
        <v>176</v>
      </c>
      <c r="F371" s="62">
        <v>1</v>
      </c>
      <c r="G371" s="12">
        <v>0</v>
      </c>
      <c r="H371" s="12">
        <v>0</v>
      </c>
      <c r="I371" s="12">
        <v>0</v>
      </c>
      <c r="J371" s="12">
        <f t="shared" si="3"/>
        <v>1</v>
      </c>
      <c r="K371" s="11"/>
      <c r="L371" s="11"/>
    </row>
    <row r="372" spans="1:12" ht="15.75" customHeight="1" x14ac:dyDescent="0.25">
      <c r="A372" s="11"/>
      <c r="B372" s="11"/>
      <c r="C372" s="11"/>
      <c r="D372" s="57"/>
      <c r="E372" s="10" t="s">
        <v>177</v>
      </c>
      <c r="F372" s="62">
        <v>1</v>
      </c>
      <c r="G372" s="12">
        <v>0</v>
      </c>
      <c r="H372" s="12">
        <v>0</v>
      </c>
      <c r="I372" s="12">
        <v>0</v>
      </c>
      <c r="J372" s="12">
        <f t="shared" si="3"/>
        <v>1</v>
      </c>
      <c r="K372" s="11"/>
      <c r="L372" s="11"/>
    </row>
    <row r="373" spans="1:12" ht="15.75" customHeight="1" x14ac:dyDescent="0.25">
      <c r="A373" s="11"/>
      <c r="B373" s="11"/>
      <c r="C373" s="11"/>
      <c r="D373" s="57"/>
      <c r="E373" s="10" t="s">
        <v>178</v>
      </c>
      <c r="F373" s="62">
        <v>1</v>
      </c>
      <c r="G373" s="12">
        <v>0</v>
      </c>
      <c r="H373" s="12">
        <v>0</v>
      </c>
      <c r="I373" s="12">
        <v>0</v>
      </c>
      <c r="J373" s="12">
        <f t="shared" si="3"/>
        <v>1</v>
      </c>
      <c r="K373" s="11"/>
      <c r="L373" s="11"/>
    </row>
    <row r="374" spans="1:12" ht="15.75" customHeight="1" x14ac:dyDescent="0.25">
      <c r="A374" s="11"/>
      <c r="B374" s="11"/>
      <c r="C374" s="11"/>
      <c r="D374" s="57"/>
      <c r="E374" s="10" t="s">
        <v>179</v>
      </c>
      <c r="F374" s="62">
        <v>1</v>
      </c>
      <c r="G374" s="12">
        <v>0</v>
      </c>
      <c r="H374" s="12">
        <v>0</v>
      </c>
      <c r="I374" s="12">
        <v>0</v>
      </c>
      <c r="J374" s="12">
        <f t="shared" si="3"/>
        <v>1</v>
      </c>
      <c r="K374" s="11"/>
      <c r="L374" s="11"/>
    </row>
    <row r="375" spans="1:12" ht="15.75" customHeight="1" x14ac:dyDescent="0.25">
      <c r="A375" s="11"/>
      <c r="B375" s="11"/>
      <c r="C375" s="11"/>
      <c r="D375" s="57"/>
      <c r="E375" s="10" t="s">
        <v>180</v>
      </c>
      <c r="F375" s="62">
        <v>1</v>
      </c>
      <c r="G375" s="12">
        <v>0</v>
      </c>
      <c r="H375" s="12">
        <v>0</v>
      </c>
      <c r="I375" s="12">
        <v>0</v>
      </c>
      <c r="J375" s="12">
        <f t="shared" si="3"/>
        <v>1</v>
      </c>
      <c r="K375" s="11"/>
      <c r="L375" s="11"/>
    </row>
    <row r="376" spans="1:12" ht="15.75" customHeight="1" x14ac:dyDescent="0.25">
      <c r="A376" s="11"/>
      <c r="B376" s="11"/>
      <c r="C376" s="11"/>
      <c r="D376" s="57"/>
      <c r="E376" s="10" t="s">
        <v>181</v>
      </c>
      <c r="F376" s="62">
        <v>1</v>
      </c>
      <c r="G376" s="12">
        <v>0</v>
      </c>
      <c r="H376" s="12">
        <v>0</v>
      </c>
      <c r="I376" s="12">
        <v>0</v>
      </c>
      <c r="J376" s="12">
        <f t="shared" si="3"/>
        <v>1</v>
      </c>
      <c r="K376" s="11"/>
      <c r="L376" s="11"/>
    </row>
    <row r="377" spans="1:12" ht="15.75" customHeight="1" x14ac:dyDescent="0.25">
      <c r="A377" s="15"/>
      <c r="B377" s="16"/>
      <c r="C377" s="16"/>
      <c r="D377" s="17"/>
      <c r="E377" s="17"/>
      <c r="F377" s="17"/>
      <c r="G377" s="17"/>
      <c r="H377" s="17"/>
      <c r="I377" s="17"/>
      <c r="J377" s="44"/>
      <c r="K377" s="45" t="s">
        <v>215</v>
      </c>
      <c r="L377" s="14">
        <f>SUM(L303+L306+L310+L322+L326+L338+L342+L355+L357+L361+L365)</f>
        <v>0</v>
      </c>
    </row>
    <row r="378" spans="1:12" x14ac:dyDescent="0.25">
      <c r="A378" s="9" t="s">
        <v>216</v>
      </c>
      <c r="B378" s="57" t="s">
        <v>9</v>
      </c>
      <c r="C378" s="57" t="s">
        <v>57</v>
      </c>
      <c r="D378" s="100" t="s">
        <v>75</v>
      </c>
      <c r="E378" s="100"/>
      <c r="F378" s="100"/>
      <c r="G378" s="100"/>
      <c r="H378" s="100"/>
      <c r="I378" s="100"/>
      <c r="J378" s="100"/>
      <c r="K378" s="100"/>
      <c r="L378" s="100"/>
    </row>
    <row r="379" spans="1:12" ht="23.25" customHeight="1" x14ac:dyDescent="0.25">
      <c r="A379" s="9" t="s">
        <v>217</v>
      </c>
      <c r="B379" s="55" t="s">
        <v>9</v>
      </c>
      <c r="C379" s="55" t="s">
        <v>57</v>
      </c>
      <c r="D379" s="56" t="s">
        <v>135</v>
      </c>
      <c r="E379" s="67"/>
      <c r="F379" s="67"/>
      <c r="G379" s="67"/>
      <c r="H379" s="67"/>
      <c r="I379" s="67"/>
      <c r="J379" s="50">
        <v>1</v>
      </c>
      <c r="K379" s="51"/>
      <c r="L379" s="52">
        <f>ROUND(J379*K379,2)</f>
        <v>0</v>
      </c>
    </row>
    <row r="380" spans="1:12" ht="45" customHeight="1" x14ac:dyDescent="0.25">
      <c r="A380" s="76" t="s">
        <v>76</v>
      </c>
      <c r="B380" s="77"/>
      <c r="C380" s="77"/>
      <c r="D380" s="77"/>
      <c r="E380" s="77"/>
      <c r="F380" s="77"/>
      <c r="G380" s="77"/>
      <c r="H380" s="77"/>
      <c r="I380" s="77"/>
      <c r="J380" s="77"/>
      <c r="K380" s="77"/>
      <c r="L380" s="78"/>
    </row>
    <row r="381" spans="1:12" ht="23.25" customHeight="1" x14ac:dyDescent="0.25">
      <c r="A381" s="9" t="s">
        <v>218</v>
      </c>
      <c r="B381" s="55" t="s">
        <v>9</v>
      </c>
      <c r="C381" s="55" t="s">
        <v>57</v>
      </c>
      <c r="D381" s="56" t="s">
        <v>77</v>
      </c>
      <c r="E381" s="67"/>
      <c r="F381" s="67"/>
      <c r="G381" s="67"/>
      <c r="H381" s="67"/>
      <c r="I381" s="67"/>
      <c r="J381" s="50">
        <v>1</v>
      </c>
      <c r="K381" s="51"/>
      <c r="L381" s="52">
        <f>ROUND(J381*K381,2)</f>
        <v>0</v>
      </c>
    </row>
    <row r="382" spans="1:12" ht="23.25" customHeight="1" x14ac:dyDescent="0.25">
      <c r="A382" s="9" t="s">
        <v>219</v>
      </c>
      <c r="B382" s="60" t="s">
        <v>9</v>
      </c>
      <c r="C382" s="61" t="s">
        <v>57</v>
      </c>
      <c r="D382" s="63" t="s">
        <v>78</v>
      </c>
      <c r="E382" s="67"/>
      <c r="F382" s="67"/>
      <c r="G382" s="67"/>
      <c r="H382" s="67"/>
      <c r="I382" s="67"/>
      <c r="J382" s="50">
        <v>1</v>
      </c>
      <c r="K382" s="51"/>
      <c r="L382" s="52">
        <f>ROUND(J382*K382,2)</f>
        <v>0</v>
      </c>
    </row>
    <row r="383" spans="1:12" x14ac:dyDescent="0.25">
      <c r="A383" s="76" t="s">
        <v>79</v>
      </c>
      <c r="B383" s="77"/>
      <c r="C383" s="77"/>
      <c r="D383" s="77"/>
      <c r="E383" s="77"/>
      <c r="F383" s="77"/>
      <c r="G383" s="77"/>
      <c r="H383" s="77"/>
      <c r="I383" s="77"/>
      <c r="J383" s="77"/>
      <c r="K383" s="77"/>
      <c r="L383" s="78"/>
    </row>
    <row r="384" spans="1:12" ht="23.25" customHeight="1" x14ac:dyDescent="0.25">
      <c r="A384" s="9" t="s">
        <v>220</v>
      </c>
      <c r="B384" s="60" t="s">
        <v>9</v>
      </c>
      <c r="C384" s="61" t="s">
        <v>11</v>
      </c>
      <c r="D384" s="63" t="s">
        <v>43</v>
      </c>
      <c r="E384" s="67"/>
      <c r="F384" s="67"/>
      <c r="G384" s="67"/>
      <c r="H384" s="67"/>
      <c r="I384" s="67"/>
      <c r="J384" s="53">
        <v>1</v>
      </c>
      <c r="K384" s="54">
        <v>584.25</v>
      </c>
      <c r="L384" s="54">
        <f>ROUND(J384*K384,2)</f>
        <v>584.25</v>
      </c>
    </row>
    <row r="385" spans="1:12" ht="45" customHeight="1" x14ac:dyDescent="0.25">
      <c r="A385" s="76" t="s">
        <v>44</v>
      </c>
      <c r="B385" s="77"/>
      <c r="C385" s="77"/>
      <c r="D385" s="77"/>
      <c r="E385" s="77"/>
      <c r="F385" s="77"/>
      <c r="G385" s="77"/>
      <c r="H385" s="77"/>
      <c r="I385" s="77"/>
      <c r="J385" s="77"/>
      <c r="K385" s="77"/>
      <c r="L385" s="78"/>
    </row>
    <row r="386" spans="1:12" ht="15.75" customHeight="1" x14ac:dyDescent="0.25">
      <c r="A386" s="15"/>
      <c r="B386" s="16"/>
      <c r="C386" s="16"/>
      <c r="D386" s="17"/>
      <c r="E386" s="17"/>
      <c r="F386" s="17"/>
      <c r="G386" s="17"/>
      <c r="H386" s="17"/>
      <c r="I386" s="17"/>
      <c r="J386" s="44"/>
      <c r="K386" s="45" t="s">
        <v>221</v>
      </c>
      <c r="L386" s="14">
        <f>SUM(L379+L381+L382+L384)</f>
        <v>584.25</v>
      </c>
    </row>
    <row r="387" spans="1:12" ht="23.25" customHeight="1" x14ac:dyDescent="0.25">
      <c r="A387" s="9" t="s">
        <v>222</v>
      </c>
      <c r="B387" s="55" t="s">
        <v>9</v>
      </c>
      <c r="C387" s="55" t="s">
        <v>57</v>
      </c>
      <c r="D387" s="56" t="s">
        <v>14</v>
      </c>
      <c r="E387" s="67"/>
      <c r="F387" s="67"/>
      <c r="G387" s="67"/>
      <c r="H387" s="67"/>
      <c r="I387" s="67"/>
      <c r="J387" s="50">
        <v>1</v>
      </c>
      <c r="K387" s="51"/>
      <c r="L387" s="52">
        <f>ROUND(J387*K387,2)</f>
        <v>0</v>
      </c>
    </row>
    <row r="388" spans="1:12" ht="103.5" customHeight="1" x14ac:dyDescent="0.25">
      <c r="A388" s="76" t="s">
        <v>82</v>
      </c>
      <c r="B388" s="77"/>
      <c r="C388" s="77"/>
      <c r="D388" s="77"/>
      <c r="E388" s="77"/>
      <c r="F388" s="77"/>
      <c r="G388" s="77"/>
      <c r="H388" s="77"/>
      <c r="I388" s="77"/>
      <c r="J388" s="77"/>
      <c r="K388" s="77"/>
      <c r="L388" s="78"/>
    </row>
    <row r="389" spans="1:12" ht="15.75" customHeight="1" x14ac:dyDescent="0.25">
      <c r="A389" s="15"/>
      <c r="B389" s="16"/>
      <c r="C389" s="16"/>
      <c r="D389" s="17"/>
      <c r="E389" s="17"/>
      <c r="F389" s="17"/>
      <c r="G389" s="17"/>
      <c r="H389" s="17"/>
      <c r="I389" s="17"/>
      <c r="J389" s="44"/>
      <c r="K389" s="45" t="s">
        <v>458</v>
      </c>
      <c r="L389" s="14">
        <f>L387</f>
        <v>0</v>
      </c>
    </row>
    <row r="390" spans="1:12" ht="23.25" customHeight="1" x14ac:dyDescent="0.25">
      <c r="A390" s="9" t="s">
        <v>223</v>
      </c>
      <c r="B390" s="55" t="s">
        <v>9</v>
      </c>
      <c r="C390" s="55" t="s">
        <v>57</v>
      </c>
      <c r="D390" s="56" t="s">
        <v>15</v>
      </c>
      <c r="E390" s="67"/>
      <c r="F390" s="67"/>
      <c r="G390" s="67"/>
      <c r="H390" s="67"/>
      <c r="I390" s="67"/>
      <c r="J390" s="50">
        <v>1</v>
      </c>
      <c r="K390" s="51"/>
      <c r="L390" s="52">
        <f>ROUND(J390*K390,2)</f>
        <v>0</v>
      </c>
    </row>
    <row r="391" spans="1:12" ht="35.25" customHeight="1" x14ac:dyDescent="0.25">
      <c r="A391" s="76" t="s">
        <v>84</v>
      </c>
      <c r="B391" s="77"/>
      <c r="C391" s="77"/>
      <c r="D391" s="77"/>
      <c r="E391" s="77"/>
      <c r="F391" s="77"/>
      <c r="G391" s="77"/>
      <c r="H391" s="77"/>
      <c r="I391" s="77"/>
      <c r="J391" s="77"/>
      <c r="K391" s="77"/>
      <c r="L391" s="78"/>
    </row>
    <row r="392" spans="1:12" ht="15.75" customHeight="1" x14ac:dyDescent="0.25">
      <c r="A392" s="15"/>
      <c r="B392" s="16"/>
      <c r="C392" s="16"/>
      <c r="D392" s="17"/>
      <c r="E392" s="17"/>
      <c r="F392" s="17"/>
      <c r="G392" s="17"/>
      <c r="H392" s="17"/>
      <c r="I392" s="17"/>
      <c r="J392" s="44"/>
      <c r="K392" s="45" t="s">
        <v>459</v>
      </c>
      <c r="L392" s="14">
        <f>L390</f>
        <v>0</v>
      </c>
    </row>
    <row r="393" spans="1:12" ht="23.25" customHeight="1" x14ac:dyDescent="0.25">
      <c r="A393" s="9" t="s">
        <v>224</v>
      </c>
      <c r="B393" s="55" t="s">
        <v>9</v>
      </c>
      <c r="C393" s="55" t="s">
        <v>57</v>
      </c>
      <c r="D393" s="56" t="s">
        <v>13</v>
      </c>
      <c r="E393" s="67"/>
      <c r="F393" s="67"/>
      <c r="G393" s="67"/>
      <c r="H393" s="67"/>
      <c r="I393" s="67"/>
      <c r="J393" s="50">
        <v>1</v>
      </c>
      <c r="K393" s="51"/>
      <c r="L393" s="52">
        <f>ROUND(J393*K393,2)</f>
        <v>0</v>
      </c>
    </row>
    <row r="394" spans="1:12" ht="15.75" customHeight="1" x14ac:dyDescent="0.25">
      <c r="A394" s="15"/>
      <c r="B394" s="16"/>
      <c r="C394" s="16"/>
      <c r="D394" s="17"/>
      <c r="E394" s="17"/>
      <c r="F394" s="17"/>
      <c r="G394" s="17"/>
      <c r="H394" s="17"/>
      <c r="I394" s="17"/>
      <c r="J394" s="44"/>
      <c r="K394" s="45" t="s">
        <v>460</v>
      </c>
      <c r="L394" s="14">
        <f>L393</f>
        <v>0</v>
      </c>
    </row>
    <row r="395" spans="1:12" ht="15.75" customHeight="1" x14ac:dyDescent="0.25">
      <c r="A395" s="15"/>
      <c r="B395" s="16"/>
      <c r="C395" s="16"/>
      <c r="D395" s="17"/>
      <c r="E395" s="17"/>
      <c r="F395" s="17"/>
      <c r="G395" s="17"/>
      <c r="H395" s="17"/>
      <c r="I395" s="17"/>
      <c r="J395" s="44"/>
      <c r="K395" s="45" t="s">
        <v>225</v>
      </c>
      <c r="L395" s="14">
        <f>SUM(L298+L301+L377+L386+L389+L392+L394)</f>
        <v>584.25</v>
      </c>
    </row>
    <row r="396" spans="1:12" x14ac:dyDescent="0.25">
      <c r="A396" s="96" t="s">
        <v>226</v>
      </c>
      <c r="B396" s="97"/>
      <c r="C396" s="97"/>
      <c r="D396" s="97"/>
      <c r="E396" s="97"/>
      <c r="F396" s="97"/>
      <c r="G396" s="97"/>
      <c r="H396" s="97"/>
      <c r="I396" s="97"/>
      <c r="J396" s="46"/>
      <c r="K396" s="47"/>
      <c r="L396" s="14">
        <f>SUM(L174+L289+L395)</f>
        <v>2066</v>
      </c>
    </row>
    <row r="397" spans="1:12" x14ac:dyDescent="0.25">
      <c r="A397" s="96" t="s">
        <v>227</v>
      </c>
      <c r="B397" s="97"/>
      <c r="C397" s="97"/>
      <c r="D397" s="97"/>
      <c r="E397" s="97"/>
      <c r="F397" s="97"/>
      <c r="G397" s="97"/>
      <c r="H397" s="97"/>
      <c r="I397" s="98"/>
      <c r="J397" s="22"/>
      <c r="K397" s="20"/>
      <c r="L397" s="23"/>
    </row>
    <row r="398" spans="1:12" x14ac:dyDescent="0.25">
      <c r="A398" s="96" t="s">
        <v>228</v>
      </c>
      <c r="B398" s="97"/>
      <c r="C398" s="97"/>
      <c r="D398" s="97"/>
      <c r="E398" s="97"/>
      <c r="F398" s="97"/>
      <c r="G398" s="97"/>
      <c r="H398" s="97"/>
      <c r="I398" s="98"/>
      <c r="J398" s="22"/>
      <c r="K398" s="20"/>
      <c r="L398" s="23"/>
    </row>
    <row r="399" spans="1:12" x14ac:dyDescent="0.25">
      <c r="A399" s="96" t="s">
        <v>229</v>
      </c>
      <c r="B399" s="97"/>
      <c r="C399" s="97"/>
      <c r="D399" s="97"/>
      <c r="E399" s="97"/>
      <c r="F399" s="97"/>
      <c r="G399" s="97"/>
      <c r="H399" s="97"/>
      <c r="I399" s="97"/>
      <c r="J399" s="18"/>
      <c r="K399" s="19"/>
      <c r="L399" s="14">
        <f>SUM(L396:L398)</f>
        <v>2066</v>
      </c>
    </row>
    <row r="401" spans="1:16" ht="30" customHeight="1" x14ac:dyDescent="0.25">
      <c r="A401" s="99" t="s">
        <v>461</v>
      </c>
      <c r="B401" s="99"/>
      <c r="C401" s="99"/>
      <c r="D401" s="99"/>
      <c r="E401" s="99"/>
      <c r="F401" s="99"/>
      <c r="G401" s="99"/>
      <c r="H401" s="99"/>
      <c r="I401" s="99"/>
      <c r="J401" s="99"/>
      <c r="K401" s="99"/>
      <c r="L401" s="99"/>
    </row>
    <row r="403" spans="1:16" x14ac:dyDescent="0.25">
      <c r="A403" s="99" t="s">
        <v>45</v>
      </c>
      <c r="B403" s="99"/>
      <c r="C403" s="99"/>
      <c r="D403" s="99"/>
      <c r="E403" s="99"/>
      <c r="F403" s="99"/>
      <c r="G403" s="99"/>
      <c r="H403" s="99"/>
      <c r="I403" s="99"/>
      <c r="J403" s="99"/>
      <c r="K403" s="99"/>
      <c r="L403" s="99"/>
      <c r="M403" s="42"/>
      <c r="N403" s="42"/>
      <c r="O403" s="42"/>
      <c r="P403" s="42"/>
    </row>
    <row r="405" spans="1:16" x14ac:dyDescent="0.25">
      <c r="A405" s="99" t="s">
        <v>46</v>
      </c>
      <c r="B405" s="99"/>
      <c r="C405" s="99"/>
      <c r="D405" s="99"/>
      <c r="E405" s="99"/>
      <c r="F405" s="99"/>
      <c r="G405" s="99"/>
      <c r="H405" s="99"/>
      <c r="I405" s="99"/>
      <c r="J405" s="99"/>
      <c r="K405" s="99"/>
      <c r="L405" s="99"/>
    </row>
    <row r="408" spans="1:16" x14ac:dyDescent="0.25">
      <c r="B408" s="1" t="s">
        <v>16</v>
      </c>
      <c r="C408" s="1"/>
      <c r="D408" s="79"/>
      <c r="E408" s="79"/>
      <c r="F408" s="79"/>
      <c r="G408" s="79"/>
      <c r="H408" s="79"/>
      <c r="I408" s="79"/>
    </row>
    <row r="411" spans="1:16" ht="45" customHeight="1" x14ac:dyDescent="0.25">
      <c r="A411" s="80" t="s">
        <v>17</v>
      </c>
      <c r="B411" s="80"/>
      <c r="C411" s="80"/>
      <c r="D411" s="80"/>
      <c r="E411" s="80"/>
      <c r="F411" s="80"/>
      <c r="G411" s="80"/>
      <c r="H411" s="80"/>
      <c r="I411" s="80"/>
      <c r="J411" s="80"/>
      <c r="K411" s="80"/>
      <c r="L411" s="80"/>
    </row>
    <row r="412" spans="1:16" x14ac:dyDescent="0.25">
      <c r="B412" s="41"/>
      <c r="C412" s="41"/>
      <c r="D412" s="41"/>
    </row>
  </sheetData>
  <sheetProtection algorithmName="SHA-512" hashValue="yJEJU+8vkHEe2eoukQwJPK4F6es3LhXvJI3txjHgrcpttrD9CmzNX4Tddv3nvGAKvDPayWwzXBdEW7mhQLuVAw==" saltValue="5DZaSPOnZ7/JLAjJ6EwiRQ==" spinCount="100000" sheet="1" objects="1" scenarios="1" selectLockedCells="1" autoFilter="0"/>
  <autoFilter ref="A5:L399" xr:uid="{8C700576-5868-4781-9D21-B65413E4832C}"/>
  <mergeCells count="134">
    <mergeCell ref="D378:L378"/>
    <mergeCell ref="A380:L380"/>
    <mergeCell ref="A383:L383"/>
    <mergeCell ref="A385:L385"/>
    <mergeCell ref="A388:L388"/>
    <mergeCell ref="A391:L391"/>
    <mergeCell ref="D98:L98"/>
    <mergeCell ref="A311:L311"/>
    <mergeCell ref="A323:L323"/>
    <mergeCell ref="A327:L327"/>
    <mergeCell ref="A339:L339"/>
    <mergeCell ref="A343:L343"/>
    <mergeCell ref="A356:L356"/>
    <mergeCell ref="A358:L358"/>
    <mergeCell ref="A362:L362"/>
    <mergeCell ref="A366:L366"/>
    <mergeCell ref="A294:L294"/>
    <mergeCell ref="A296:L296"/>
    <mergeCell ref="A297:L297"/>
    <mergeCell ref="A300:L300"/>
    <mergeCell ref="D302:L302"/>
    <mergeCell ref="A304:L304"/>
    <mergeCell ref="D305:L305"/>
    <mergeCell ref="A307:L307"/>
    <mergeCell ref="A276:L276"/>
    <mergeCell ref="A278:L278"/>
    <mergeCell ref="A281:L281"/>
    <mergeCell ref="A284:L284"/>
    <mergeCell ref="A287:L287"/>
    <mergeCell ref="D290:I290"/>
    <mergeCell ref="A291:L291"/>
    <mergeCell ref="D292:L292"/>
    <mergeCell ref="A255:L255"/>
    <mergeCell ref="D257:L257"/>
    <mergeCell ref="A259:L259"/>
    <mergeCell ref="D264:L264"/>
    <mergeCell ref="A266:L266"/>
    <mergeCell ref="A268:L268"/>
    <mergeCell ref="D270:L270"/>
    <mergeCell ref="A272:L272"/>
    <mergeCell ref="A274:L274"/>
    <mergeCell ref="A241:L241"/>
    <mergeCell ref="A246:L246"/>
    <mergeCell ref="A251:L251"/>
    <mergeCell ref="D190:L190"/>
    <mergeCell ref="A192:L192"/>
    <mergeCell ref="A199:L199"/>
    <mergeCell ref="A204:L204"/>
    <mergeCell ref="A207:L207"/>
    <mergeCell ref="A212:L212"/>
    <mergeCell ref="A215:L215"/>
    <mergeCell ref="A221:L221"/>
    <mergeCell ref="A224:L224"/>
    <mergeCell ref="A169:L169"/>
    <mergeCell ref="A172:L172"/>
    <mergeCell ref="A143:L143"/>
    <mergeCell ref="A147:L147"/>
    <mergeCell ref="A226:L226"/>
    <mergeCell ref="A228:L228"/>
    <mergeCell ref="A230:L230"/>
    <mergeCell ref="A236:L236"/>
    <mergeCell ref="D239:L239"/>
    <mergeCell ref="A405:L405"/>
    <mergeCell ref="D9:I9"/>
    <mergeCell ref="D11:I11"/>
    <mergeCell ref="A14:L14"/>
    <mergeCell ref="A10:L10"/>
    <mergeCell ref="A403:L403"/>
    <mergeCell ref="A401:L401"/>
    <mergeCell ref="A12:L12"/>
    <mergeCell ref="A72:L72"/>
    <mergeCell ref="A74:L74"/>
    <mergeCell ref="A79:L79"/>
    <mergeCell ref="A82:L82"/>
    <mergeCell ref="A119:L119"/>
    <mergeCell ref="A121:L121"/>
    <mergeCell ref="A123:L123"/>
    <mergeCell ref="A125:L125"/>
    <mergeCell ref="A127:L127"/>
    <mergeCell ref="A129:L129"/>
    <mergeCell ref="A134:L134"/>
    <mergeCell ref="A136:L136"/>
    <mergeCell ref="D175:I175"/>
    <mergeCell ref="A177:L177"/>
    <mergeCell ref="D176:L176"/>
    <mergeCell ref="A179:L179"/>
    <mergeCell ref="A87:L89"/>
    <mergeCell ref="A92:L92"/>
    <mergeCell ref="D94:L94"/>
    <mergeCell ref="A68:L68"/>
    <mergeCell ref="A70:L70"/>
    <mergeCell ref="A399:I399"/>
    <mergeCell ref="A397:I397"/>
    <mergeCell ref="A398:I398"/>
    <mergeCell ref="A396:I396"/>
    <mergeCell ref="A181:L181"/>
    <mergeCell ref="A183:L183"/>
    <mergeCell ref="A186:L188"/>
    <mergeCell ref="A96:L96"/>
    <mergeCell ref="A99:L99"/>
    <mergeCell ref="A101:L101"/>
    <mergeCell ref="A103:L103"/>
    <mergeCell ref="A105:L105"/>
    <mergeCell ref="A107:L107"/>
    <mergeCell ref="A109:L109"/>
    <mergeCell ref="A111:L111"/>
    <mergeCell ref="A113:L113"/>
    <mergeCell ref="D141:L141"/>
    <mergeCell ref="A163:L163"/>
    <mergeCell ref="A166:L166"/>
    <mergeCell ref="A153:L153"/>
    <mergeCell ref="D155:L155"/>
    <mergeCell ref="A157:L157"/>
    <mergeCell ref="A159:L159"/>
    <mergeCell ref="A161:L161"/>
    <mergeCell ref="D408:I408"/>
    <mergeCell ref="A411:L411"/>
    <mergeCell ref="A1:L1"/>
    <mergeCell ref="D6:I6"/>
    <mergeCell ref="D20:L20"/>
    <mergeCell ref="D7:L7"/>
    <mergeCell ref="A32:L32"/>
    <mergeCell ref="A37:L37"/>
    <mergeCell ref="A41:L41"/>
    <mergeCell ref="A44:L44"/>
    <mergeCell ref="A47:L47"/>
    <mergeCell ref="A53:L53"/>
    <mergeCell ref="A56:L56"/>
    <mergeCell ref="A62:L62"/>
    <mergeCell ref="A64:L64"/>
    <mergeCell ref="A8:L8"/>
    <mergeCell ref="A18:L18"/>
    <mergeCell ref="A22:L22"/>
    <mergeCell ref="A27:L27"/>
  </mergeCells>
  <dataValidations disablePrompts="1" count="1">
    <dataValidation type="list" allowBlank="1" showInputMessage="1" showErrorMessage="1" sqref="B11:B13 B6:B7 B9 B26 B31 B36 B40 B43 B46 B49 B52 B55 B61 B63 B67 B69 B71 B73 B78 B81 B20:B21 B86 B95 B98 B100 B102 B104 B106 B108 B110 B112 B114 B118 B120 B122 B124 B126 B128 B133 B135 B141:B142 B146 B152 B155:B156 B158 B160 B162 B165 B168 B171 B175:B176 B178 B180 B182 B185 B190:B191 B196 B198 B203 B206 B211 B214 B220 B223 B225 B227 B229 B235 B239:B240 B245 B250 B254 B257:B258 B264:B265 B267 B270:B271 B273 B275 B277 B280 B283 B286 B290:B293 B295 B297 B299:B300 B302:B369 B378:B382 B384 B387 B390 B393"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52" fitToHeight="30" orientation="portrait" r:id="rId1"/>
  <headerFooter>
    <oddFooter>&amp;R&amp;P / &amp;N</oddFooter>
  </headerFooter>
  <ignoredErrors>
    <ignoredError sqref="A6 A175 A290" numberStoredAsText="1"/>
    <ignoredError sqref="L393"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2024-09-10T10:55:13Z</cp:lastPrinted>
  <dcterms:created xsi:type="dcterms:W3CDTF">2023-05-29T06:28:02Z</dcterms:created>
  <dcterms:modified xsi:type="dcterms:W3CDTF">2024-09-10T10:55:23Z</dcterms:modified>
</cp:coreProperties>
</file>