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5782-2024 - Sustitución equipo Aire Acondicionado Controles Música 2 Casa Radio, Prado Rey (VV)\DOCU\"/>
    </mc:Choice>
  </mc:AlternateContent>
  <xr:revisionPtr revIDLastSave="0" documentId="13_ncr:1_{C2BFE4EE-F230-46E7-B5D0-890DD66B3161}" xr6:coauthVersionLast="36" xr6:coauthVersionMax="36" xr10:uidLastSave="{00000000-0000-0000-0000-000000000000}"/>
  <bookViews>
    <workbookView xWindow="0" yWindow="0" windowWidth="26655" windowHeight="11145" xr2:uid="{EAF5692E-DCA9-4FB5-9AA1-45950DED4F43}"/>
  </bookViews>
  <sheets>
    <sheet name="Anexo I pag 1 oferta" sheetId="5" r:id="rId1"/>
    <sheet name="Anexo I Tabla Desglose Precio" sheetId="3" r:id="rId2"/>
  </sheets>
  <definedNames>
    <definedName name="_xlnm._FilterDatabase" localSheetId="1" hidden="1">'Anexo I Tabla Desglose Precio'!$A$6:$G$56</definedName>
    <definedName name="_xlnm.Print_Area" localSheetId="0">'Anexo I pag 1 oferta'!$A$3:$J$48</definedName>
    <definedName name="_xlnm.Print_Area" localSheetId="1">'Anexo I Tabla Desglose Precio'!$A$4:$G$64</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1" i="3" l="1"/>
  <c r="G49" i="3"/>
  <c r="G47" i="3"/>
  <c r="G44" i="3"/>
  <c r="G42" i="3"/>
  <c r="G40" i="3"/>
  <c r="G38" i="3"/>
  <c r="G36" i="3"/>
  <c r="G34" i="3"/>
  <c r="G32" i="3"/>
  <c r="G30" i="3"/>
  <c r="G28" i="3"/>
  <c r="G26" i="3"/>
  <c r="G24" i="3"/>
  <c r="G20" i="3"/>
  <c r="G18" i="3"/>
  <c r="G16" i="3"/>
  <c r="G14" i="3"/>
  <c r="G12" i="3"/>
  <c r="G8" i="3"/>
  <c r="G10" i="3"/>
  <c r="G46" i="3" l="1"/>
  <c r="G22" i="3"/>
  <c r="G53" i="3" l="1"/>
  <c r="G56" i="3" s="1"/>
  <c r="E54" i="3" l="1"/>
  <c r="E55" i="3"/>
  <c r="B26" i="5"/>
</calcChain>
</file>

<file path=xl/sharedStrings.xml><?xml version="1.0" encoding="utf-8"?>
<sst xmlns="http://schemas.openxmlformats.org/spreadsheetml/2006/main" count="154" uniqueCount="114">
  <si>
    <t>Código</t>
  </si>
  <si>
    <t>Nat</t>
  </si>
  <si>
    <t>Ud</t>
  </si>
  <si>
    <t>Resumen</t>
  </si>
  <si>
    <t>CanPres</t>
  </si>
  <si>
    <t>Pres</t>
  </si>
  <si>
    <t>Partida</t>
  </si>
  <si>
    <t>PRESUPUESTO EJECUCION CONTRATA/IMPORTE OFERTA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</si>
  <si>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</si>
  <si>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</si>
  <si>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 Cuando no se indiquen otros porcentajes se entenderá que quedan incluidos en el precio de la oferta el 13% de Gastos Generales y el 6% de Beneficio Industrial</t>
  </si>
  <si>
    <t>Fdo:</t>
  </si>
  <si>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</si>
  <si>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</si>
  <si>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</si>
  <si>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</si>
  <si>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</si>
  <si>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</si>
  <si>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conforme acredita con Poder.</t>
  </si>
  <si>
    <t xml:space="preserve">de </t>
  </si>
  <si>
    <t xml:space="preserve">€ </t>
  </si>
  <si>
    <t>B.  Desglose Precio:</t>
  </si>
  <si>
    <t>(tabla desglose precio se incluye en páginas siguientes)</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</si>
  <si>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</si>
  <si>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</si>
  <si>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</si>
  <si>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</si>
  <si>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</si>
  <si>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</si>
  <si>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u</t>
  </si>
  <si>
    <t>(**) Deberán presupuestarse todas las partidas de los capítulos. En caso de incluirse alguna partida sin importe se considerará ofertada a coste cero para CRTVE.</t>
  </si>
  <si>
    <t>ImpPres (**)</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</si>
  <si>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</si>
  <si>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 xml:space="preserve">con D.N.I./NIE número </t>
  </si>
  <si>
    <t xml:space="preserve">actuando en calidad de apoderado de la empresa     </t>
  </si>
  <si>
    <t xml:space="preserve">                               </t>
  </si>
  <si>
    <t xml:space="preserve"> (Nombre y dos apellidos)</t>
  </si>
  <si>
    <t>AA1</t>
  </si>
  <si>
    <t>DESMONTAJE INSTALACIÓN A SUSTITUIR</t>
  </si>
  <si>
    <t>AA1.01</t>
  </si>
  <si>
    <t>Medios Auxiliares</t>
  </si>
  <si>
    <t>AA1.02</t>
  </si>
  <si>
    <t>Desmontaje Unidad Compacta Exterior</t>
  </si>
  <si>
    <t>Ud. Desmontaje de instalación de climatización a sustituir o existente en zona de actuación , incluyendo todos los elementos que la forman. Se retirarán las canalizaciones de tubos, conductos y cables que no conduzcan/conecten ya a elementos al estar fuera de uso o para retirar en esta fase. En general cualquier elemento que sea necesario retirar y entregar a gestor de residuos autorizado para dejar la zona limpia. Incluso traslado de material a punto limpio correspondiente. incluyendo: achatarramiento, traslado y gestión de residuos adecuados a normativa relacionada con los distintos materiales a retirar.</t>
  </si>
  <si>
    <t>AA1.03</t>
  </si>
  <si>
    <t>Obra Civil Albañilería</t>
  </si>
  <si>
    <t>Ud. Cierre de huecos (0,4mx0,40m) en la fachada de ladrillo enfoscado (por desmontaje de conductos de chapa). Limpiar y preparar superficies,colocación de ladrillos con mortero + resina adhesiva para morteros para mejorar la adherencia entre los ladrillos nuevos y los existentes, relleno de juntas. Enfoscar con mortero (relación 1:3), nivelar con la pared existente, alisar. Lijar o pulir ligeramente la superficie si es necesario para que quede uniforme con el resto del muro. Coincidencia estética: igualar el color y la textura del mortero nuevo con el original.</t>
  </si>
  <si>
    <t>AA1.04</t>
  </si>
  <si>
    <t>Desmontaje Instalación Interior</t>
  </si>
  <si>
    <t>Ud. Desmontaje de unidad interior conductos Carrier, sus conductos de impulsión y retorno, conductos de primario impulsión y retorno, pequeño extractor de cuadro de racks/cuadro eléctrico y sus conductos. Desmontaje de instalación de climatización a sustituir o existente en zona de actuación , incluyendo todos los elementos que la forman. Se retirarán las canalizaciones de tubos, conductos y cables que no conduzcan/conecten ya a elementos al estar fuera de uso o para retirar en esta fase. En general cualquier elemento que sea necesario retirar y entregar a gestor de residuos autorizado para dejar la zona limpia. Incluso traslado de material a punto limpio correspondiente. incluyendo: achatarramiento, traslado y gestión de residuos adecuados a normativa relacionada con los distintos materiales a retirar.</t>
  </si>
  <si>
    <t>AA1.05.01</t>
  </si>
  <si>
    <t>Adecuación</t>
  </si>
  <si>
    <t>Ud. Preparación de las zonas de trabajo y limpieza a la finalización. Incluye reparación de daños durante la obra</t>
  </si>
  <si>
    <t>AA1.05.02</t>
  </si>
  <si>
    <t>m²</t>
  </si>
  <si>
    <t>Techos</t>
  </si>
  <si>
    <t>m2. Desmontaje y montaje de falso techo registrable de cualquier material y sistema de perfilería, por medios manuales,  para su reposición en la misma obra, incluso retirada e instalación de estructura de primarios, secundarios, cuelgues y elementos de anclaje a forjado y partes registrables. Incluso formación de descuelgues, fosos, falsas vigas, formación de conductos, etc. Incluso desconexionado de instalaciones. Sin deteriorar los elementos constructivos a los que se sujeta.  Incluso carga, retirada y transporte en obra destinado para tal efecto (saco, contenedor, camión, etc), transporte a vertedero y cánon de vertido. Incluso p.p. de medios auxiliares, medios de elevación, andamiaje y limpieza. Medida la superficie realmente desmontada y montada descontando todos los huecos.</t>
  </si>
  <si>
    <t>AA1.05.03</t>
  </si>
  <si>
    <t>Techos Pladur</t>
  </si>
  <si>
    <t>m2. Desmontaje y montaje de falso techo con placa de yeso laminado y sistema de perfilería, por medios manuales,  para su reposición en la misma obra, incluso retirada e instalación de estructura de primarios, secundarios, cuelgues y elementos de anclaje a forjado y partes registrables. Incluso formación de descuelgues, fosos, falsas vigas, formación de conductos, etc. Incluso desconexionado de instalaciones. Sin deteriorar los elementos constructivos a los que se sujeta.  Incluso carga, retirada y transporte en obra destinado para tal efecto (saco, contenedor, camión, etc), transporte a vertedero y cánon de vertido. Incluso p.p. de medios auxiliares, medios de elevación, andamiaje y limpieza. Medida la superficie realmente desmontada y montada descontando todos los huecos.</t>
  </si>
  <si>
    <t>TOTAL AA1</t>
  </si>
  <si>
    <t>AA2</t>
  </si>
  <si>
    <t>INSTALACIÓN NUEVA</t>
  </si>
  <si>
    <t>AA2.01.01</t>
  </si>
  <si>
    <t>Ud. interior Locutorio Música 2</t>
  </si>
  <si>
    <t xml:space="preserve">Ud. Suministro e instalación unidad interior de conductos baja silueta de expansión directa marca Daikin, modelo FDXM35F9 o similar, válida para montajes split y múltiple bomba de calor, DC Inverter, con válvula de expansión en la unidad exterior. Alimentación monofásica 230V mediante interconexión a unidad exterior. Conexiones tubería frigorífica Liq.1/4" y Gas 3/8". Presión estática disponible (Estándar) 30 Pa. Control por microprocesador, con funciones Modo Inverter Powerful, Rearranque automático, control ON/OFF remoto opcional, Operación Silenciosa, señal de limpieza de filtro y filtro de aire de succión. Incorpora de serie mando a distancia por infrarrojos, con posibilidad de accesorio de mando a distancia con cable (programación diaria o semanal). Incorpora función de ahorro de energía modo ventilador (sin enfriar o calentar) y Modo Home Leave Operation (modo fuera de casa). Posibilidad de selección automática de modo de funcionamiento (frío / calor / ventilación). Utiliza refrigerante R32.
Totalmente instalada y probada. Incluye todos los materiales. Incluso puesta en marcha
Características Técnicas:
Caudal de aire Refrigeración (A/B/SB) m³/min 8,7 / 7,3 / 6,2 
Caudal de aire Calefacción (A/B/SB) m³/min 8,7 / 7,3 / 6,2 
Presión disponible Estándar Pa 30 
Velocidades del ventilador N° 3 
Dimensiones Alto mm 200 
Dimensiones Ancho mm 750 
Dimensiones Fondo mm 620 
Peso Kg 21 
Presión sonora Refrigeración (A/B) dBA 35 / 27 
Presión sonora Calefacción (A/B) dBA 35 / 27 
Nivel de potencia acústica dBA 53 </t>
  </si>
  <si>
    <t>AA2.01.02</t>
  </si>
  <si>
    <t>Ud. interior Control Música 2</t>
  </si>
  <si>
    <t xml:space="preserve">Ud. Suministro e instalación unidad interior de conductos baja silueta de expansión directa marca Daikin, modelo FDXM50F9 o similar, válida para montajes split y múltiple bomba de calor, DC Inverter, con válvula de expansión en la unidad exterior. Alimentación monofásica 230V mediante interconexión a unidad exterior. Conexiones tubería frigorífica Liq.1/4" y Gas 1/2". Presión estática disponible (Estándar) 40 Pa. Control por microprocesador, con funciones Modo Inverter Powerful, Rearranque automático, control ON/OFF remoto opcional, Operación Silenciosa, señal de limpieza de filtro y filtro de aire de succión. Incorpora de serie mando a distancia por infrarrojos, con posibilidad de accesorio de mando a distancia con cable (programación diaria o semanal). Incorpora función de ahorro de energía modo ventilador (sin enfriar o calentar) y Modo Home Leave Operation (modo fuera de casa). Posibilidad de selección automática de modo de funcionamiento (frío / calor / ventilación). Utiliza refrigerante R32.
Totalmente instalada y probada. Incluye todos los materiales. Incluso puesta en marcha
Características Técnicas:
Caudal de aire Refrigeración (A/B/SB) m³/min 15,8 / 13,3 / - 
Caudal de aire Calefacción (A/B/SB) m³/min 15,8 / 13,3 / - 
Presión disponible Estándar Pa 40 
Velocidades del ventilador N° 3 
Dimensiones Alto mm 200 
Dimensiones Ancho mm 1150 
Dimensiones Fondo mm 620 
Peso Kg 28 
Presión sonora Refrigeración (A/B) dBA 38 / 30 
Presión sonora Calefacción (A/B) dBA 38 / 30 
Nivel de potencia acústica dBA 55 </t>
  </si>
  <si>
    <t>AA2.01.03</t>
  </si>
  <si>
    <t>Ud. exterior múltiple</t>
  </si>
  <si>
    <t xml:space="preserve">Unidad exterior sistema múltiple bomba de calor aire-aire, marca Daikin, modelo 3MXM68A9 o similar, tipo DC Inverter, con compresor swing de bajo nivel sonoro y alta eficiencia energética, conectabilidad hasta 3 unidades interiores (tamaños 20, 25, 35, 42 y 50, según modelos, mínimo de 2 unidades) con funcionamiento individual y regulación mediante válvulas de expansión electrónica y control por medio de microprocesador. Capacidad frigorífica / calorífica nominal: 6.800 / 8.600 W, consumo refrigeración / calefacción nominal: 1.681 / 1.934 W (combinación 20+20+20, eficiencia energética “A++"), y nivel sonoro en refrigeración / calefacción 61 / 61 dBA (velocidad nominal). Dimensiones (AlxAnxPr) 734x973x384 mm, peso 62 kg, y alimentación monofásica 1x220V + T. Conexiones tubería frigorífica Liq.1/4"x3 y Gas 3/8"x1 y 1/2"x2. Tratamiento anticorrosivo especial del intercambiador de calor. Rango de funcionamiento nominal Frío desde -10 a 46ºC de bulbo seco exterior y Calor desde -15 a 18ºC de bulbo húmedo exterior. Utiliza refrigerante ecológico R32.
Totalmente instalado. Inclye cualquier material necesario: soportes, antivibratorios, pequeño material.
Características:
Capacidad  Refrig.  Nominal W 6.800
8.600 
  Calef.     
Consumo  Refrig.  Nominal W 1.681
1.934 
  Calef.     
Caudal de aire  Refrig  Nominal m3/min 42,5 
Conexiones de tuberías  Líquido Gas   mm ø 6,35 x 4 
      ø 9,5 x 2, 12,7
x 2 
Refrigerante R-32  kg / TCO2eq / PCA    2,00 / 1,4 / 675 
Dimensiones  Alto   mm 734 
  Ancho   mm 973 
  Fondo   mm 384 
Peso     Kg 63 
Nivel de potencia acústica     dBa 61 
SEER / SCOPmedio*  Refrigeración / Calefacción    7,93 / 4,42 
Etiq. eﬁc. estac.  Refrigeración / Calefacción    A++ / A+ 
Carga de diseño
(Pdesign)  Refrigeración   kW 6,8 
  Calefacción (-10ºC)    5,8 </t>
  </si>
  <si>
    <t>AA2.01.04</t>
  </si>
  <si>
    <t>Ud Control multifunción cable</t>
  </si>
  <si>
    <t xml:space="preserve">Ud control multifunción por cable marca Daikin, modelo BRC1H52W o similar. Incluso puesta en marcha
Características:
 Peso  kg 0.0850 
Temperatura ambiente Humedad relativa &lt;  % 95 
 Almacenamiento Mín. °C -20 
  Máx. °C 70 
 Funcionamiento Mín. °C -10 
  Máx. °C 50 
Dimensiones Unidad con embalaje Anchura mm 217 
  Altura mm 50 
  Profundidad mm 161 
 Unit Width mm 85 
  Depth mm 25 
  Height mm 85 
Carcasa Tapa de los botones   No 
 Color   Blanco 
 LED de funcionamiento Color  Blue status indicator 
LCD Tipo   100 x 150 dots 
 Retroiluminación Color  Blanco 
 Dimensiones Anchura mm 28.0 
  Altura mm 40.7 
Peso Unidad con embalaje  kg 0.317 
 Unit  kg 0.110 
Conexiones de cableado Longitud de cableado Máx. m 500 </t>
  </si>
  <si>
    <t>AA2.02</t>
  </si>
  <si>
    <t>Conductos Fibra</t>
  </si>
  <si>
    <t>AA2.03.01</t>
  </si>
  <si>
    <t>m</t>
  </si>
  <si>
    <t>Línea 1/4" líquido - 3/8" gas</t>
  </si>
  <si>
    <t>m. Línea frigorífica doble realizada con tubería para gas mediante tubo de cobre sin soldadura, de 3/8" de diámetro y 0,8 mm de espesor con coquilla de espuma elastomérica, de 11 mm de diámetro interior y 20 mm de espesor, a base de caucho sintético flexible, de estructura celular cerrada y tubería para líquido mediante tubo de cobre sin soldadura, de 1/4" de diámetro y 1 mm de espesor con coquilla de espuma elastomérica, de 7 mm de diámetro interior y 10 mm de espesor, a base de caucho sintético flexible, de estructura celular cerrada.</t>
  </si>
  <si>
    <t>AA2.03.02</t>
  </si>
  <si>
    <t>Línea 1/4" líquido - 1/2" gas</t>
  </si>
  <si>
    <t>m. Línea frigorífica doble realizada con tubería para gas mediante tubo de cobre sin soldadura, de 1/2" de diámetro y 0,8 mm de espesor con coquilla de espuma elastomérica, de 13 mm de diámetro interior y 20 mm de espesor, a base de caucho sintético flexible, de estructura celular cerrada y tubería para líquido mediante tubo de cobre sin soldadura, de 1/4" de diámetro y 1 mm de espesor con coquilla de espuma elastomérica, de 7 mm de diámetro interior y 10 mm de espesor, a base de caucho sintético flexible, de estructura celular cerrada.</t>
  </si>
  <si>
    <t>AA2.04.01</t>
  </si>
  <si>
    <t>Línea de alimentación</t>
  </si>
  <si>
    <t>Ml. Suministro e instalación de Línea de alimentación desde cuadro de planta de 3x2,5mm2, cobre, tipo  CABLE RZ1-K 0,6/1KV (AS) 3G2,5 VERDE (libre de halógenos clase 5 flexible en manguera 0,6/1 KV de polietileno reticulado (XLPE) de 3x2,5 mm2. (F+N+PE)) AFUMEX PRYSMIAN o GENERAL CABLE o similar , incluido tendido conexionado y materiales de accesorios con p.p. de cajas de paso. Instalación bajo tubo o bandeja de acero galvanizado debidamente soportados. Bajo Normativa y Reglamento REBT.</t>
  </si>
  <si>
    <t>AA2.04.02</t>
  </si>
  <si>
    <t>Protección línea</t>
  </si>
  <si>
    <t>Ud. Suministro e Instalación de Protección Magnetotémica y diferencial de cabecera de la línea de alimentación. Consta de:
- Interruptor automatico Schneider o similar 2x16A 2P - 230VAC - 2 módulos - 6kA Acti9 o similar, (primera marca). Totalmente instalado, ajustado y probado.
- Interruptor diferencial 2x40A 30mA Schneider 2P- 230VAC - 6kA - Clase AC - Industrial Acti9 o similar (primera marca). Totalmente instalado, ajustado y probado.</t>
  </si>
  <si>
    <t>AA2.04.03</t>
  </si>
  <si>
    <t>Interconexión eléctrica</t>
  </si>
  <si>
    <t>Ml. Suministro e instalación de línea de interconexión entre unidades interiores y exterior de 4x1,5mm2, cobre, tipo  CABLE RZ1-K 0,6/1KV (AS) 3G2,5 VERDE (libre de halógenos clase 5 flexible en manguera 0,6/1 KV de polietileno reticulado (XLPE) de 3x2,5 mm2. (F+N+PE)) AFUMEX PRYSMIAN o GENERAL CABLE o similar , incluido tendido conexionado y materiales de accesorios con p.p. de cajas de paso. Instalación bajo tubo o bandeja de acero galvanizado debidamente soportados. Bajo Normativa y Reglamento REBT.</t>
  </si>
  <si>
    <t>AA2.05</t>
  </si>
  <si>
    <t>Desagües</t>
  </si>
  <si>
    <t>Ud. Suministro e instalación de Red de pequeña evacuación de PVC, de diámetro según especificaciones de fabricante de recuperador, unión pegada con adhesivo, debidamente soportado y con sifón antiolores. Incluido pequeño material, adhesivo. Totalmente instalado y conectado a la red de desagües.</t>
  </si>
  <si>
    <t>TOTAL AA2</t>
  </si>
  <si>
    <t>SS1</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</si>
  <si>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</si>
  <si>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</si>
  <si>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GR1</t>
  </si>
  <si>
    <t>Gestión Residuos</t>
  </si>
  <si>
    <t>Ud. Partida destinada a la gestión de residuos durante la realización de los trabajos, comprendiendo:
- Transporte a vertedero controlado cualquiera que sea la distancia.
- Emisión de certificado de gestión de residuos, emitido por empresa homologada en su tratamiento.</t>
  </si>
  <si>
    <t>CC1</t>
  </si>
  <si>
    <t>Control de Calidad</t>
  </si>
  <si>
    <t>Ud. Control de calidad trabajos ejecutados según Pliego técnico e instrucciones del fabricante. Se entregarán las fichas técnicas, manuales de funcionamiento y las homologaciones CE de los equipos suministrados.
Entrega de protocolos de pruebas con los datos nominales o de proyecto y los medidos en campo y Memoria de Funcionamiento e integración con el BMS si procede.</t>
  </si>
  <si>
    <t>Ud. Medios auxiliares para la realización de trabajos en la cubierta ( sustitución de equipos de climatización). Grúa autopropulsada 60 TM/M. 
Características aproximada instalación: altura más de 3 pisos en vertical y alcance-radio horizontal: 20 metros aprox.
Incluyendo: transporte de contrapesos ida y vuelta. Incluyendo trabajos en festivo o no laborables y en horario nocturno. 
Incluso trámites y gestión de permiso local con el Ayto para la correcta ubicación de la grúa móvil si se requiere.</t>
  </si>
  <si>
    <t xml:space="preserve">m² Conducto rectangular para la distribución de aire climatizado formado por panel rígido de alta densidad de lana de vidrio Climaver Plus R "ISOVER" o similar, según UNE-EN 14303, de 25 mm de espesor, revestido por ambas caras por aluminio (exterior: aluminio + malla de fibra de vidrio + kraft; interior: aluminio + kraft), con el canto macho rebordeado por el complejo interior del conducto, resistencia térmica 0,78 m²K/W, conductividad térmica 0,032 W/(mK). Incluso codos, derivaciones, sellado de uniones con cola Climaver o similar, embocaduras, soportes metálicos galvanizados, elementos de fijación, sellado de tramos con cinta Climaver de aluminio, accesorios de montaje y piezas especiales.
Incluye pp:
- Cinta "Climaver" de aluminio de 50 micras de espesor y 63 mm de ancho, con adhesivo a base de resinas acrílicas, para el sellado de uniones de conductos de lana de vidrio "Climaver"
- Adhesivo vinílico en dispersión acuosa, Cola Climaver "ISOVER", para unión de conductos de lana de vidrio.
- Soporte metálico de acero galvanizado para sujeción al forjado de conducto rectangular de lana mineral para la distribución de aire en climatización.
- Repercusión, por m², de material auxiliar para fijación y confección de canalizaciones de aire en instalaciones de climatización.
-Mano de obra
Totalmente instalado
</t>
  </si>
  <si>
    <r>
      <t xml:space="preserve">Gastos Generales </t>
    </r>
    <r>
      <rPr>
        <b/>
        <sz val="8"/>
        <color rgb="FFFF0000"/>
        <rFont val="Calibri"/>
        <family val="2"/>
        <scheme val="minor"/>
      </rPr>
      <t xml:space="preserve">xx </t>
    </r>
    <r>
      <rPr>
        <b/>
        <sz val="8"/>
        <color rgb="FF000000"/>
        <rFont val="Calibri"/>
        <family val="2"/>
        <scheme val="minor"/>
      </rPr>
      <t>% (*)</t>
    </r>
  </si>
  <si>
    <r>
      <t>Beneficio Industrial</t>
    </r>
    <r>
      <rPr>
        <b/>
        <sz val="8"/>
        <color rgb="FFFF0000"/>
        <rFont val="Calibri"/>
        <family val="2"/>
        <scheme val="minor"/>
      </rPr>
      <t xml:space="preserve"> </t>
    </r>
    <r>
      <rPr>
        <b/>
        <sz val="8"/>
        <color rgb="FF000000"/>
        <rFont val="Calibri"/>
        <family val="2"/>
        <scheme val="minor"/>
      </rPr>
      <t xml:space="preserve"> </t>
    </r>
    <r>
      <rPr>
        <b/>
        <sz val="8"/>
        <color rgb="FFFF0000"/>
        <rFont val="Calibri"/>
        <family val="2"/>
        <scheme val="minor"/>
      </rPr>
      <t>xx</t>
    </r>
    <r>
      <rPr>
        <b/>
        <sz val="8"/>
        <color rgb="FF000000"/>
        <rFont val="Calibri"/>
        <family val="2"/>
        <scheme val="minor"/>
      </rPr>
      <t xml:space="preserve"> % (*)</t>
    </r>
  </si>
  <si>
    <t>PRESUPUESTO EJECUCION MATERIAL</t>
  </si>
  <si>
    <t>“Sustitución equipo Aire Acondicionado Controles Música 2 Casa de la Radio, Prado del Rey”</t>
  </si>
  <si>
    <t>Expediente n.º S/05782/2024</t>
  </si>
  <si>
    <t>S-05782-2024 - Sustitución equipo Aire Acondicionado Controles Música 2 Casa de la Radio, Prado del Rey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</si>
</sst>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11"/>
      <color theme="1"/>
      <name val="Calibri"/>
      <family val="2"/>
      <scheme val="minor"/>
    </font>
    <font>
      <sz val="10"/>
      <color theme="1"/>
      <name val="Calibri"/>
      <family val="2"/>
      <scheme val="minor"/>
    </font>
    <font>
      <b/>
      <sz val="8"/>
      <color rgb="FF00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14"/>
      <name val="Calibri"/>
      <family val="2"/>
      <scheme val="minor"/>
    </font>
    <font>
      <b/>
      <sz val="12"/>
      <color theme="1"/>
      <name val="Calibri"/>
      <family val="2"/>
      <scheme val="minor"/>
    </font>
    <font>
      <sz val="8"/>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sz val="11"/>
      <color rgb="FFFF0000"/>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s>
  <borders count="18">
    <border>
      <left/>
      <right/>
      <top/>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91">
    <xf numFmtId="0" fontId="0" fillId="0" borderId="0" xfId="0"/>
    <xf numFmtId="0" fontId="0" fillId="0" borderId="0" xfId="0" applyProtection="1"/>
    <xf numFmtId="0" fontId="0" fillId="0" borderId="0" xfId="0" applyBorder="1" applyProtection="1"/>
    <xf numFmtId="0" fontId="6" fillId="0" borderId="0" xfId="0" applyFont="1" applyBorder="1" applyProtection="1"/>
    <xf numFmtId="0" fontId="17" fillId="0" borderId="0" xfId="0" applyFont="1" applyAlignment="1" applyProtection="1">
      <alignment vertical="top"/>
    </xf>
    <xf numFmtId="0" fontId="2" fillId="0" borderId="0" xfId="0" applyFont="1" applyAlignment="1" applyProtection="1">
      <alignment vertical="top"/>
    </xf>
    <xf numFmtId="0" fontId="0" fillId="0" borderId="0" xfId="0" applyBorder="1" applyAlignment="1" applyProtection="1">
      <alignment vertical="top"/>
    </xf>
    <xf numFmtId="4" fontId="0" fillId="0" borderId="0" xfId="0" applyNumberFormat="1" applyProtection="1"/>
    <xf numFmtId="0" fontId="0" fillId="0" borderId="0" xfId="0" applyAlignment="1" applyProtection="1">
      <alignment vertical="top"/>
    </xf>
    <xf numFmtId="0" fontId="6" fillId="0" borderId="0" xfId="0" applyFont="1" applyBorder="1" applyAlignment="1" applyProtection="1">
      <alignment vertical="top"/>
    </xf>
    <xf numFmtId="0" fontId="3" fillId="0" borderId="3" xfId="0" applyFont="1" applyBorder="1" applyAlignment="1" applyProtection="1">
      <alignment vertical="top"/>
    </xf>
    <xf numFmtId="0" fontId="3" fillId="0" borderId="6" xfId="0" applyFont="1" applyBorder="1" applyAlignment="1" applyProtection="1">
      <alignment vertical="top" wrapText="1"/>
    </xf>
    <xf numFmtId="0" fontId="7" fillId="0" borderId="3" xfId="0" applyFont="1" applyBorder="1" applyAlignment="1" applyProtection="1">
      <alignment vertical="top"/>
    </xf>
    <xf numFmtId="49" fontId="4" fillId="0" borderId="1" xfId="0" applyNumberFormat="1" applyFont="1" applyBorder="1" applyAlignment="1" applyProtection="1">
      <alignment vertical="top" wrapText="1"/>
    </xf>
    <xf numFmtId="3" fontId="9" fillId="0" borderId="1"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3" borderId="3" xfId="0" applyNumberFormat="1" applyFont="1" applyFill="1" applyBorder="1" applyAlignment="1" applyProtection="1">
      <alignment vertical="top"/>
    </xf>
    <xf numFmtId="0" fontId="5" fillId="0" borderId="5" xfId="0" applyFont="1" applyBorder="1" applyAlignment="1" applyProtection="1">
      <alignment vertical="top"/>
    </xf>
    <xf numFmtId="0" fontId="5" fillId="0" borderId="1" xfId="0" applyFont="1" applyBorder="1" applyAlignment="1" applyProtection="1">
      <alignment vertical="top"/>
    </xf>
    <xf numFmtId="0" fontId="0" fillId="0" borderId="4" xfId="0" applyBorder="1" applyProtection="1"/>
    <xf numFmtId="0" fontId="0" fillId="0" borderId="5" xfId="0" applyBorder="1" applyProtection="1"/>
    <xf numFmtId="0" fontId="0" fillId="0" borderId="1" xfId="0" applyBorder="1" applyProtection="1"/>
    <xf numFmtId="4" fontId="8" fillId="3" borderId="8" xfId="0" applyNumberFormat="1" applyFont="1" applyFill="1" applyBorder="1" applyAlignment="1" applyProtection="1">
      <alignment vertical="top"/>
      <protection locked="0"/>
    </xf>
    <xf numFmtId="4" fontId="8" fillId="3" borderId="3" xfId="0" applyNumberFormat="1" applyFont="1" applyFill="1" applyBorder="1" applyAlignment="1" applyProtection="1">
      <alignment vertical="top"/>
      <protection locked="0"/>
    </xf>
    <xf numFmtId="0" fontId="11" fillId="0" borderId="0" xfId="0" applyFont="1" applyProtection="1"/>
    <xf numFmtId="0" fontId="20"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0" fillId="0" borderId="0" xfId="0" applyAlignment="1" applyProtection="1">
      <alignment horizontal="left" vertical="top"/>
    </xf>
    <xf numFmtId="0" fontId="23"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 fillId="0" borderId="0" xfId="0" applyFont="1" applyAlignment="1" applyProtection="1">
      <alignment vertical="top"/>
    </xf>
    <xf numFmtId="0" fontId="10" fillId="0" borderId="0" xfId="0" applyFont="1" applyProtection="1"/>
    <xf numFmtId="0" fontId="23" fillId="0" borderId="0" xfId="0" applyFont="1" applyAlignment="1" applyProtection="1">
      <alignment horizontal="left" vertical="top"/>
    </xf>
    <xf numFmtId="4" fontId="9" fillId="3" borderId="15" xfId="0" applyNumberFormat="1" applyFont="1" applyFill="1" applyBorder="1" applyAlignment="1" applyProtection="1">
      <alignment vertical="top"/>
    </xf>
    <xf numFmtId="49" fontId="4" fillId="2" borderId="3" xfId="0" applyNumberFormat="1" applyFont="1" applyFill="1" applyBorder="1" applyAlignment="1" applyProtection="1">
      <alignment vertical="top"/>
    </xf>
    <xf numFmtId="3" fontId="8" fillId="2" borderId="1" xfId="0" applyNumberFormat="1" applyFont="1" applyFill="1" applyBorder="1" applyAlignment="1" applyProtection="1">
      <alignment vertical="top"/>
    </xf>
    <xf numFmtId="4" fontId="8" fillId="2" borderId="1" xfId="0" applyNumberFormat="1" applyFont="1" applyFill="1" applyBorder="1" applyAlignment="1" applyProtection="1">
      <alignment vertical="top"/>
    </xf>
    <xf numFmtId="4" fontId="8" fillId="2" borderId="6" xfId="0" applyNumberFormat="1" applyFont="1" applyFill="1" applyBorder="1" applyAlignment="1" applyProtection="1">
      <alignment vertical="top"/>
    </xf>
    <xf numFmtId="2" fontId="19" fillId="3" borderId="13" xfId="0" applyNumberFormat="1" applyFont="1" applyFill="1" applyBorder="1" applyAlignment="1" applyProtection="1">
      <alignment horizontal="right" vertical="center" indent="4"/>
    </xf>
    <xf numFmtId="2" fontId="19" fillId="3" borderId="6" xfId="0" applyNumberFormat="1" applyFont="1" applyFill="1" applyBorder="1" applyAlignment="1" applyProtection="1">
      <alignment horizontal="right" vertical="center" indent="4"/>
    </xf>
    <xf numFmtId="0" fontId="0" fillId="0" borderId="0" xfId="0" applyFill="1" applyAlignment="1" applyProtection="1">
      <alignment vertical="top" shrinkToFit="1"/>
    </xf>
    <xf numFmtId="49" fontId="5" fillId="0" borderId="12" xfId="0" applyNumberFormat="1" applyFont="1" applyFill="1" applyBorder="1" applyAlignment="1" applyProtection="1">
      <alignment vertical="top"/>
    </xf>
    <xf numFmtId="49" fontId="5" fillId="0" borderId="7" xfId="0" applyNumberFormat="1" applyFont="1" applyBorder="1" applyAlignment="1" applyProtection="1">
      <alignment vertical="top"/>
    </xf>
    <xf numFmtId="4" fontId="9" fillId="0" borderId="7" xfId="0" applyNumberFormat="1" applyFont="1" applyBorder="1" applyAlignment="1" applyProtection="1">
      <alignment vertical="top"/>
    </xf>
    <xf numFmtId="4" fontId="9" fillId="3" borderId="7" xfId="0" applyNumberFormat="1" applyFont="1" applyFill="1" applyBorder="1" applyAlignment="1" applyProtection="1">
      <alignment vertical="top"/>
      <protection locked="0"/>
    </xf>
    <xf numFmtId="4" fontId="9" fillId="3" borderId="13" xfId="0" applyNumberFormat="1" applyFont="1" applyFill="1" applyBorder="1" applyAlignment="1" applyProtection="1">
      <alignment vertical="top"/>
    </xf>
    <xf numFmtId="0" fontId="25" fillId="0" borderId="0" xfId="0" applyFont="1" applyProtection="1"/>
    <xf numFmtId="0" fontId="0" fillId="3" borderId="0" xfId="0" applyFill="1" applyAlignment="1" applyProtection="1">
      <alignment horizontal="left" vertical="top" shrinkToFit="1"/>
      <protection locked="0"/>
    </xf>
    <xf numFmtId="49" fontId="4" fillId="0" borderId="1" xfId="0" applyNumberFormat="1" applyFont="1" applyBorder="1" applyAlignment="1" applyProtection="1">
      <alignment horizontal="right" vertical="top" wrapText="1"/>
    </xf>
    <xf numFmtId="49" fontId="4" fillId="0" borderId="6" xfId="0" applyNumberFormat="1" applyFont="1" applyBorder="1" applyAlignment="1" applyProtection="1">
      <alignment vertical="top" wrapText="1"/>
    </xf>
    <xf numFmtId="0" fontId="12" fillId="0" borderId="7" xfId="0" applyFont="1" applyBorder="1" applyAlignment="1" applyProtection="1">
      <alignment horizontal="right" vertical="center" wrapText="1"/>
    </xf>
    <xf numFmtId="0" fontId="12" fillId="0" borderId="1" xfId="0" applyFont="1" applyBorder="1" applyAlignment="1" applyProtection="1">
      <alignment horizontal="right" vertical="center" wrapText="1"/>
    </xf>
    <xf numFmtId="49" fontId="5" fillId="0" borderId="7" xfId="0" applyNumberFormat="1" applyFont="1" applyBorder="1" applyAlignment="1" applyProtection="1">
      <alignment vertical="top" wrapText="1"/>
    </xf>
    <xf numFmtId="49" fontId="5" fillId="0" borderId="4" xfId="0" applyNumberFormat="1" applyFont="1" applyBorder="1" applyAlignment="1" applyProtection="1">
      <alignment vertical="top"/>
    </xf>
    <xf numFmtId="49" fontId="5" fillId="0" borderId="0" xfId="0" applyNumberFormat="1" applyFont="1" applyBorder="1" applyAlignment="1" applyProtection="1">
      <alignment vertical="top"/>
    </xf>
    <xf numFmtId="49" fontId="5" fillId="0" borderId="0" xfId="0" applyNumberFormat="1" applyFont="1" applyBorder="1" applyAlignment="1" applyProtection="1">
      <alignment vertical="top" wrapText="1"/>
    </xf>
    <xf numFmtId="2" fontId="5" fillId="0" borderId="0" xfId="0" applyNumberFormat="1" applyFont="1" applyBorder="1" applyAlignment="1" applyProtection="1">
      <alignment vertical="top"/>
    </xf>
    <xf numFmtId="10" fontId="19" fillId="3" borderId="12" xfId="0" applyNumberFormat="1" applyFont="1" applyFill="1" applyBorder="1" applyAlignment="1" applyProtection="1">
      <alignment horizontal="right" vertical="center"/>
      <protection locked="0"/>
    </xf>
    <xf numFmtId="0" fontId="16" fillId="0" borderId="0" xfId="0" applyFont="1" applyAlignment="1" applyProtection="1">
      <alignment horizontal="center" vertical="top" wrapText="1"/>
    </xf>
    <xf numFmtId="0" fontId="22" fillId="0" borderId="0" xfId="0" applyFont="1" applyAlignment="1" applyProtection="1">
      <alignment horizontal="center"/>
    </xf>
    <xf numFmtId="0" fontId="0" fillId="3" borderId="0" xfId="0" applyFill="1" applyAlignment="1" applyProtection="1">
      <alignment horizontal="left" vertical="top" shrinkToFit="1"/>
      <protection locked="0"/>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23" fillId="0" borderId="0" xfId="0" applyFont="1" applyAlignment="1" applyProtection="1">
      <alignment horizontal="center" vertical="top"/>
    </xf>
    <xf numFmtId="0" fontId="0" fillId="0" borderId="14" xfId="0" applyBorder="1" applyAlignment="1" applyProtection="1">
      <alignment horizontal="center" wrapText="1"/>
      <protection locked="0"/>
    </xf>
    <xf numFmtId="0" fontId="0" fillId="0" borderId="0" xfId="0" applyAlignment="1" applyProtection="1">
      <alignment horizontal="left" vertical="top" wrapText="1"/>
    </xf>
    <xf numFmtId="4" fontId="1" fillId="4" borderId="0" xfId="0" applyNumberFormat="1" applyFont="1" applyFill="1" applyAlignment="1" applyProtection="1">
      <alignment horizontal="center" vertical="top" shrinkToFit="1"/>
    </xf>
    <xf numFmtId="0" fontId="1" fillId="4" borderId="0" xfId="0" applyFont="1" applyFill="1" applyAlignment="1" applyProtection="1">
      <alignment horizontal="center" vertical="top" shrinkToFit="1"/>
    </xf>
    <xf numFmtId="0" fontId="0" fillId="0" borderId="0" xfId="0" applyAlignment="1" applyProtection="1">
      <alignment horizontal="justify" vertical="top" wrapText="1"/>
    </xf>
    <xf numFmtId="0" fontId="0" fillId="3" borderId="0" xfId="0" applyFill="1" applyAlignment="1" applyProtection="1">
      <alignment horizontal="center" shrinkToFit="1"/>
      <protection locked="0"/>
    </xf>
    <xf numFmtId="49" fontId="18" fillId="0" borderId="0" xfId="0" applyNumberFormat="1" applyFont="1" applyAlignment="1" applyProtection="1">
      <alignment horizontal="center" vertical="top" wrapText="1"/>
    </xf>
    <xf numFmtId="49" fontId="5" fillId="0" borderId="16" xfId="0" applyNumberFormat="1" applyFont="1" applyBorder="1" applyAlignment="1" applyProtection="1">
      <alignment horizontal="left" vertical="top" wrapText="1"/>
    </xf>
    <xf numFmtId="49" fontId="5" fillId="0" borderId="14" xfId="0" applyNumberFormat="1" applyFont="1" applyBorder="1" applyAlignment="1" applyProtection="1">
      <alignment horizontal="left" vertical="top" wrapText="1"/>
    </xf>
    <xf numFmtId="49" fontId="5" fillId="0" borderId="17" xfId="0" applyNumberFormat="1" applyFont="1" applyBorder="1" applyAlignment="1" applyProtection="1">
      <alignment horizontal="left" vertical="top" wrapText="1"/>
    </xf>
    <xf numFmtId="49" fontId="4" fillId="0" borderId="5" xfId="0" applyNumberFormat="1" applyFont="1" applyFill="1" applyBorder="1" applyAlignment="1" applyProtection="1">
      <alignment horizontal="right" vertical="top"/>
    </xf>
    <xf numFmtId="49" fontId="4" fillId="0" borderId="1" xfId="0" applyNumberFormat="1" applyFont="1" applyFill="1" applyBorder="1" applyAlignment="1" applyProtection="1">
      <alignment horizontal="right" vertical="top"/>
    </xf>
    <xf numFmtId="49" fontId="4" fillId="0" borderId="6" xfId="0" applyNumberFormat="1" applyFont="1" applyFill="1" applyBorder="1" applyAlignment="1" applyProtection="1">
      <alignment horizontal="right" vertical="top"/>
    </xf>
    <xf numFmtId="0" fontId="12" fillId="0" borderId="5" xfId="0" applyFont="1" applyBorder="1" applyAlignment="1" applyProtection="1">
      <alignment horizontal="right" vertical="center" wrapText="1"/>
    </xf>
    <xf numFmtId="0" fontId="12" fillId="0" borderId="1" xfId="0" applyFont="1" applyBorder="1" applyAlignment="1" applyProtection="1">
      <alignment horizontal="right" vertical="center" wrapText="1"/>
    </xf>
    <xf numFmtId="0" fontId="5" fillId="0" borderId="0" xfId="0" applyFont="1" applyBorder="1" applyAlignment="1" applyProtection="1">
      <alignment horizontal="left" vertical="top" wrapText="1"/>
    </xf>
    <xf numFmtId="0" fontId="8" fillId="0" borderId="0" xfId="0" applyFont="1" applyBorder="1" applyAlignment="1" applyProtection="1">
      <alignment horizontal="left" vertical="top" wrapText="1"/>
    </xf>
    <xf numFmtId="0" fontId="14" fillId="0" borderId="9" xfId="0" applyFont="1" applyBorder="1" applyAlignment="1" applyProtection="1">
      <alignment horizontal="left" vertical="top" wrapText="1"/>
    </xf>
    <xf numFmtId="0" fontId="14" fillId="0" borderId="2" xfId="0" applyFont="1" applyBorder="1" applyAlignment="1" applyProtection="1">
      <alignment horizontal="left" vertical="top" wrapText="1"/>
    </xf>
    <xf numFmtId="0" fontId="14" fillId="0" borderId="10" xfId="0" applyFont="1" applyBorder="1" applyAlignment="1" applyProtection="1">
      <alignment horizontal="left" vertical="top" wrapText="1"/>
    </xf>
    <xf numFmtId="0" fontId="16" fillId="0" borderId="11"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14"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521F4765-20D2-428F-B44C-D673C9E3FC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95DB3-43D9-41F9-89CE-40B405BA21AD}">
  <sheetPr>
    <pageSetUpPr fitToPage="1"/>
  </sheetPr>
  <dimension ref="A2:I47"/>
  <sheetViews>
    <sheetView showGridLines="0" tabSelected="1" workbookViewId="0">
      <selection activeCell="C47" sqref="C47:G47"/>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8" customFormat="1" ht="75" customHeight="1" x14ac:dyDescent="0.25">
      <c r="A2" s="62" t="s">
        <v>12</v>
      </c>
      <c r="B2" s="62"/>
      <c r="C2" s="62"/>
      <c r="D2" s="62"/>
      <c r="E2" s="62"/>
      <c r="F2" s="62"/>
      <c r="G2" s="62"/>
      <c r="H2" s="62"/>
      <c r="I2" s="62"/>
    </row>
    <row r="5" spans="1:9" x14ac:dyDescent="0.25">
      <c r="D5" s="24"/>
      <c r="E5" s="24"/>
      <c r="F5" s="25"/>
      <c r="G5" s="25"/>
      <c r="H5" s="25"/>
      <c r="I5" s="26" t="s">
        <v>111</v>
      </c>
    </row>
    <row r="6" spans="1:9" x14ac:dyDescent="0.25">
      <c r="D6" s="24"/>
      <c r="E6" s="24"/>
      <c r="F6" s="25"/>
      <c r="G6" s="25"/>
      <c r="H6" s="25"/>
      <c r="I6" s="26"/>
    </row>
    <row r="7" spans="1:9" x14ac:dyDescent="0.25">
      <c r="D7" s="24"/>
      <c r="E7" s="24"/>
      <c r="F7" s="25"/>
      <c r="G7" s="25"/>
      <c r="H7" s="25"/>
      <c r="I7" s="27" t="s">
        <v>112</v>
      </c>
    </row>
    <row r="8" spans="1:9" ht="24.95" customHeight="1" x14ac:dyDescent="0.25"/>
    <row r="9" spans="1:9" ht="18.75" x14ac:dyDescent="0.3">
      <c r="A9" s="63" t="s">
        <v>13</v>
      </c>
      <c r="B9" s="63"/>
      <c r="C9" s="63"/>
      <c r="D9" s="63"/>
      <c r="E9" s="63"/>
      <c r="F9" s="63"/>
      <c r="G9" s="63"/>
      <c r="H9" s="63"/>
      <c r="I9" s="63"/>
    </row>
    <row r="10" spans="1:9" ht="15" customHeight="1" x14ac:dyDescent="0.25"/>
    <row r="11" spans="1:9" ht="15" customHeight="1" x14ac:dyDescent="0.25"/>
    <row r="12" spans="1:9" x14ac:dyDescent="0.25">
      <c r="A12" s="8" t="s">
        <v>14</v>
      </c>
      <c r="B12" s="64"/>
      <c r="C12" s="64"/>
      <c r="D12" s="64"/>
      <c r="E12" s="64"/>
      <c r="F12" s="65" t="s">
        <v>33</v>
      </c>
      <c r="G12" s="65"/>
      <c r="H12" s="65"/>
      <c r="I12" s="51"/>
    </row>
    <row r="13" spans="1:9" x14ac:dyDescent="0.25">
      <c r="A13" s="29" t="s">
        <v>35</v>
      </c>
      <c r="B13" s="67" t="s">
        <v>36</v>
      </c>
      <c r="C13" s="67"/>
      <c r="D13" s="67"/>
      <c r="E13" s="67"/>
      <c r="F13" s="29"/>
      <c r="G13" s="29"/>
      <c r="H13" s="29"/>
      <c r="I13" s="28"/>
    </row>
    <row r="14" spans="1:9" x14ac:dyDescent="0.25">
      <c r="A14" s="36"/>
      <c r="B14" s="36"/>
      <c r="C14" s="36"/>
      <c r="D14" s="36"/>
      <c r="E14" s="36"/>
      <c r="F14" s="36"/>
      <c r="G14" s="36"/>
      <c r="H14" s="36"/>
      <c r="I14" s="28"/>
    </row>
    <row r="15" spans="1:9" x14ac:dyDescent="0.25">
      <c r="A15" s="8" t="s">
        <v>34</v>
      </c>
      <c r="B15" s="8"/>
      <c r="C15" s="44"/>
      <c r="D15" s="8"/>
      <c r="E15" s="66"/>
      <c r="F15" s="66"/>
      <c r="G15" s="66"/>
      <c r="H15" s="66"/>
      <c r="I15" s="66"/>
    </row>
    <row r="16" spans="1:9" x14ac:dyDescent="0.25">
      <c r="B16" s="29"/>
      <c r="C16" s="29"/>
      <c r="D16" s="29"/>
      <c r="E16" s="29"/>
      <c r="F16" s="29" t="s">
        <v>15</v>
      </c>
      <c r="G16" s="29"/>
      <c r="H16" s="29"/>
      <c r="I16" s="8"/>
    </row>
    <row r="17" spans="1:9" x14ac:dyDescent="0.25">
      <c r="B17" s="29"/>
      <c r="C17" s="29"/>
      <c r="D17" s="29"/>
      <c r="E17" s="29"/>
      <c r="F17" s="29"/>
      <c r="G17" s="29"/>
      <c r="H17" s="29"/>
      <c r="I17" s="8"/>
    </row>
    <row r="18" spans="1:9" x14ac:dyDescent="0.25">
      <c r="A18" s="8" t="s">
        <v>16</v>
      </c>
      <c r="B18" s="51"/>
      <c r="C18" s="65" t="s">
        <v>17</v>
      </c>
      <c r="D18" s="65"/>
      <c r="E18" s="73"/>
      <c r="F18" s="73"/>
      <c r="G18" s="73"/>
      <c r="H18" s="73"/>
      <c r="I18" s="73"/>
    </row>
    <row r="19" spans="1:9" s="30" customFormat="1" x14ac:dyDescent="0.25">
      <c r="B19" s="31"/>
      <c r="C19" s="32"/>
      <c r="D19" s="32"/>
      <c r="E19" s="33"/>
      <c r="F19" s="33"/>
      <c r="G19" s="33"/>
      <c r="H19" s="33"/>
      <c r="I19" s="33"/>
    </row>
    <row r="20" spans="1:9" x14ac:dyDescent="0.25">
      <c r="A20" s="8" t="s">
        <v>18</v>
      </c>
      <c r="B20" s="8"/>
      <c r="C20" s="8"/>
      <c r="D20" s="8"/>
      <c r="E20" s="8"/>
      <c r="F20" s="8"/>
      <c r="G20" s="8"/>
      <c r="H20" s="8"/>
      <c r="I20" s="8"/>
    </row>
    <row r="21" spans="1:9" ht="15" customHeight="1" x14ac:dyDescent="0.25">
      <c r="A21" s="8"/>
      <c r="B21" s="8"/>
      <c r="C21" s="8"/>
      <c r="D21" s="8"/>
      <c r="E21" s="8"/>
      <c r="F21" s="8"/>
      <c r="G21" s="8"/>
      <c r="H21" s="8"/>
      <c r="I21" s="8"/>
    </row>
    <row r="22" spans="1:9" ht="56.25" customHeight="1" x14ac:dyDescent="0.25">
      <c r="A22" s="69" t="s">
        <v>23</v>
      </c>
      <c r="B22" s="69"/>
      <c r="C22" s="69"/>
      <c r="D22" s="69"/>
      <c r="E22" s="69"/>
      <c r="F22" s="69"/>
      <c r="G22" s="69"/>
      <c r="H22" s="69"/>
      <c r="I22" s="8"/>
    </row>
    <row r="23" spans="1:9" ht="15" customHeight="1" x14ac:dyDescent="0.25">
      <c r="A23" s="8"/>
      <c r="B23" s="8"/>
      <c r="C23" s="8"/>
      <c r="D23" s="8"/>
      <c r="E23" s="8"/>
      <c r="F23" s="8"/>
      <c r="G23" s="8"/>
      <c r="H23" s="8"/>
      <c r="I23" s="8"/>
    </row>
    <row r="24" spans="1:9" ht="15" customHeight="1" x14ac:dyDescent="0.25">
      <c r="A24" s="34" t="s">
        <v>24</v>
      </c>
      <c r="B24" s="8"/>
      <c r="C24" s="8"/>
      <c r="D24" s="8"/>
      <c r="E24" s="8"/>
      <c r="F24" s="8"/>
      <c r="G24" s="8"/>
      <c r="H24" s="8"/>
    </row>
    <row r="25" spans="1:9" ht="15" customHeight="1" x14ac:dyDescent="0.25">
      <c r="A25" s="8"/>
      <c r="B25" s="8"/>
      <c r="C25" s="8"/>
      <c r="D25" s="8"/>
      <c r="E25" s="8"/>
      <c r="F25" s="8"/>
      <c r="G25" s="8"/>
      <c r="H25" s="8"/>
    </row>
    <row r="26" spans="1:9" ht="15" customHeight="1" x14ac:dyDescent="0.25">
      <c r="A26" s="34" t="s">
        <v>19</v>
      </c>
      <c r="B26" s="70">
        <f>+IF('Anexo I Tabla Desglose Precio'!G56&lt;=14306.34,'Anexo I Tabla Desglose Precio'!G56,"ERROR: no debe superar 14.306,34")</f>
        <v>0</v>
      </c>
      <c r="C26" s="71"/>
      <c r="D26" s="8" t="s">
        <v>20</v>
      </c>
      <c r="E26" s="8"/>
      <c r="F26" s="8"/>
      <c r="G26" s="8"/>
      <c r="H26" s="8"/>
    </row>
    <row r="27" spans="1:9" ht="15" customHeight="1" x14ac:dyDescent="0.25">
      <c r="A27" s="8"/>
      <c r="B27" s="8"/>
      <c r="C27" s="8"/>
      <c r="D27" s="8"/>
      <c r="E27" s="8"/>
      <c r="F27" s="8"/>
      <c r="G27" s="8"/>
      <c r="H27" s="8"/>
    </row>
    <row r="28" spans="1:9" ht="35.1" customHeight="1" x14ac:dyDescent="0.25">
      <c r="A28" s="72" t="s">
        <v>25</v>
      </c>
      <c r="B28" s="72"/>
      <c r="C28" s="72"/>
      <c r="D28" s="72"/>
      <c r="E28" s="72"/>
      <c r="F28" s="72"/>
      <c r="G28" s="72"/>
      <c r="H28" s="72"/>
      <c r="I28" s="8"/>
    </row>
    <row r="29" spans="1:9" ht="35.1" customHeight="1" x14ac:dyDescent="0.25">
      <c r="A29" s="72" t="s">
        <v>26</v>
      </c>
      <c r="B29" s="72"/>
      <c r="C29" s="72"/>
      <c r="D29" s="72"/>
      <c r="E29" s="72"/>
      <c r="F29" s="72"/>
      <c r="G29" s="72"/>
      <c r="H29" s="72"/>
      <c r="I29" s="8"/>
    </row>
    <row r="30" spans="1:9" ht="35.1" customHeight="1" x14ac:dyDescent="0.25">
      <c r="A30" s="72" t="s">
        <v>27</v>
      </c>
      <c r="B30" s="72"/>
      <c r="C30" s="72"/>
      <c r="D30" s="72"/>
      <c r="E30" s="72"/>
      <c r="F30" s="72"/>
      <c r="G30" s="72"/>
      <c r="H30" s="72"/>
      <c r="I30" s="8"/>
    </row>
    <row r="31" spans="1:9" ht="45" customHeight="1" x14ac:dyDescent="0.25">
      <c r="A31" s="72" t="s">
        <v>28</v>
      </c>
      <c r="B31" s="72"/>
      <c r="C31" s="72"/>
      <c r="D31" s="72"/>
      <c r="E31" s="72"/>
      <c r="F31" s="72"/>
      <c r="G31" s="72"/>
      <c r="H31" s="72"/>
      <c r="I31" s="8"/>
    </row>
    <row r="32" spans="1:9" ht="15" customHeight="1" x14ac:dyDescent="0.25">
      <c r="A32" s="8"/>
      <c r="B32" s="8"/>
      <c r="C32" s="8"/>
      <c r="D32" s="8"/>
      <c r="E32" s="8"/>
      <c r="F32" s="8"/>
      <c r="G32" s="8"/>
      <c r="H32" s="8"/>
      <c r="I32" s="8"/>
    </row>
    <row r="33" spans="1:9" x14ac:dyDescent="0.25">
      <c r="A33" s="34" t="s">
        <v>21</v>
      </c>
      <c r="B33" s="8"/>
      <c r="C33" s="8"/>
      <c r="D33" s="8"/>
      <c r="E33" s="8"/>
      <c r="F33" s="8"/>
      <c r="G33" s="8"/>
      <c r="H33" s="8"/>
      <c r="I33" s="8"/>
    </row>
    <row r="34" spans="1:9" ht="8.1" customHeight="1" x14ac:dyDescent="0.25">
      <c r="A34" s="8"/>
      <c r="B34" s="8"/>
      <c r="C34" s="8"/>
      <c r="D34" s="8"/>
      <c r="E34" s="8"/>
      <c r="F34" s="8"/>
      <c r="G34" s="8"/>
      <c r="H34" s="8"/>
      <c r="I34" s="8"/>
    </row>
    <row r="39" spans="1:9" x14ac:dyDescent="0.25">
      <c r="B39" s="35" t="s">
        <v>22</v>
      </c>
    </row>
    <row r="47" spans="1:9" x14ac:dyDescent="0.25">
      <c r="B47" s="1" t="s">
        <v>11</v>
      </c>
      <c r="C47" s="68"/>
      <c r="D47" s="68"/>
      <c r="E47" s="68"/>
      <c r="F47" s="68"/>
      <c r="G47" s="68"/>
    </row>
  </sheetData>
  <sheetProtection algorithmName="SHA-512" hashValue="1vE6WbP3GR568so2x8GY+ItgnNSFQDpdUpzjAaPTPig+y9OnMQcf6L9DoVEgV67AlQw3Dbtq2w3+DicrG6nEkQ==" saltValue="ckytWu3HWVA1MBzwnFiimQ==" spinCount="100000" sheet="1" objects="1" scenarios="1" selectLockedCells="1"/>
  <mergeCells count="15">
    <mergeCell ref="C47:G47"/>
    <mergeCell ref="C18:D18"/>
    <mergeCell ref="A22:H22"/>
    <mergeCell ref="B26:C26"/>
    <mergeCell ref="A29:H29"/>
    <mergeCell ref="A28:H28"/>
    <mergeCell ref="A30:H30"/>
    <mergeCell ref="A31:H31"/>
    <mergeCell ref="E18:I18"/>
    <mergeCell ref="A2:I2"/>
    <mergeCell ref="A9:I9"/>
    <mergeCell ref="B12:E12"/>
    <mergeCell ref="F12:H12"/>
    <mergeCell ref="E15:I15"/>
    <mergeCell ref="B13:E13"/>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146C5-7354-408B-BC38-C2AB097AEDF1}">
  <dimension ref="A1:H67"/>
  <sheetViews>
    <sheetView showGridLines="0" topLeftCell="A56" zoomScale="85" zoomScaleNormal="85" workbookViewId="0">
      <selection activeCell="F8" sqref="F8"/>
    </sheetView>
  </sheetViews>
  <sheetFormatPr baseColWidth="10" defaultRowHeight="15" x14ac:dyDescent="0.25"/>
  <cols>
    <col min="1" max="1" width="7.85546875" style="1" bestFit="1" customWidth="1"/>
    <col min="2" max="2" width="8.7109375" style="1" customWidth="1"/>
    <col min="3" max="3" width="4.7109375" style="1" customWidth="1"/>
    <col min="4" max="4" width="35.7109375" style="1" customWidth="1"/>
    <col min="5" max="5" width="10.5703125" style="1" customWidth="1"/>
    <col min="6" max="6" width="10.7109375" style="1" customWidth="1"/>
    <col min="7" max="7" width="16.28515625" style="1" customWidth="1"/>
    <col min="8" max="16384" width="11.42578125" style="1"/>
  </cols>
  <sheetData>
    <row r="1" spans="1:7" ht="73.5" customHeight="1" thickBot="1" x14ac:dyDescent="0.3">
      <c r="A1" s="85" t="s">
        <v>8</v>
      </c>
      <c r="B1" s="86"/>
      <c r="C1" s="86"/>
      <c r="D1" s="86"/>
      <c r="E1" s="86"/>
      <c r="F1" s="86"/>
      <c r="G1" s="87"/>
    </row>
    <row r="2" spans="1:7" ht="60" customHeight="1" x14ac:dyDescent="0.25">
      <c r="A2" s="88" t="s">
        <v>9</v>
      </c>
      <c r="B2" s="88"/>
      <c r="C2" s="88"/>
      <c r="D2" s="88"/>
      <c r="E2" s="88"/>
      <c r="F2" s="88"/>
      <c r="G2" s="88"/>
    </row>
    <row r="3" spans="1:7" ht="18.75" x14ac:dyDescent="0.25">
      <c r="A3" s="2"/>
      <c r="B3" s="2"/>
      <c r="C3" s="2"/>
      <c r="D3" s="2"/>
      <c r="E3" s="2"/>
      <c r="F3" s="3"/>
      <c r="G3" s="4"/>
    </row>
    <row r="4" spans="1:7" ht="40.5" customHeight="1" x14ac:dyDescent="0.25">
      <c r="A4" s="74" t="s">
        <v>113</v>
      </c>
      <c r="B4" s="74"/>
      <c r="C4" s="74"/>
      <c r="D4" s="74"/>
      <c r="E4" s="74"/>
      <c r="F4" s="74"/>
      <c r="G4" s="74"/>
    </row>
    <row r="5" spans="1:7" ht="8.1" customHeight="1" x14ac:dyDescent="0.25">
      <c r="A5" s="5"/>
      <c r="B5" s="8"/>
      <c r="C5" s="8"/>
      <c r="D5" s="8"/>
      <c r="E5" s="9"/>
      <c r="F5" s="9"/>
      <c r="G5" s="9"/>
    </row>
    <row r="6" spans="1:7" x14ac:dyDescent="0.25">
      <c r="A6" s="10" t="s">
        <v>0</v>
      </c>
      <c r="B6" s="10" t="s">
        <v>1</v>
      </c>
      <c r="C6" s="10" t="s">
        <v>2</v>
      </c>
      <c r="D6" s="11" t="s">
        <v>3</v>
      </c>
      <c r="E6" s="12" t="s">
        <v>4</v>
      </c>
      <c r="F6" s="12" t="s">
        <v>5</v>
      </c>
      <c r="G6" s="12" t="s">
        <v>31</v>
      </c>
    </row>
    <row r="7" spans="1:7" ht="11.25" customHeight="1" x14ac:dyDescent="0.25">
      <c r="A7" s="38" t="s">
        <v>37</v>
      </c>
      <c r="B7" s="38" t="s">
        <v>6</v>
      </c>
      <c r="C7" s="38" t="s">
        <v>29</v>
      </c>
      <c r="D7" s="39" t="s">
        <v>38</v>
      </c>
      <c r="E7" s="39"/>
      <c r="F7" s="40"/>
      <c r="G7" s="41"/>
    </row>
    <row r="8" spans="1:7" x14ac:dyDescent="0.25">
      <c r="A8" s="45" t="s">
        <v>39</v>
      </c>
      <c r="B8" s="46" t="s">
        <v>6</v>
      </c>
      <c r="C8" s="46" t="s">
        <v>29</v>
      </c>
      <c r="D8" s="56" t="s">
        <v>40</v>
      </c>
      <c r="E8" s="47">
        <v>1</v>
      </c>
      <c r="F8" s="48"/>
      <c r="G8" s="49">
        <f>ROUND(E8*F8,2)</f>
        <v>0</v>
      </c>
    </row>
    <row r="9" spans="1:7" ht="61.5" customHeight="1" x14ac:dyDescent="0.25">
      <c r="A9" s="75" t="s">
        <v>106</v>
      </c>
      <c r="B9" s="76"/>
      <c r="C9" s="76"/>
      <c r="D9" s="76"/>
      <c r="E9" s="76"/>
      <c r="F9" s="76"/>
      <c r="G9" s="77"/>
    </row>
    <row r="10" spans="1:7" x14ac:dyDescent="0.25">
      <c r="A10" s="45" t="s">
        <v>41</v>
      </c>
      <c r="B10" s="46" t="s">
        <v>6</v>
      </c>
      <c r="C10" s="46" t="s">
        <v>29</v>
      </c>
      <c r="D10" s="56" t="s">
        <v>42</v>
      </c>
      <c r="E10" s="47">
        <v>1</v>
      </c>
      <c r="F10" s="48"/>
      <c r="G10" s="49">
        <f>ROUND(E10*F10,2)</f>
        <v>0</v>
      </c>
    </row>
    <row r="11" spans="1:7" ht="66.75" customHeight="1" x14ac:dyDescent="0.25">
      <c r="A11" s="75" t="s">
        <v>43</v>
      </c>
      <c r="B11" s="76"/>
      <c r="C11" s="76"/>
      <c r="D11" s="76"/>
      <c r="E11" s="76"/>
      <c r="F11" s="76"/>
      <c r="G11" s="77"/>
    </row>
    <row r="12" spans="1:7" x14ac:dyDescent="0.25">
      <c r="A12" s="45" t="s">
        <v>44</v>
      </c>
      <c r="B12" s="46" t="s">
        <v>6</v>
      </c>
      <c r="C12" s="46" t="s">
        <v>29</v>
      </c>
      <c r="D12" s="56" t="s">
        <v>45</v>
      </c>
      <c r="E12" s="47">
        <v>2</v>
      </c>
      <c r="F12" s="48"/>
      <c r="G12" s="49">
        <f>ROUND(E12*F12,2)</f>
        <v>0</v>
      </c>
    </row>
    <row r="13" spans="1:7" ht="73.5" customHeight="1" x14ac:dyDescent="0.25">
      <c r="A13" s="75" t="s">
        <v>46</v>
      </c>
      <c r="B13" s="76"/>
      <c r="C13" s="76"/>
      <c r="D13" s="76"/>
      <c r="E13" s="76"/>
      <c r="F13" s="76"/>
      <c r="G13" s="77"/>
    </row>
    <row r="14" spans="1:7" x14ac:dyDescent="0.25">
      <c r="A14" s="57" t="s">
        <v>47</v>
      </c>
      <c r="B14" s="58" t="s">
        <v>6</v>
      </c>
      <c r="C14" s="58" t="s">
        <v>29</v>
      </c>
      <c r="D14" s="59" t="s">
        <v>48</v>
      </c>
      <c r="E14" s="47">
        <v>1</v>
      </c>
      <c r="F14" s="48"/>
      <c r="G14" s="49">
        <f>ROUND(E14*F14,2)</f>
        <v>0</v>
      </c>
    </row>
    <row r="15" spans="1:7" ht="99" customHeight="1" x14ac:dyDescent="0.25">
      <c r="A15" s="75" t="s">
        <v>49</v>
      </c>
      <c r="B15" s="76"/>
      <c r="C15" s="76"/>
      <c r="D15" s="76"/>
      <c r="E15" s="76"/>
      <c r="F15" s="76"/>
      <c r="G15" s="77"/>
    </row>
    <row r="16" spans="1:7" x14ac:dyDescent="0.25">
      <c r="A16" s="57" t="s">
        <v>50</v>
      </c>
      <c r="B16" s="58" t="s">
        <v>6</v>
      </c>
      <c r="C16" s="58" t="s">
        <v>29</v>
      </c>
      <c r="D16" s="59" t="s">
        <v>51</v>
      </c>
      <c r="E16" s="47">
        <v>1</v>
      </c>
      <c r="F16" s="48"/>
      <c r="G16" s="49">
        <f>ROUND(E16*F16,2)</f>
        <v>0</v>
      </c>
    </row>
    <row r="17" spans="1:7" x14ac:dyDescent="0.25">
      <c r="A17" s="75" t="s">
        <v>52</v>
      </c>
      <c r="B17" s="76"/>
      <c r="C17" s="76"/>
      <c r="D17" s="76"/>
      <c r="E17" s="76"/>
      <c r="F17" s="76"/>
      <c r="G17" s="77"/>
    </row>
    <row r="18" spans="1:7" x14ac:dyDescent="0.25">
      <c r="A18" s="57" t="s">
        <v>53</v>
      </c>
      <c r="B18" s="58" t="s">
        <v>6</v>
      </c>
      <c r="C18" s="58" t="s">
        <v>54</v>
      </c>
      <c r="D18" s="59" t="s">
        <v>55</v>
      </c>
      <c r="E18" s="47">
        <v>40</v>
      </c>
      <c r="F18" s="48"/>
      <c r="G18" s="49">
        <f>ROUND(E18*F18,2)</f>
        <v>0</v>
      </c>
    </row>
    <row r="19" spans="1:7" ht="83.25" customHeight="1" x14ac:dyDescent="0.25">
      <c r="A19" s="75" t="s">
        <v>56</v>
      </c>
      <c r="B19" s="76"/>
      <c r="C19" s="76"/>
      <c r="D19" s="76"/>
      <c r="E19" s="76"/>
      <c r="F19" s="76"/>
      <c r="G19" s="77"/>
    </row>
    <row r="20" spans="1:7" x14ac:dyDescent="0.25">
      <c r="A20" s="57" t="s">
        <v>57</v>
      </c>
      <c r="B20" s="58" t="s">
        <v>6</v>
      </c>
      <c r="C20" s="58" t="s">
        <v>54</v>
      </c>
      <c r="D20" s="59" t="s">
        <v>58</v>
      </c>
      <c r="E20" s="47">
        <v>16.8</v>
      </c>
      <c r="F20" s="48"/>
      <c r="G20" s="49">
        <f>ROUND(E20*F20,2)</f>
        <v>0</v>
      </c>
    </row>
    <row r="21" spans="1:7" ht="80.25" customHeight="1" x14ac:dyDescent="0.25">
      <c r="A21" s="75" t="s">
        <v>59</v>
      </c>
      <c r="B21" s="76"/>
      <c r="C21" s="76"/>
      <c r="D21" s="76"/>
      <c r="E21" s="76"/>
      <c r="F21" s="76"/>
      <c r="G21" s="77"/>
    </row>
    <row r="22" spans="1:7" x14ac:dyDescent="0.25">
      <c r="A22" s="78" t="s">
        <v>60</v>
      </c>
      <c r="B22" s="79"/>
      <c r="C22" s="79"/>
      <c r="D22" s="79"/>
      <c r="E22" s="79"/>
      <c r="F22" s="80"/>
      <c r="G22" s="37">
        <f>SUM(G8+G10+G12+G14+G16+G18+G20)</f>
        <v>0</v>
      </c>
    </row>
    <row r="23" spans="1:7" ht="11.25" customHeight="1" x14ac:dyDescent="0.25">
      <c r="A23" s="38" t="s">
        <v>61</v>
      </c>
      <c r="B23" s="38" t="s">
        <v>6</v>
      </c>
      <c r="C23" s="38" t="s">
        <v>29</v>
      </c>
      <c r="D23" s="39" t="s">
        <v>62</v>
      </c>
      <c r="E23" s="39"/>
      <c r="F23" s="40"/>
      <c r="G23" s="41"/>
    </row>
    <row r="24" spans="1:7" x14ac:dyDescent="0.25">
      <c r="A24" s="57" t="s">
        <v>63</v>
      </c>
      <c r="B24" s="58" t="s">
        <v>6</v>
      </c>
      <c r="C24" s="58" t="s">
        <v>29</v>
      </c>
      <c r="D24" s="59" t="s">
        <v>64</v>
      </c>
      <c r="E24" s="47">
        <v>1</v>
      </c>
      <c r="F24" s="48"/>
      <c r="G24" s="49">
        <f>ROUND(E24*F24,2)</f>
        <v>0</v>
      </c>
    </row>
    <row r="25" spans="1:7" ht="300" customHeight="1" x14ac:dyDescent="0.25">
      <c r="A25" s="75" t="s">
        <v>65</v>
      </c>
      <c r="B25" s="76"/>
      <c r="C25" s="76"/>
      <c r="D25" s="76"/>
      <c r="E25" s="76"/>
      <c r="F25" s="76"/>
      <c r="G25" s="77"/>
    </row>
    <row r="26" spans="1:7" x14ac:dyDescent="0.25">
      <c r="A26" s="57" t="s">
        <v>66</v>
      </c>
      <c r="B26" s="58" t="s">
        <v>6</v>
      </c>
      <c r="C26" s="58" t="s">
        <v>29</v>
      </c>
      <c r="D26" s="59" t="s">
        <v>67</v>
      </c>
      <c r="E26" s="47">
        <v>1</v>
      </c>
      <c r="F26" s="48"/>
      <c r="G26" s="49">
        <f>ROUND(E26*F26,2)</f>
        <v>0</v>
      </c>
    </row>
    <row r="27" spans="1:7" ht="284.25" customHeight="1" x14ac:dyDescent="0.25">
      <c r="A27" s="75" t="s">
        <v>68</v>
      </c>
      <c r="B27" s="76"/>
      <c r="C27" s="76"/>
      <c r="D27" s="76"/>
      <c r="E27" s="76"/>
      <c r="F27" s="76"/>
      <c r="G27" s="77"/>
    </row>
    <row r="28" spans="1:7" x14ac:dyDescent="0.25">
      <c r="A28" s="57" t="s">
        <v>69</v>
      </c>
      <c r="B28" s="58" t="s">
        <v>6</v>
      </c>
      <c r="C28" s="58" t="s">
        <v>29</v>
      </c>
      <c r="D28" s="59" t="s">
        <v>70</v>
      </c>
      <c r="E28" s="47">
        <v>1</v>
      </c>
      <c r="F28" s="48"/>
      <c r="G28" s="49">
        <f>ROUND(E28*F28,2)</f>
        <v>0</v>
      </c>
    </row>
    <row r="29" spans="1:7" ht="409.5" customHeight="1" x14ac:dyDescent="0.25">
      <c r="A29" s="75" t="s">
        <v>71</v>
      </c>
      <c r="B29" s="76"/>
      <c r="C29" s="76"/>
      <c r="D29" s="76"/>
      <c r="E29" s="76"/>
      <c r="F29" s="76"/>
      <c r="G29" s="77"/>
    </row>
    <row r="30" spans="1:7" x14ac:dyDescent="0.25">
      <c r="A30" s="57" t="s">
        <v>72</v>
      </c>
      <c r="B30" s="58" t="s">
        <v>6</v>
      </c>
      <c r="C30" s="58" t="s">
        <v>29</v>
      </c>
      <c r="D30" s="59" t="s">
        <v>73</v>
      </c>
      <c r="E30" s="47">
        <v>2</v>
      </c>
      <c r="F30" s="48"/>
      <c r="G30" s="49">
        <f>ROUND(E30*F30,2)</f>
        <v>0</v>
      </c>
    </row>
    <row r="31" spans="1:7" ht="305.25" customHeight="1" x14ac:dyDescent="0.25">
      <c r="A31" s="75" t="s">
        <v>74</v>
      </c>
      <c r="B31" s="76"/>
      <c r="C31" s="76"/>
      <c r="D31" s="76"/>
      <c r="E31" s="76"/>
      <c r="F31" s="76"/>
      <c r="G31" s="77"/>
    </row>
    <row r="32" spans="1:7" x14ac:dyDescent="0.25">
      <c r="A32" s="57" t="s">
        <v>75</v>
      </c>
      <c r="B32" s="58" t="s">
        <v>6</v>
      </c>
      <c r="C32" s="58" t="s">
        <v>54</v>
      </c>
      <c r="D32" s="59" t="s">
        <v>76</v>
      </c>
      <c r="E32" s="47">
        <v>50.4</v>
      </c>
      <c r="F32" s="48"/>
      <c r="G32" s="49">
        <f>ROUND(E32*F32,2)</f>
        <v>0</v>
      </c>
    </row>
    <row r="33" spans="1:8" ht="199.5" customHeight="1" x14ac:dyDescent="0.25">
      <c r="A33" s="75" t="s">
        <v>107</v>
      </c>
      <c r="B33" s="76"/>
      <c r="C33" s="76"/>
      <c r="D33" s="76"/>
      <c r="E33" s="76"/>
      <c r="F33" s="76"/>
      <c r="G33" s="77"/>
      <c r="H33" s="50"/>
    </row>
    <row r="34" spans="1:8" x14ac:dyDescent="0.25">
      <c r="A34" s="57" t="s">
        <v>77</v>
      </c>
      <c r="B34" s="58" t="s">
        <v>6</v>
      </c>
      <c r="C34" s="58" t="s">
        <v>78</v>
      </c>
      <c r="D34" s="59" t="s">
        <v>79</v>
      </c>
      <c r="E34" s="47">
        <v>30</v>
      </c>
      <c r="F34" s="48"/>
      <c r="G34" s="49">
        <f>ROUND(E34*F34,2)</f>
        <v>0</v>
      </c>
    </row>
    <row r="35" spans="1:8" ht="96.75" customHeight="1" x14ac:dyDescent="0.25">
      <c r="A35" s="75" t="s">
        <v>80</v>
      </c>
      <c r="B35" s="76"/>
      <c r="C35" s="76"/>
      <c r="D35" s="76"/>
      <c r="E35" s="76"/>
      <c r="F35" s="76"/>
      <c r="G35" s="77"/>
      <c r="H35" s="50"/>
    </row>
    <row r="36" spans="1:8" x14ac:dyDescent="0.25">
      <c r="A36" s="57" t="s">
        <v>81</v>
      </c>
      <c r="B36" s="58" t="s">
        <v>6</v>
      </c>
      <c r="C36" s="58" t="s">
        <v>78</v>
      </c>
      <c r="D36" s="59" t="s">
        <v>82</v>
      </c>
      <c r="E36" s="47">
        <v>30</v>
      </c>
      <c r="F36" s="48"/>
      <c r="G36" s="49">
        <f>ROUND(E36*F36,2)</f>
        <v>0</v>
      </c>
    </row>
    <row r="37" spans="1:8" ht="96.75" customHeight="1" x14ac:dyDescent="0.25">
      <c r="A37" s="75" t="s">
        <v>83</v>
      </c>
      <c r="B37" s="76"/>
      <c r="C37" s="76"/>
      <c r="D37" s="76"/>
      <c r="E37" s="76"/>
      <c r="F37" s="76"/>
      <c r="G37" s="77"/>
      <c r="H37" s="50"/>
    </row>
    <row r="38" spans="1:8" x14ac:dyDescent="0.25">
      <c r="A38" s="57" t="s">
        <v>84</v>
      </c>
      <c r="B38" s="58" t="s">
        <v>6</v>
      </c>
      <c r="C38" s="58" t="s">
        <v>78</v>
      </c>
      <c r="D38" s="59" t="s">
        <v>85</v>
      </c>
      <c r="E38" s="47">
        <v>30</v>
      </c>
      <c r="F38" s="48"/>
      <c r="G38" s="49">
        <f>ROUND(E38*F38,2)</f>
        <v>0</v>
      </c>
    </row>
    <row r="39" spans="1:8" ht="96.75" customHeight="1" x14ac:dyDescent="0.25">
      <c r="A39" s="75" t="s">
        <v>86</v>
      </c>
      <c r="B39" s="76"/>
      <c r="C39" s="76"/>
      <c r="D39" s="76"/>
      <c r="E39" s="76"/>
      <c r="F39" s="76"/>
      <c r="G39" s="77"/>
      <c r="H39" s="50"/>
    </row>
    <row r="40" spans="1:8" x14ac:dyDescent="0.25">
      <c r="A40" s="57" t="s">
        <v>87</v>
      </c>
      <c r="B40" s="58" t="s">
        <v>6</v>
      </c>
      <c r="C40" s="58" t="s">
        <v>29</v>
      </c>
      <c r="D40" s="59" t="s">
        <v>88</v>
      </c>
      <c r="E40" s="60">
        <v>1</v>
      </c>
      <c r="F40" s="48"/>
      <c r="G40" s="49">
        <f>ROUND(E40*F40,2)</f>
        <v>0</v>
      </c>
    </row>
    <row r="41" spans="1:8" ht="66" customHeight="1" x14ac:dyDescent="0.25">
      <c r="A41" s="75" t="s">
        <v>89</v>
      </c>
      <c r="B41" s="76"/>
      <c r="C41" s="76"/>
      <c r="D41" s="76"/>
      <c r="E41" s="76"/>
      <c r="F41" s="76"/>
      <c r="G41" s="77"/>
      <c r="H41" s="50"/>
    </row>
    <row r="42" spans="1:8" x14ac:dyDescent="0.25">
      <c r="A42" s="57" t="s">
        <v>90</v>
      </c>
      <c r="B42" s="58" t="s">
        <v>6</v>
      </c>
      <c r="C42" s="58" t="s">
        <v>78</v>
      </c>
      <c r="D42" s="59" t="s">
        <v>91</v>
      </c>
      <c r="E42" s="60">
        <v>60</v>
      </c>
      <c r="F42" s="48"/>
      <c r="G42" s="49">
        <f>ROUND(E42*F42,2)</f>
        <v>0</v>
      </c>
    </row>
    <row r="43" spans="1:8" ht="66" customHeight="1" x14ac:dyDescent="0.25">
      <c r="A43" s="75" t="s">
        <v>92</v>
      </c>
      <c r="B43" s="76"/>
      <c r="C43" s="76"/>
      <c r="D43" s="76"/>
      <c r="E43" s="76"/>
      <c r="F43" s="76"/>
      <c r="G43" s="77"/>
      <c r="H43" s="50"/>
    </row>
    <row r="44" spans="1:8" x14ac:dyDescent="0.25">
      <c r="A44" s="57" t="s">
        <v>93</v>
      </c>
      <c r="B44" s="58" t="s">
        <v>6</v>
      </c>
      <c r="C44" s="58" t="s">
        <v>29</v>
      </c>
      <c r="D44" s="59" t="s">
        <v>94</v>
      </c>
      <c r="E44" s="60">
        <v>2</v>
      </c>
      <c r="F44" s="48"/>
      <c r="G44" s="49">
        <f>ROUND(E44*F44,2)</f>
        <v>0</v>
      </c>
    </row>
    <row r="45" spans="1:8" ht="41.25" customHeight="1" x14ac:dyDescent="0.25">
      <c r="A45" s="75" t="s">
        <v>95</v>
      </c>
      <c r="B45" s="76"/>
      <c r="C45" s="76"/>
      <c r="D45" s="76"/>
      <c r="E45" s="76"/>
      <c r="F45" s="76"/>
      <c r="G45" s="77"/>
      <c r="H45" s="50"/>
    </row>
    <row r="46" spans="1:8" x14ac:dyDescent="0.25">
      <c r="A46" s="78" t="s">
        <v>96</v>
      </c>
      <c r="B46" s="79"/>
      <c r="C46" s="79"/>
      <c r="D46" s="79"/>
      <c r="E46" s="79"/>
      <c r="F46" s="80"/>
      <c r="G46" s="37">
        <f>SUM(G24+G26+G28+G30+G32+G34+G36+G38+G40+G42+G44)</f>
        <v>0</v>
      </c>
    </row>
    <row r="47" spans="1:8" x14ac:dyDescent="0.25">
      <c r="A47" s="57" t="s">
        <v>97</v>
      </c>
      <c r="B47" s="58" t="s">
        <v>6</v>
      </c>
      <c r="C47" s="58"/>
      <c r="D47" s="59" t="s">
        <v>98</v>
      </c>
      <c r="E47" s="60">
        <v>1</v>
      </c>
      <c r="F47" s="48"/>
      <c r="G47" s="49">
        <f>ROUND(E47*F47,2)</f>
        <v>0</v>
      </c>
    </row>
    <row r="48" spans="1:8" ht="124.5" customHeight="1" x14ac:dyDescent="0.25">
      <c r="A48" s="75" t="s">
        <v>99</v>
      </c>
      <c r="B48" s="76"/>
      <c r="C48" s="76"/>
      <c r="D48" s="76"/>
      <c r="E48" s="76"/>
      <c r="F48" s="76"/>
      <c r="G48" s="77"/>
      <c r="H48" s="50"/>
    </row>
    <row r="49" spans="1:8" x14ac:dyDescent="0.25">
      <c r="A49" s="57" t="s">
        <v>100</v>
      </c>
      <c r="B49" s="58" t="s">
        <v>6</v>
      </c>
      <c r="C49" s="58"/>
      <c r="D49" s="59" t="s">
        <v>101</v>
      </c>
      <c r="E49" s="60">
        <v>1</v>
      </c>
      <c r="F49" s="48"/>
      <c r="G49" s="49">
        <f>ROUND(E49*F49,2)</f>
        <v>0</v>
      </c>
    </row>
    <row r="50" spans="1:8" ht="58.5" customHeight="1" x14ac:dyDescent="0.25">
      <c r="A50" s="75" t="s">
        <v>102</v>
      </c>
      <c r="B50" s="76"/>
      <c r="C50" s="76"/>
      <c r="D50" s="76"/>
      <c r="E50" s="76"/>
      <c r="F50" s="76"/>
      <c r="G50" s="77"/>
      <c r="H50" s="50"/>
    </row>
    <row r="51" spans="1:8" x14ac:dyDescent="0.25">
      <c r="A51" s="57" t="s">
        <v>103</v>
      </c>
      <c r="B51" s="58" t="s">
        <v>6</v>
      </c>
      <c r="C51" s="58"/>
      <c r="D51" s="59" t="s">
        <v>104</v>
      </c>
      <c r="E51" s="60">
        <v>1</v>
      </c>
      <c r="F51" s="48"/>
      <c r="G51" s="49">
        <f>ROUND(E51*F51,2)</f>
        <v>0</v>
      </c>
    </row>
    <row r="52" spans="1:8" ht="58.5" customHeight="1" x14ac:dyDescent="0.25">
      <c r="A52" s="75" t="s">
        <v>105</v>
      </c>
      <c r="B52" s="76"/>
      <c r="C52" s="76"/>
      <c r="D52" s="76"/>
      <c r="E52" s="76"/>
      <c r="F52" s="76"/>
      <c r="G52" s="77"/>
      <c r="H52" s="50"/>
    </row>
    <row r="53" spans="1:8" x14ac:dyDescent="0.25">
      <c r="A53" s="17"/>
      <c r="B53" s="18"/>
      <c r="C53" s="18"/>
      <c r="D53" s="52" t="s">
        <v>110</v>
      </c>
      <c r="E53" s="13"/>
      <c r="F53" s="53"/>
      <c r="G53" s="16">
        <f>SUM(G22+G46+G47+G49+G51)</f>
        <v>0</v>
      </c>
    </row>
    <row r="54" spans="1:8" x14ac:dyDescent="0.25">
      <c r="A54" s="19"/>
      <c r="B54" s="2"/>
      <c r="C54" s="2"/>
      <c r="D54" s="54" t="s">
        <v>108</v>
      </c>
      <c r="E54" s="61" t="str">
        <f>+IF(AND($G$53&gt;0,LEN(G54)&lt;=0,LEN(F54)&lt;=0),"13 %",IF(AND($G$53&gt;0,G54&gt;0,LEN(F54)&lt;=0),+(G54/$G$53),""))</f>
        <v/>
      </c>
      <c r="F54" s="42"/>
      <c r="G54" s="22"/>
    </row>
    <row r="55" spans="1:8" x14ac:dyDescent="0.25">
      <c r="A55" s="20"/>
      <c r="B55" s="21"/>
      <c r="C55" s="21"/>
      <c r="D55" s="55" t="s">
        <v>109</v>
      </c>
      <c r="E55" s="61" t="str">
        <f>+IF(AND($G$53&gt;0,LEN(G55)&lt;=0,LEN(F55)&lt;=0)," 6 %",IF(AND($G$53&gt;0,G55&gt;0,LEN(F55)&lt;=0),+(G55/$G$53),""))</f>
        <v/>
      </c>
      <c r="F55" s="43"/>
      <c r="G55" s="23"/>
    </row>
    <row r="56" spans="1:8" x14ac:dyDescent="0.25">
      <c r="A56" s="81" t="s">
        <v>7</v>
      </c>
      <c r="B56" s="82"/>
      <c r="C56" s="82"/>
      <c r="D56" s="82"/>
      <c r="E56" s="14"/>
      <c r="F56" s="15"/>
      <c r="G56" s="16">
        <f>SUM(G53+G54+G55)</f>
        <v>0</v>
      </c>
    </row>
    <row r="58" spans="1:8" ht="30" customHeight="1" x14ac:dyDescent="0.25">
      <c r="A58" s="89" t="s">
        <v>10</v>
      </c>
      <c r="B58" s="89"/>
      <c r="C58" s="89"/>
      <c r="D58" s="89"/>
      <c r="E58" s="89"/>
      <c r="F58" s="89"/>
      <c r="G58" s="89"/>
    </row>
    <row r="59" spans="1:8" ht="30" customHeight="1" x14ac:dyDescent="0.25">
      <c r="A59" s="84" t="s">
        <v>30</v>
      </c>
      <c r="B59" s="84"/>
      <c r="C59" s="84"/>
      <c r="D59" s="84"/>
      <c r="E59" s="84"/>
      <c r="F59" s="84"/>
      <c r="G59" s="84"/>
    </row>
    <row r="62" spans="1:8" s="2" customFormat="1" x14ac:dyDescent="0.25">
      <c r="A62" s="6" t="s">
        <v>11</v>
      </c>
      <c r="B62" s="90"/>
      <c r="C62" s="90"/>
      <c r="D62" s="90"/>
      <c r="E62" s="90"/>
      <c r="F62" s="7"/>
    </row>
    <row r="67" spans="1:6" s="2" customFormat="1" ht="75" customHeight="1" x14ac:dyDescent="0.25">
      <c r="A67" s="83" t="s">
        <v>32</v>
      </c>
      <c r="B67" s="83"/>
      <c r="C67" s="83"/>
      <c r="D67" s="83"/>
      <c r="E67" s="83"/>
      <c r="F67" s="83"/>
    </row>
  </sheetData>
  <sheetProtection algorithmName="SHA-512" hashValue="W8vh7+9Fp1iqEFT1qwma5yX3nc4jCHlVLAYlbHSnlNoiU+4+3E97t6NZdR1PmBgCLM+jFTEqYkX+XbgnFw1M3g==" saltValue="r7onXXfK//cAkJABqG0zDw==" spinCount="100000" sheet="1" selectLockedCells="1" autoFilter="0"/>
  <autoFilter ref="A6:G56" xr:uid="{507C123F-604D-43AE-8A28-28DC50E5DB79}"/>
  <mergeCells count="31">
    <mergeCell ref="A56:D56"/>
    <mergeCell ref="A67:F67"/>
    <mergeCell ref="A59:G59"/>
    <mergeCell ref="A1:G1"/>
    <mergeCell ref="A2:G2"/>
    <mergeCell ref="A58:G58"/>
    <mergeCell ref="B62:E62"/>
    <mergeCell ref="A22:F22"/>
    <mergeCell ref="A25:G25"/>
    <mergeCell ref="A21:G21"/>
    <mergeCell ref="A19:G19"/>
    <mergeCell ref="A17:G17"/>
    <mergeCell ref="A15:G15"/>
    <mergeCell ref="A13:G13"/>
    <mergeCell ref="A11:G11"/>
    <mergeCell ref="A9:G9"/>
    <mergeCell ref="A52:G52"/>
    <mergeCell ref="A39:G39"/>
    <mergeCell ref="A41:G41"/>
    <mergeCell ref="A43:G43"/>
    <mergeCell ref="A45:G45"/>
    <mergeCell ref="A4:G4"/>
    <mergeCell ref="A37:G37"/>
    <mergeCell ref="A46:F46"/>
    <mergeCell ref="A48:G48"/>
    <mergeCell ref="A50:G50"/>
    <mergeCell ref="A27:G27"/>
    <mergeCell ref="A29:G29"/>
    <mergeCell ref="A31:G31"/>
    <mergeCell ref="A33:G33"/>
    <mergeCell ref="A35:G35"/>
  </mergeCells>
  <dataValidations count="1">
    <dataValidation type="list" allowBlank="1" showInputMessage="1" showErrorMessage="1" sqref="B10 B12 B14 B16 B18 B20 B23:B24 B26 B28 B30 B32 B34 B36 B38 B40 B42 B44" xr:uid="{46E123D4-58B2-4F09-91A1-7960AE19B89A}">
      <formula1>"Capítulo,Partida,Mano de obra,Maquinaria,Material,Otros,Tarea,"</formula1>
    </dataValidation>
  </dataValidations>
  <printOptions horizontalCentered="1"/>
  <pageMargins left="0.70866141732283472" right="0.51181102362204722" top="0.55118110236220474" bottom="0.55118110236220474" header="0.31496062992125984" footer="0.31496062992125984"/>
  <pageSetup paperSize="9" scale="70" pageOrder="overThenDown"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2024-11-04T12:17:03Z</cp:lastPrinted>
  <dcterms:created xsi:type="dcterms:W3CDTF">2024-01-29T09:48:46Z</dcterms:created>
  <dcterms:modified xsi:type="dcterms:W3CDTF">2024-11-04T12:17:07Z</dcterms:modified>
</cp:coreProperties>
</file>