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U:\compras\general\unidad_b\OBRAS Y MANTENIMIENTO\1 EXPEDIENTES\3 PUBLICADOS\S-05516-2024 - Adecuac cubiertas Edific A CPP RTVE TORRESPAÑA(VV)\"/>
    </mc:Choice>
  </mc:AlternateContent>
  <xr:revisionPtr revIDLastSave="0" documentId="13_ncr:1_{005598B6-4FB9-4447-9826-AB1698DA3C50}"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Precio'!$A$6:$G$169</definedName>
    <definedName name="_xlnm.Print_Area" localSheetId="0">'Anexo I pag 1 oferta'!$A$3:$I$56</definedName>
    <definedName name="_xlnm.Print_Area" localSheetId="1">'Anexo I Tabla Desglose Precio'!$A$7:$G$176</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65" i="4" l="1"/>
  <c r="G166" i="4" s="1"/>
  <c r="G162" i="4"/>
  <c r="G159" i="4"/>
  <c r="G158" i="4"/>
  <c r="G157" i="4"/>
  <c r="G156" i="4"/>
  <c r="G155" i="4"/>
  <c r="G152" i="4"/>
  <c r="G151" i="4"/>
  <c r="G150" i="4"/>
  <c r="G149" i="4"/>
  <c r="G148" i="4"/>
  <c r="G147" i="4"/>
  <c r="G146" i="4"/>
  <c r="G145" i="4"/>
  <c r="G144" i="4"/>
  <c r="G143" i="4"/>
  <c r="G142" i="4"/>
  <c r="G141" i="4"/>
  <c r="G140" i="4"/>
  <c r="G139" i="4"/>
  <c r="G138" i="4"/>
  <c r="G137" i="4"/>
  <c r="G136" i="4"/>
  <c r="G135" i="4"/>
  <c r="G134" i="4"/>
  <c r="G133" i="4"/>
  <c r="G132" i="4"/>
  <c r="G131" i="4"/>
  <c r="G130" i="4"/>
  <c r="G127" i="4"/>
  <c r="G126" i="4"/>
  <c r="G125" i="4"/>
  <c r="G124" i="4"/>
  <c r="G123" i="4"/>
  <c r="G120" i="4"/>
  <c r="G119" i="4"/>
  <c r="G118" i="4"/>
  <c r="G117" i="4"/>
  <c r="G116" i="4"/>
  <c r="G115" i="4"/>
  <c r="G114" i="4"/>
  <c r="G111" i="4"/>
  <c r="G110" i="4"/>
  <c r="G109" i="4"/>
  <c r="G108" i="4"/>
  <c r="G107" i="4"/>
  <c r="G106" i="4"/>
  <c r="G105" i="4"/>
  <c r="G104" i="4"/>
  <c r="G103" i="4"/>
  <c r="G102" i="4"/>
  <c r="G101" i="4"/>
  <c r="G100" i="4"/>
  <c r="G99" i="4"/>
  <c r="G98" i="4"/>
  <c r="G97" i="4"/>
  <c r="G96" i="4"/>
  <c r="G95" i="4"/>
  <c r="G94" i="4"/>
  <c r="G91" i="4"/>
  <c r="G90" i="4"/>
  <c r="G89" i="4"/>
  <c r="G88" i="4"/>
  <c r="G87" i="4"/>
  <c r="G86" i="4"/>
  <c r="G85" i="4"/>
  <c r="G84" i="4"/>
  <c r="G83" i="4"/>
  <c r="G82" i="4"/>
  <c r="G79" i="4"/>
  <c r="G78" i="4"/>
  <c r="G75" i="4"/>
  <c r="G74" i="4"/>
  <c r="G73" i="4"/>
  <c r="G72" i="4"/>
  <c r="G71" i="4"/>
  <c r="G70" i="4"/>
  <c r="G69" i="4"/>
  <c r="G66" i="4"/>
  <c r="G65" i="4"/>
  <c r="G64" i="4"/>
  <c r="G63" i="4"/>
  <c r="G62" i="4"/>
  <c r="G61" i="4"/>
  <c r="G60" i="4"/>
  <c r="G59" i="4"/>
  <c r="G58" i="4"/>
  <c r="G57" i="4"/>
  <c r="G56" i="4"/>
  <c r="G55" i="4"/>
  <c r="G54" i="4"/>
  <c r="G53" i="4"/>
  <c r="G52" i="4"/>
  <c r="G51" i="4"/>
  <c r="G50" i="4"/>
  <c r="G49"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8" i="4"/>
  <c r="G80" i="4" l="1"/>
  <c r="G92" i="4"/>
  <c r="G121" i="4"/>
  <c r="G76" i="4"/>
  <c r="G112" i="4"/>
  <c r="G163" i="4"/>
  <c r="G47" i="4"/>
  <c r="G153" i="4"/>
  <c r="G67" i="4"/>
  <c r="G128" i="4"/>
  <c r="G160" i="4"/>
  <c r="G167" i="4" l="1"/>
  <c r="E169" i="4" l="1"/>
  <c r="E168" i="4"/>
  <c r="G170" i="4" l="1"/>
  <c r="B29" i="5" s="1"/>
</calcChain>
</file>

<file path=xl/sharedStrings.xml><?xml version="1.0" encoding="utf-8"?>
<sst xmlns="http://schemas.openxmlformats.org/spreadsheetml/2006/main" count="649" uniqueCount="360">
  <si>
    <t>Código</t>
  </si>
  <si>
    <t>Nat</t>
  </si>
  <si>
    <t>Ud</t>
  </si>
  <si>
    <t>Resumen</t>
  </si>
  <si>
    <t>CanPres</t>
  </si>
  <si>
    <t>Pres</t>
  </si>
  <si>
    <t>ImpPres</t>
  </si>
  <si>
    <t>C.ED.A.T.01</t>
  </si>
  <si>
    <t>Capítulo</t>
  </si>
  <si>
    <t/>
  </si>
  <si>
    <t>ACTUACIONES PREVIAS, DEMOLICIONES Y DESMONTAJES</t>
  </si>
  <si>
    <t>C.ED.A.T.01.01</t>
  </si>
  <si>
    <t>Partida</t>
  </si>
  <si>
    <t>m2</t>
  </si>
  <si>
    <t>REVISIÓN, RETIRADA ENSERES, PROTECCIONES Y CANALIZACIONES EN ZONA ACTUACIÓN</t>
  </si>
  <si>
    <t>C.ED.A.T.01.02</t>
  </si>
  <si>
    <t>m3</t>
  </si>
  <si>
    <t>RETIRADA DE GRAVA EXISTENTE EN CUBIERTA</t>
  </si>
  <si>
    <t>C.ED.A.T.01.03</t>
  </si>
  <si>
    <t>PICADO Y RETIRADA DE MORTERO DE PROTECCIÓN</t>
  </si>
  <si>
    <t>C.ED.A.T.01.04</t>
  </si>
  <si>
    <t>RETIRADA CAPAS IMPERMEABILIZACIÓN CUBIERTA</t>
  </si>
  <si>
    <t>C.ED.A.T.01.05</t>
  </si>
  <si>
    <t>PICADO Y RETIRADA FORMACIÓN PENDIENTE</t>
  </si>
  <si>
    <t>C.ED.A.T.01.06</t>
  </si>
  <si>
    <t>u</t>
  </si>
  <si>
    <t>DEMOLICIÓN DE PASOS DE INSTALACIONES</t>
  </si>
  <si>
    <t>C.ED.A.T.01.07</t>
  </si>
  <si>
    <t>CAJEADO ZONA DESAGÜES 60x60 CM.</t>
  </si>
  <si>
    <t>C.ED.A.T.01.08</t>
  </si>
  <si>
    <t>DESMONTADO DESAGÜE CUBIERTA</t>
  </si>
  <si>
    <t>C.ED.A.T.01.09</t>
  </si>
  <si>
    <t>m</t>
  </si>
  <si>
    <t>LEVANTADO DE ALBARDILLA CON/SIN RECUPERACIÓN</t>
  </si>
  <si>
    <t>C.ED.A.T.01.10</t>
  </si>
  <si>
    <t>DESMONTAJE DE CERRAJERÍA</t>
  </si>
  <si>
    <t>C.ED.A.T.01.11</t>
  </si>
  <si>
    <t>LEVANTADO DE SOLADO TRAMEX CON/SIN RECUPERACIÓN</t>
  </si>
  <si>
    <t>C.ED.A.T.01.12</t>
  </si>
  <si>
    <t>DEMOLICIÓN FALSO TECHO</t>
  </si>
  <si>
    <t>C.ED.A.T.01.13</t>
  </si>
  <si>
    <t>DESMONTAJE CON O SIN RECUP. PLACAS FALSO TECHO</t>
  </si>
  <si>
    <t>C.ED.A.T.01.14</t>
  </si>
  <si>
    <t>PICADO DE YESO EN PARAMENTOS HORIZONTALES Y VERTICALES</t>
  </si>
  <si>
    <t>C.ED.A.T.01.15</t>
  </si>
  <si>
    <t>DEMOLICIÓN DE LOSA FILTRÓN SIN RECUPERACIÓN</t>
  </si>
  <si>
    <t>C.ED.A.T.01.16</t>
  </si>
  <si>
    <t>DESMONTAJE DE LOSA FILTRON CON RECUPERACIÓN</t>
  </si>
  <si>
    <t>C.ED.A.T.01.17</t>
  </si>
  <si>
    <t>CORTE Y ELEVACIÓN DE CARRIL GONDOLA</t>
  </si>
  <si>
    <t>C.ED.A.T.01.18</t>
  </si>
  <si>
    <t>PICADO DE DADOS DE CARRIL GÓNDOLA</t>
  </si>
  <si>
    <t>C.ED.A.T.01.19</t>
  </si>
  <si>
    <t>CORTE HORMIGÓN CON DISCO e=30 cm</t>
  </si>
  <si>
    <t>C.ED.A.T.01.20</t>
  </si>
  <si>
    <t>LEVANTADO CARPINTERÍA METÁLICA EN MUROS A MANO</t>
  </si>
  <si>
    <t>C.ED.A.T.01.21</t>
  </si>
  <si>
    <t>DESMONTAJE DE VIDRIOS Y MARCO PERIMETRAL</t>
  </si>
  <si>
    <t>C.ED.A.T.01.22</t>
  </si>
  <si>
    <t>DESMONTAJE CON O SIN RECUP. SUELO TECNICO</t>
  </si>
  <si>
    <t>C.ED.A.T.01.23</t>
  </si>
  <si>
    <t>DESMONTAJE CON O SIN RECUP. PLACAS SUELO TECNICO</t>
  </si>
  <si>
    <t>C.ED.A.T.01.24</t>
  </si>
  <si>
    <t>DESMONTAJE DE DIFUSORES LINEALES DE VENTANA</t>
  </si>
  <si>
    <t>C.ED.A.T.01.25</t>
  </si>
  <si>
    <t>DESMONTAJE DE DIFUSORES</t>
  </si>
  <si>
    <t>C.ED.A.T.01.26</t>
  </si>
  <si>
    <t>DESMONTAJE DE REJILLAS</t>
  </si>
  <si>
    <t>C.ED.A.T.01.27</t>
  </si>
  <si>
    <t>DESMONTAJE DE CONDUCTO DE CLIMATIZACIÓN</t>
  </si>
  <si>
    <t>C.ED.A.T.01.28</t>
  </si>
  <si>
    <t>ud</t>
  </si>
  <si>
    <t>DESMONTAJE DE LUMINARIAS</t>
  </si>
  <si>
    <t>C.ED.A.T.01.29</t>
  </si>
  <si>
    <t>DESMONTAJE DE DETECTORES</t>
  </si>
  <si>
    <t>C.ED.A.T.01.30</t>
  </si>
  <si>
    <t>DESMONTAJE CON Y SIN RECUP. INSTALACIONES EN PARAM. VERTICALES Y HORIZONTALES</t>
  </si>
  <si>
    <t>C.ED.A.T.01.31</t>
  </si>
  <si>
    <t>m²</t>
  </si>
  <si>
    <t>LIMPIEZA DE HORMIGÓN MEDIANTE PROYECCIÓN EN SECO DE MATERIAL ABRASIVO</t>
  </si>
  <si>
    <t>C.ED.A.T.01.32</t>
  </si>
  <si>
    <t>LEVANTADO DE CHAPA PERIMETRAL DE CUBIERTA</t>
  </si>
  <si>
    <t>C.ED.A.T.01.33</t>
  </si>
  <si>
    <t>FRESADO Y LIMPIEZA EXHAUSTIVA DE LA SUPERFICIE DE HORMIGÓN</t>
  </si>
  <si>
    <t>C.ED.A.T.01.34</t>
  </si>
  <si>
    <t>GRANALLADO Y LIMPIEZA EXHAUSTIVA DE LA SUPERFICIE DE HORMIGÓN</t>
  </si>
  <si>
    <t>C.ED.A.T.01.35</t>
  </si>
  <si>
    <t>RETIRADA DE LÁMINA DE PROTECCIÓN SOLAR</t>
  </si>
  <si>
    <t>C.ED.A.T.01.36</t>
  </si>
  <si>
    <t>DESMONTAJE DE PANELES PREFABRICADOS DE HORMIGÓN</t>
  </si>
  <si>
    <t>C.ED.A.T.01.37</t>
  </si>
  <si>
    <t>LIMPIEZA DE SUMIDERO Y BAJANTE</t>
  </si>
  <si>
    <t>C.ED.A.T.01.38</t>
  </si>
  <si>
    <t>CORTE Y PICADO DE FABRICA REVESTIDA PARA ALOJAR IMPERMEABILIZACIÓN</t>
  </si>
  <si>
    <t>C.ED.A.T.01.39</t>
  </si>
  <si>
    <t>AYUDAS ALBAÑILERÍA</t>
  </si>
  <si>
    <t>Total C.ED.A.T.01</t>
  </si>
  <si>
    <t>C.ED.A.T.02</t>
  </si>
  <si>
    <t>AISLAMIENTOS, CUBIERTAS E IMPERMEABILIZACIONES</t>
  </si>
  <si>
    <t>C.ED.A.T.02.01</t>
  </si>
  <si>
    <t>CUBIERTA PLANA INVERTIDA NO TRANSITABLE PARA ACABADO EN GRAVA</t>
  </si>
  <si>
    <t>C.ED.A.T.02.02</t>
  </si>
  <si>
    <t>CAPA DE PROTECCIÓN GRAVA 20/40 mm EN CUBIERTA</t>
  </si>
  <si>
    <t>C.ED.A.T.02.03</t>
  </si>
  <si>
    <t>CRIBADO, LIMPIEZA Y EXTENDIDO DE GRAVILLA EXISTENTE EN CUBIERTA</t>
  </si>
  <si>
    <t>C.ED.A.T.02.04</t>
  </si>
  <si>
    <t>PASILLO DE LOSA FILTRÓN 50X50 CM + XPS 40 MM GRIS (e=75 mm)</t>
  </si>
  <si>
    <t>C.ED.A.T.02.05</t>
  </si>
  <si>
    <t>COLOCACIÓN DE LOSA FILTRÓN RECUPERADA</t>
  </si>
  <si>
    <t>C.ED.A.T.02.06</t>
  </si>
  <si>
    <t>IMPERMEABILIZACIÓN BICAPA DE LÁMINA ASFÁLTICA</t>
  </si>
  <si>
    <t>C.ED.A.T.02.07</t>
  </si>
  <si>
    <t>IMPERMEABILIZACIÓN DE PETO</t>
  </si>
  <si>
    <t>C.ED.A.T.02.08</t>
  </si>
  <si>
    <t>CONEXIONADO DE SUMIDERO A CUBIERTA</t>
  </si>
  <si>
    <t>C.ED.A.T.02.09</t>
  </si>
  <si>
    <t>SUMIDERO SIFÓNICO AUTOLIMPIABLE</t>
  </si>
  <si>
    <t>C.ED.A.T.02.10</t>
  </si>
  <si>
    <t>PARAGRAVILLAS DE ACERO INOX</t>
  </si>
  <si>
    <t>C.ED.A.T.02.11</t>
  </si>
  <si>
    <t>CUBIERTA PLANA AJARDINADA</t>
  </si>
  <si>
    <t>C.ED.A.T.02.12</t>
  </si>
  <si>
    <t>CONSOLIDACIÓN DE SUPERFICIE DE HORMIGÓN PREVIAMENTE GRANALLADA</t>
  </si>
  <si>
    <t>C.ED.A.T.02.13</t>
  </si>
  <si>
    <t>REPARACIÓN E IMPRIMACIÓN DE SUPERFICIE DE HORMIGÓN</t>
  </si>
  <si>
    <t>C.ED.A.T.02.14</t>
  </si>
  <si>
    <t>IMPERMEABILIZACIÓN CON POLIUREA</t>
  </si>
  <si>
    <t>C.ED.A.T.02.15</t>
  </si>
  <si>
    <t>IMPERMEABILIZACIÓN CON MORTERO IMPERMEABILIZANTE</t>
  </si>
  <si>
    <t>C.ED.A.T.02.16</t>
  </si>
  <si>
    <t>AISLAMIENTO XPS 40 MM</t>
  </si>
  <si>
    <t>C.ED.A.T.02.17</t>
  </si>
  <si>
    <t>AISLAMIENTO XPS 50 MM</t>
  </si>
  <si>
    <t>C.ED.A.T.02.18</t>
  </si>
  <si>
    <t>AISLAMIENTO XPS 80 MM</t>
  </si>
  <si>
    <t>Total C.ED.A.T.02</t>
  </si>
  <si>
    <t>C.ED.A.T.03</t>
  </si>
  <si>
    <t>ALBAÑILERÍA, CERRAMIENTOS Y DIVISIONES</t>
  </si>
  <si>
    <t>C.ED.A.T.03.01</t>
  </si>
  <si>
    <t>REPOSICIÓN FORMACIÓN PENDIENTE CUBIERTA</t>
  </si>
  <si>
    <t>C.ED.A.T.03.02</t>
  </si>
  <si>
    <t>FORMACIÓN CAPA REGULARIZACIÓN</t>
  </si>
  <si>
    <t>C.ED.A.T.03.03</t>
  </si>
  <si>
    <t>REPENDIENTEADO Y RECRECIDO DE CUBIERTA</t>
  </si>
  <si>
    <t>C.ED.A.T.03.04</t>
  </si>
  <si>
    <t>REPASO Y LIMPIEZA DE SOPORTE</t>
  </si>
  <si>
    <t>C.ED.A.T.03.05</t>
  </si>
  <si>
    <t>FORMACIÓN ESCOCIA BASE LÁMINA</t>
  </si>
  <si>
    <t>C.ED.A.T.03.06</t>
  </si>
  <si>
    <t>FÁBRICA LADRILLO PERFORADO 7 cm 1/2 P</t>
  </si>
  <si>
    <t>C.ED.A.T.03.07</t>
  </si>
  <si>
    <t>TABIQUE PLACA DE CEMENTO LIGERA PARA EXTERIOR</t>
  </si>
  <si>
    <t>Total C.ED.A.T.03</t>
  </si>
  <si>
    <t>C.ED.A.T.04</t>
  </si>
  <si>
    <t>REVESTIMIENTOS, CHAPADOS Y ALICATADOS</t>
  </si>
  <si>
    <t>C.ED.A.T.04.01</t>
  </si>
  <si>
    <t>GUARNECIDO MAESTREADO Y ENLUCIDO</t>
  </si>
  <si>
    <t>C.ED.A.T.04.02</t>
  </si>
  <si>
    <t>ENFOSCADO MAESTREADO HIDRÓFUGO M-10</t>
  </si>
  <si>
    <t>Total C.ED.A.T.04</t>
  </si>
  <si>
    <t>C.ED.A.T.05</t>
  </si>
  <si>
    <t>FALSOS TECHOS Y PAVIMENTOS</t>
  </si>
  <si>
    <t>C.ED.A.T.05.01</t>
  </si>
  <si>
    <t>FALSO TECHO REGISTRABLE FIBRA MINERAL 60x60x25 P.V</t>
  </si>
  <si>
    <t>C.ED.A.T.05.02</t>
  </si>
  <si>
    <t>FALSO TECHO YESO LAMINADO LISO N-13</t>
  </si>
  <si>
    <t>C.ED.A.T.05.03</t>
  </si>
  <si>
    <t>MONTAJE DE PLACAS F.T. RETIRADAS Y ACOPIADAS</t>
  </si>
  <si>
    <t>C.ED.A.T.05.04</t>
  </si>
  <si>
    <t>PLACAS DE FALSO TECHO</t>
  </si>
  <si>
    <t>C.ED.A.T.05.05</t>
  </si>
  <si>
    <t>SUELO TÉCNICO REGISTRABLE ESTRATIFICADO</t>
  </si>
  <si>
    <t>C.ED.A.T.05.06</t>
  </si>
  <si>
    <t>MONTAJE DE SUELO TECNICO ESTRATIFICADO RECUPERADO</t>
  </si>
  <si>
    <t>C.ED.A.T.05.07</t>
  </si>
  <si>
    <t>AJUSTE Y FIJACIÓN DE SUELO TÉCNICO</t>
  </si>
  <si>
    <t>C.ED.A.T.05.08</t>
  </si>
  <si>
    <t>BALDOSA DE SUELO TÉCNICO</t>
  </si>
  <si>
    <t>C.ED.A.T.05.09</t>
  </si>
  <si>
    <t>REPARACIÓN DE PAVIMENTO DE HORMIGÓN</t>
  </si>
  <si>
    <t>C.ED.A.T.05.10</t>
  </si>
  <si>
    <t>SOLADO PARA EXTERIOR GRAN FORMATO</t>
  </si>
  <si>
    <t>Total C.ED.A.T.05</t>
  </si>
  <si>
    <t>C.ED.A.T.06</t>
  </si>
  <si>
    <t>CARPINTERÍA, CERRAJERÍA Y VIDRIERÍA</t>
  </si>
  <si>
    <t>C.ED.A.T.06.01</t>
  </si>
  <si>
    <t>REPARACIÓN, AJUSTE Y SELLADO DE LUCERNARIOS</t>
  </si>
  <si>
    <t>C.ED.A.T.06.02</t>
  </si>
  <si>
    <t>MONTAJE Y NIVELADO DE CARRIL GÓNDOLA</t>
  </si>
  <si>
    <t>C.ED.A.T.06.03</t>
  </si>
  <si>
    <t>POSICIONAMIENTO GÓNDOLA A PASARELA</t>
  </si>
  <si>
    <t>C.ED.A.T.06.04</t>
  </si>
  <si>
    <t>PERFIL DE RODADURA - PASARELA METÁLICA GÓNDOLA</t>
  </si>
  <si>
    <t>C.ED.A.T.06.05</t>
  </si>
  <si>
    <t>ALBARDILLA / VIERTEAGUAS DE ACERO GALVANIZADO+LACADO</t>
  </si>
  <si>
    <t>C.ED.A.T.06.06</t>
  </si>
  <si>
    <t>SOLADO DE TRAMEX</t>
  </si>
  <si>
    <t>C.ED.A.T.06.07</t>
  </si>
  <si>
    <t>MONTAJE DE TRAMEX RECUPERADO</t>
  </si>
  <si>
    <t>C.ED.A.T.06.08</t>
  </si>
  <si>
    <t>MONTAJE DE ALBARDILLA RECUPERADA</t>
  </si>
  <si>
    <t>C.ED.A.T.06.09</t>
  </si>
  <si>
    <t>ESCALERA DE MANTENIMIENTO</t>
  </si>
  <si>
    <t>C.ED.A.T.06.10</t>
  </si>
  <si>
    <t>ESCALERA FIJA CON PROTECCIÓN DE ESPALDA</t>
  </si>
  <si>
    <t>C.ED.A.T.06.11</t>
  </si>
  <si>
    <t>kg</t>
  </si>
  <si>
    <t>ACERO EN CERRAJERÍA</t>
  </si>
  <si>
    <t>C.ED.A.T.06.12</t>
  </si>
  <si>
    <t>BARANDILLA DE ACERO GALVANIZADO</t>
  </si>
  <si>
    <t>C.ED.A.T.06.13</t>
  </si>
  <si>
    <t>CUBIERTA PANEL CHAPA PRELACADA 0,6 mm I/REMATES</t>
  </si>
  <si>
    <t>C.ED.A.T.06.14</t>
  </si>
  <si>
    <t>PUERTA PRACTICABLE ALUMINIO LACADO COLOR RPT 70 mm 2H 150x210 cm</t>
  </si>
  <si>
    <t>C.ED.A.T.06.15</t>
  </si>
  <si>
    <t>VIDRIO PLANITHERM 4S BAJO EMISIVO Y CON CONTROL SOLAR. 6/16/4+4.2</t>
  </si>
  <si>
    <t>C.ED.A.T.06.16</t>
  </si>
  <si>
    <t>VIDRIO LAMINAR PVB COLOR 5+5 mm</t>
  </si>
  <si>
    <t>C.ED.A.T.06.17</t>
  </si>
  <si>
    <t>REPARACIÓN DE CERRAMIENTO DE LAMAS</t>
  </si>
  <si>
    <t>C.ED.A.T.06.18</t>
  </si>
  <si>
    <t>FORRADO/CHAPADO ACERO GALVANIZADO LACADO e=1,5 mm</t>
  </si>
  <si>
    <t>Total C.ED.A.T.06</t>
  </si>
  <si>
    <t>C.ED.A.T.07</t>
  </si>
  <si>
    <t>PINTURAS Y ACABADOS</t>
  </si>
  <si>
    <t>C.ED.A.T.07.01</t>
  </si>
  <si>
    <t>PINTURA PLÁSTICA EN PARAMENTOS HORIZ. Y VERT.</t>
  </si>
  <si>
    <t>C.ED.A.T.07.02</t>
  </si>
  <si>
    <t>PINTURA AL PLIOLITE EXTERIOR</t>
  </si>
  <si>
    <t>C.ED.A.T.07.03</t>
  </si>
  <si>
    <t>PROTECCIÓN Y PINTURA DE ELEMENTOS DE ACERO Y CERRAJERÍA</t>
  </si>
  <si>
    <t>C.ED.A.T.07.04</t>
  </si>
  <si>
    <t>LIMPIEZA Y PINTURA DE PERFILERÍA DE FALSO TECHO</t>
  </si>
  <si>
    <t>C.ED.A.T.07.05</t>
  </si>
  <si>
    <t>SEÑAL POLIESTIRENO 297x420mm.FOTOLUM.</t>
  </si>
  <si>
    <t>C.ED.A.T.07.06</t>
  </si>
  <si>
    <t>SEÑAL POLIESTIRENO 420X297mm. BANDEROLA</t>
  </si>
  <si>
    <t>C.ED.A.T.07.07</t>
  </si>
  <si>
    <t>SEÑALIZACIÓN FOTOLUMINISCENTE</t>
  </si>
  <si>
    <t>Total C.ED.A.T.07</t>
  </si>
  <si>
    <t>C.ED.A.T.08</t>
  </si>
  <si>
    <t>REPARACIÓN DE FACHADAS</t>
  </si>
  <si>
    <t>C.ED.A.T.08.01</t>
  </si>
  <si>
    <t>REPARACIÓN DE MURO CORTINA</t>
  </si>
  <si>
    <t>C.ED.A.T.08.02</t>
  </si>
  <si>
    <t>REMATE SUP. PANEL COMPOSITE</t>
  </si>
  <si>
    <t>C.ED.A.T.08.03</t>
  </si>
  <si>
    <t>SELLADO DE PREFABRICADOS DE FACHADA</t>
  </si>
  <si>
    <t>C.ED.A.T.08.04</t>
  </si>
  <si>
    <t>LÁMINA DE PROTECCIÓN SOLAR</t>
  </si>
  <si>
    <t>C.ED.A.T.08.05</t>
  </si>
  <si>
    <t>SELLADO DE VENTANAS</t>
  </si>
  <si>
    <t>Total C.ED.A.T.08</t>
  </si>
  <si>
    <t>C.ED.A.T.09</t>
  </si>
  <si>
    <t>INSTALACIONES</t>
  </si>
  <si>
    <t>C.ED.A.T.09.01</t>
  </si>
  <si>
    <t>LINEA ELECTRICA 3G2.5 mm2 LIBRE HALÓGENOS</t>
  </si>
  <si>
    <t>C.ED.A.T.09.02</t>
  </si>
  <si>
    <t>PANEL LUZERNA NORMALIT 60X60 37W</t>
  </si>
  <si>
    <t>C.ED.A.T.09.03</t>
  </si>
  <si>
    <t>LUMINARIA DE EMERGENCIA FA-200 L NORMALUX</t>
  </si>
  <si>
    <t>C.ED.A.T.09.04</t>
  </si>
  <si>
    <t>DOWNLIGTH ELIT EL24TB</t>
  </si>
  <si>
    <t>C.ED.A.T.09.05</t>
  </si>
  <si>
    <t>MONTAJE DE LUMINARIA RECUPERADA</t>
  </si>
  <si>
    <t>C.ED.A.T.09.06</t>
  </si>
  <si>
    <t>CUELGUE TEMPORAL Y RE-COLOCACIÓN DETECTOR</t>
  </si>
  <si>
    <t>C.ED.A.T.09.07</t>
  </si>
  <si>
    <t>MONTAJE DE DIFUSOR RECUPERADO</t>
  </si>
  <si>
    <t>C.ED.A.T.09.08</t>
  </si>
  <si>
    <t>MONTAJE DE REJILLAS RECUPERADAS</t>
  </si>
  <si>
    <t>C.ED.A.T.09.09</t>
  </si>
  <si>
    <t>CONDUCTO ISOVER CLIMAVER A2 NETO</t>
  </si>
  <si>
    <t>C.ED.A.T.09.10</t>
  </si>
  <si>
    <t>TUBO ALUMINIO FLEXIBLE D=150/152 mm AISLADO</t>
  </si>
  <si>
    <t>C.ED.A.T.09.11</t>
  </si>
  <si>
    <t>DETECTOR DE INCENDIOS</t>
  </si>
  <si>
    <t>C.ED.A.T.09.12</t>
  </si>
  <si>
    <t>VERIFICACIÓN CENTRAL DE INCENDIOS Y REPROGRAMACION</t>
  </si>
  <si>
    <t>C.ED.A.T.09.13</t>
  </si>
  <si>
    <t>REPROGRAMACION CENTRAL</t>
  </si>
  <si>
    <t>C.ED.A.T.09.14</t>
  </si>
  <si>
    <t>ENTRONQUE TUBERÍA GENERAL DE AGUA</t>
  </si>
  <si>
    <t>C.ED.A.T.09.15</t>
  </si>
  <si>
    <t>TUB.POLIPROPILENO S5/SDR-11 S DN15 (20mm ext-16,2mm int)</t>
  </si>
  <si>
    <t>C.ED.A.T.09.16</t>
  </si>
  <si>
    <t>TUB.POLIPROPILENO S5/SDR-11 MF DN 50 (63mm ext-51,4mm int)</t>
  </si>
  <si>
    <t>C.ED.A.T.09.17</t>
  </si>
  <si>
    <t>GRIFO DE BALDEO</t>
  </si>
  <si>
    <t>C.ED.A.T.09.18</t>
  </si>
  <si>
    <t>INSTALACIÓN DE RIEGO DE CUBIERTAS</t>
  </si>
  <si>
    <t>C.ED.A.T.09.19</t>
  </si>
  <si>
    <t>REPARACIÓN DE BAJANTE</t>
  </si>
  <si>
    <t>C.ED.A.T.09.20</t>
  </si>
  <si>
    <t>BAJANTE VISTA DE FUNDICIÓN</t>
  </si>
  <si>
    <t>C.ED.A.T.09.21</t>
  </si>
  <si>
    <t>BAJANTE VISTA DE PVC</t>
  </si>
  <si>
    <t>C.ED.A.T.09.22</t>
  </si>
  <si>
    <t>BAJANTE DE PVC</t>
  </si>
  <si>
    <t>C.ED.A.T.09.23</t>
  </si>
  <si>
    <t>VENTILACIONES EN CUBIERTA</t>
  </si>
  <si>
    <t>Total C.ED.A.T.09</t>
  </si>
  <si>
    <t>C.ED.A.T.10</t>
  </si>
  <si>
    <t>CONTROL DE CALIDAD</t>
  </si>
  <si>
    <t>C.ED.A.T.10.01</t>
  </si>
  <si>
    <t>FUNCIONAMIENTO DESAGÜES CUBIERTAS</t>
  </si>
  <si>
    <t>C.ED.A.T.10.02</t>
  </si>
  <si>
    <t>PRUEBA DE ESTANQUEIDAD Y SERVICIO CUBIERTAS SIN INUNDACIÓN</t>
  </si>
  <si>
    <t>C.ED.A.T.10.03</t>
  </si>
  <si>
    <t>PRUEBA DE ESTANQUEIDAD Y SERVICIO CUBIERTAS CON INUNDACIÓN</t>
  </si>
  <si>
    <t>C.ED.A.T.10.04</t>
  </si>
  <si>
    <t>PRUEBA DE ESTANQUEIDAD Y SERVICIO DE FACHADAS</t>
  </si>
  <si>
    <t>C.ED.A.T.10.05</t>
  </si>
  <si>
    <t>Total C.ED.A.T.10</t>
  </si>
  <si>
    <t>C.ED.A.T.11</t>
  </si>
  <si>
    <t>GESTIÓN DE RESÍDUOS</t>
  </si>
  <si>
    <t>C.ED.A.T.11.01</t>
  </si>
  <si>
    <t>GESTIÓN DE RESIDUOS DE DEMOLICIÓN Y CONSTRUCCIÓN</t>
  </si>
  <si>
    <t>Total C.ED.A.T.11</t>
  </si>
  <si>
    <t>C.ED.A.T.12</t>
  </si>
  <si>
    <t>SEGURIDAD Y SALUD</t>
  </si>
  <si>
    <t>C.ED.A.T.12.01</t>
  </si>
  <si>
    <t>Total C.ED.A.T.12</t>
  </si>
  <si>
    <t>TOTAL PRESUPUESTO EJECUCIÓN MATERIAL</t>
  </si>
  <si>
    <t xml:space="preserve">S-05516-2024 - Adecuación cubiertas en RTVE Torrespaña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</si>
  <si>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</si>
  <si>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</si>
  <si>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PRESUPUESTO EJECUCION CONTRATA-IMPORTE OFERTA</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</si>
  <si>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</si>
  <si>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</si>
  <si>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</si>
  <si>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 xml:space="preserve">“Adecuación cubiertas en RTVE Torrespaña " </t>
  </si>
  <si>
    <t>Expediente n.º S/05516/2024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</si>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</sst>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88">
    <xf numFmtId="0" fontId="0" fillId="0" borderId="0" xfId="0"/>
    <xf numFmtId="0" fontId="0" fillId="0" borderId="0" xfId="0" applyProtection="1"/>
    <xf numFmtId="0" fontId="0" fillId="0" borderId="0" xfId="0" applyBorder="1" applyProtection="1"/>
    <xf numFmtId="0" fontId="16" fillId="0" borderId="9" xfId="0" applyFont="1" applyBorder="1" applyAlignment="1" applyProtection="1">
      <alignment horizontal="left" vertical="center" wrapText="1"/>
    </xf>
    <xf numFmtId="0" fontId="16" fillId="0" borderId="3" xfId="0" applyFont="1" applyBorder="1" applyAlignment="1" applyProtection="1">
      <alignment horizontal="left" vertical="center" wrapText="1"/>
    </xf>
    <xf numFmtId="10" fontId="18" fillId="4" borderId="10" xfId="0" applyNumberFormat="1" applyFont="1" applyFill="1" applyBorder="1" applyAlignment="1" applyProtection="1">
      <alignment horizontal="right" vertical="center"/>
    </xf>
    <xf numFmtId="2" fontId="18" fillId="4" borderId="11" xfId="0" applyNumberFormat="1" applyFont="1" applyFill="1" applyBorder="1" applyAlignment="1" applyProtection="1">
      <alignment horizontal="right" vertical="center" indent="4"/>
      <protection locked="0"/>
    </xf>
    <xf numFmtId="2" fontId="18" fillId="4"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9" fillId="0" borderId="0" xfId="0" applyFont="1" applyProtection="1"/>
    <xf numFmtId="4" fontId="0" fillId="0" borderId="0" xfId="0" applyNumberFormat="1" applyProtection="1"/>
    <xf numFmtId="0" fontId="0" fillId="0" borderId="0" xfId="0" applyAlignment="1" applyProtection="1">
      <alignment vertical="top"/>
    </xf>
    <xf numFmtId="0" fontId="19" fillId="0" borderId="0" xfId="0" applyFont="1" applyProtection="1"/>
    <xf numFmtId="0" fontId="1"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2" fillId="0" borderId="0" xfId="0" applyFont="1" applyAlignment="1" applyProtection="1">
      <alignment horizontal="left" vertical="top"/>
    </xf>
    <xf numFmtId="0" fontId="0" fillId="4" borderId="0" xfId="0" applyFill="1" applyAlignment="1" applyProtection="1">
      <alignment vertical="top" shrinkToFit="1"/>
      <protection locked="0"/>
    </xf>
    <xf numFmtId="0" fontId="22"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8" fillId="0" borderId="0" xfId="0" applyFont="1" applyAlignment="1" applyProtection="1">
      <alignment vertical="top"/>
    </xf>
    <xf numFmtId="0" fontId="24" fillId="0" borderId="0" xfId="0" applyFont="1" applyProtection="1"/>
    <xf numFmtId="0" fontId="1" fillId="0" borderId="0" xfId="0" applyFont="1" applyAlignment="1" applyProtection="1">
      <alignment vertical="top"/>
    </xf>
    <xf numFmtId="0" fontId="9"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10"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6" fillId="2" borderId="1"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3" xfId="0" applyNumberFormat="1" applyFont="1" applyBorder="1" applyAlignment="1" applyProtection="1">
      <alignment vertical="top" wrapText="1"/>
    </xf>
    <xf numFmtId="4" fontId="7" fillId="0" borderId="1" xfId="0" applyNumberFormat="1" applyFont="1" applyFill="1" applyBorder="1" applyAlignment="1" applyProtection="1">
      <alignment vertical="top"/>
    </xf>
    <xf numFmtId="4" fontId="12" fillId="4" borderId="1" xfId="0" applyNumberFormat="1" applyFont="1" applyFill="1" applyBorder="1" applyAlignment="1" applyProtection="1">
      <alignment vertical="top"/>
    </xf>
    <xf numFmtId="0" fontId="7" fillId="0" borderId="1" xfId="0" applyFont="1" applyBorder="1" applyAlignment="1" applyProtection="1">
      <alignment vertical="top"/>
    </xf>
    <xf numFmtId="49" fontId="4" fillId="0" borderId="3" xfId="0" applyNumberFormat="1" applyFont="1" applyBorder="1" applyAlignment="1" applyProtection="1">
      <alignment vertical="top" wrapText="1"/>
    </xf>
    <xf numFmtId="3" fontId="7" fillId="0" borderId="3" xfId="0" applyNumberFormat="1" applyFont="1" applyBorder="1" applyAlignment="1" applyProtection="1">
      <alignment vertical="top"/>
    </xf>
    <xf numFmtId="4" fontId="6" fillId="0" borderId="3" xfId="0" applyNumberFormat="1" applyFont="1" applyBorder="1" applyAlignment="1" applyProtection="1">
      <alignment vertical="top"/>
    </xf>
    <xf numFmtId="4" fontId="11" fillId="4" borderId="1" xfId="0" applyNumberFormat="1" applyFont="1" applyFill="1" applyBorder="1" applyAlignment="1" applyProtection="1">
      <alignment vertical="top"/>
    </xf>
    <xf numFmtId="3" fontId="6" fillId="2" borderId="3" xfId="0" applyNumberFormat="1" applyFont="1" applyFill="1" applyBorder="1" applyAlignment="1" applyProtection="1">
      <alignment vertical="top"/>
    </xf>
    <xf numFmtId="4" fontId="6" fillId="2" borderId="3" xfId="0" applyNumberFormat="1" applyFont="1" applyFill="1" applyBorder="1" applyAlignment="1" applyProtection="1">
      <alignment vertical="top"/>
    </xf>
    <xf numFmtId="4" fontId="11" fillId="2" borderId="4" xfId="0" applyNumberFormat="1" applyFont="1" applyFill="1" applyBorder="1" applyAlignment="1" applyProtection="1">
      <alignment vertical="top"/>
    </xf>
    <xf numFmtId="0" fontId="7" fillId="0" borderId="1" xfId="0"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7" fillId="0" borderId="3" xfId="0" applyNumberFormat="1" applyFont="1" applyFill="1" applyBorder="1" applyAlignment="1" applyProtection="1">
      <alignment vertical="top"/>
    </xf>
    <xf numFmtId="4" fontId="6" fillId="0" borderId="3" xfId="0" applyNumberFormat="1" applyFont="1" applyFill="1" applyBorder="1" applyAlignment="1" applyProtection="1">
      <alignment vertical="top"/>
    </xf>
    <xf numFmtId="0" fontId="7" fillId="0" borderId="2" xfId="0" applyFont="1" applyFill="1" applyBorder="1" applyAlignment="1" applyProtection="1">
      <alignment vertical="top"/>
    </xf>
    <xf numFmtId="0" fontId="7"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7" fillId="0" borderId="3" xfId="0" applyFont="1" applyFill="1" applyBorder="1" applyProtection="1"/>
    <xf numFmtId="4" fontId="4" fillId="4" borderId="1" xfId="0" applyNumberFormat="1" applyFont="1" applyFill="1" applyBorder="1" applyProtection="1"/>
    <xf numFmtId="4" fontId="7" fillId="4" borderId="2" xfId="0" applyNumberFormat="1" applyFont="1" applyFill="1" applyBorder="1" applyAlignment="1" applyProtection="1">
      <alignment vertical="top"/>
      <protection locked="0"/>
    </xf>
    <xf numFmtId="4" fontId="4" fillId="4" borderId="1" xfId="0" applyNumberFormat="1" applyFont="1" applyFill="1" applyBorder="1" applyAlignment="1" applyProtection="1">
      <alignment vertical="top"/>
      <protection locked="0"/>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8" fillId="5" borderId="0" xfId="0" applyNumberFormat="1" applyFont="1" applyFill="1" applyAlignment="1" applyProtection="1">
      <alignment horizontal="center" vertical="top" shrinkToFit="1"/>
    </xf>
    <xf numFmtId="0" fontId="8" fillId="5" borderId="0" xfId="0" applyFont="1" applyFill="1" applyAlignment="1" applyProtection="1">
      <alignment horizontal="center" vertical="top" shrinkToFit="1"/>
    </xf>
    <xf numFmtId="0" fontId="15"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2" fillId="0" borderId="0" xfId="0" applyFont="1" applyAlignment="1" applyProtection="1">
      <alignment horizontal="left" vertical="top"/>
    </xf>
    <xf numFmtId="0" fontId="7" fillId="0" borderId="0"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3" fillId="0" borderId="6" xfId="0" applyFont="1" applyBorder="1" applyAlignment="1" applyProtection="1">
      <alignment horizontal="left" vertical="top" wrapText="1"/>
    </xf>
    <xf numFmtId="0" fontId="13" fillId="0" borderId="7" xfId="0" applyFont="1" applyBorder="1" applyAlignment="1" applyProtection="1">
      <alignment horizontal="left" vertical="top" wrapText="1"/>
    </xf>
    <xf numFmtId="0" fontId="15"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4" borderId="12"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9" activePane="bottomLeft" state="frozen"/>
      <selection pane="bottomLeft" activeCell="C21" sqref="C21:G21"/>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11" customFormat="1" ht="75" customHeight="1" x14ac:dyDescent="0.4">
      <c r="A2" s="77" t="s">
        <v>330</v>
      </c>
      <c r="B2" s="77"/>
      <c r="C2" s="77"/>
      <c r="D2" s="77"/>
      <c r="E2" s="77"/>
      <c r="F2" s="77"/>
      <c r="G2" s="77"/>
      <c r="H2" s="77"/>
      <c r="I2" s="77"/>
    </row>
    <row r="5" spans="1:9" x14ac:dyDescent="0.4">
      <c r="D5" s="12"/>
      <c r="E5" s="12"/>
      <c r="F5" s="13"/>
      <c r="G5" s="13"/>
      <c r="H5" s="13"/>
      <c r="I5" s="14" t="s">
        <v>331</v>
      </c>
    </row>
    <row r="6" spans="1:9" x14ac:dyDescent="0.4">
      <c r="D6" s="12"/>
      <c r="E6" s="12"/>
      <c r="F6" s="13"/>
      <c r="G6" s="13"/>
      <c r="H6" s="13"/>
      <c r="I6" s="14"/>
    </row>
    <row r="7" spans="1:9" x14ac:dyDescent="0.4">
      <c r="D7" s="12"/>
      <c r="E7" s="12"/>
      <c r="F7" s="13"/>
      <c r="G7" s="13"/>
      <c r="H7" s="13"/>
      <c r="I7" s="15" t="s">
        <v>332</v>
      </c>
    </row>
    <row r="8" spans="1:9" ht="25" customHeight="1" x14ac:dyDescent="0.4"/>
    <row r="9" spans="1:9" ht="18.45" x14ac:dyDescent="0.5">
      <c r="A9" s="78" t="s">
        <v>333</v>
      </c>
      <c r="B9" s="78"/>
      <c r="C9" s="78"/>
      <c r="D9" s="78"/>
      <c r="E9" s="78"/>
      <c r="F9" s="78"/>
      <c r="G9" s="78"/>
      <c r="H9" s="78"/>
      <c r="I9" s="78"/>
    </row>
    <row r="10" spans="1:9" ht="15" customHeight="1" x14ac:dyDescent="0.4"/>
    <row r="11" spans="1:9" ht="15" customHeight="1" x14ac:dyDescent="0.4"/>
    <row r="12" spans="1:9" x14ac:dyDescent="0.4">
      <c r="A12" s="11" t="s">
        <v>334</v>
      </c>
      <c r="B12" s="79"/>
      <c r="C12" s="79"/>
      <c r="D12" s="79"/>
      <c r="E12" s="79"/>
      <c r="F12" s="71" t="s">
        <v>335</v>
      </c>
      <c r="G12" s="71"/>
      <c r="H12" s="71"/>
      <c r="I12" s="16"/>
    </row>
    <row r="13" spans="1:9" x14ac:dyDescent="0.4">
      <c r="A13" s="80" t="s">
        <v>336</v>
      </c>
      <c r="B13" s="80"/>
      <c r="C13" s="80"/>
      <c r="D13" s="80"/>
      <c r="E13" s="80"/>
      <c r="F13" s="80"/>
      <c r="G13" s="80"/>
      <c r="H13" s="80"/>
      <c r="I13" s="17"/>
    </row>
    <row r="14" spans="1:9" x14ac:dyDescent="0.4">
      <c r="A14" s="18"/>
      <c r="B14" s="18"/>
      <c r="C14" s="18"/>
      <c r="D14" s="18"/>
      <c r="E14" s="18"/>
      <c r="F14" s="18"/>
      <c r="G14" s="18"/>
      <c r="H14" s="18"/>
      <c r="I14" s="17"/>
    </row>
    <row r="15" spans="1:9" x14ac:dyDescent="0.4">
      <c r="A15" s="11" t="s">
        <v>337</v>
      </c>
      <c r="B15" s="11"/>
      <c r="C15" s="19"/>
      <c r="D15" s="71" t="s">
        <v>338</v>
      </c>
      <c r="E15" s="71"/>
      <c r="F15" s="73"/>
      <c r="G15" s="73"/>
      <c r="H15" s="73"/>
      <c r="I15" s="73"/>
    </row>
    <row r="16" spans="1:9" x14ac:dyDescent="0.4">
      <c r="B16" s="20"/>
      <c r="C16" s="20" t="s">
        <v>339</v>
      </c>
      <c r="D16" s="20"/>
      <c r="E16" s="20"/>
      <c r="F16" s="20" t="s">
        <v>340</v>
      </c>
      <c r="G16" s="20"/>
      <c r="H16" s="20"/>
      <c r="I16" s="11"/>
    </row>
    <row r="17" spans="1:9" x14ac:dyDescent="0.4">
      <c r="B17" s="20"/>
      <c r="C17" s="20"/>
      <c r="D17" s="20"/>
      <c r="E17" s="20"/>
      <c r="F17" s="20"/>
      <c r="G17" s="20"/>
      <c r="H17" s="20"/>
      <c r="I17" s="11"/>
    </row>
    <row r="18" spans="1:9" x14ac:dyDescent="0.4">
      <c r="A18" s="11" t="s">
        <v>341</v>
      </c>
      <c r="B18" s="16"/>
      <c r="C18" s="71" t="s">
        <v>342</v>
      </c>
      <c r="D18" s="71"/>
      <c r="E18" s="72"/>
      <c r="F18" s="72"/>
      <c r="G18" s="72"/>
      <c r="H18" s="21" t="s">
        <v>343</v>
      </c>
      <c r="I18" s="22"/>
    </row>
    <row r="19" spans="1:9" s="23" customFormat="1" x14ac:dyDescent="0.4">
      <c r="B19" s="24"/>
      <c r="C19" s="25"/>
      <c r="D19" s="25"/>
      <c r="E19" s="26"/>
      <c r="F19" s="26"/>
      <c r="G19" s="26"/>
      <c r="H19" s="26"/>
      <c r="I19" s="26"/>
    </row>
    <row r="20" spans="1:9" s="23" customFormat="1" x14ac:dyDescent="0.4">
      <c r="B20" s="24"/>
      <c r="C20" s="25"/>
      <c r="D20" s="25"/>
      <c r="E20" s="26"/>
      <c r="F20" s="26"/>
      <c r="G20" s="26"/>
      <c r="H20" s="26"/>
      <c r="I20" s="26"/>
    </row>
    <row r="21" spans="1:9" s="23" customFormat="1" x14ac:dyDescent="0.4">
      <c r="A21" s="27" t="s">
        <v>344</v>
      </c>
      <c r="B21" s="24"/>
      <c r="C21" s="73"/>
      <c r="D21" s="73"/>
      <c r="E21" s="73"/>
      <c r="F21" s="73"/>
      <c r="G21" s="73"/>
      <c r="H21" s="26" t="s">
        <v>345</v>
      </c>
      <c r="I21" s="22"/>
    </row>
    <row r="22" spans="1:9" s="23" customFormat="1" x14ac:dyDescent="0.4">
      <c r="A22" s="27"/>
      <c r="B22" s="24"/>
      <c r="C22" s="25"/>
      <c r="D22" s="25"/>
      <c r="E22" s="25"/>
      <c r="F22" s="25"/>
      <c r="G22" s="25"/>
      <c r="H22" s="26"/>
      <c r="I22" s="21"/>
    </row>
    <row r="23" spans="1:9" x14ac:dyDescent="0.4">
      <c r="A23" s="11" t="s">
        <v>346</v>
      </c>
      <c r="B23" s="11"/>
      <c r="C23" s="11"/>
      <c r="D23" s="11"/>
      <c r="E23" s="11"/>
      <c r="F23" s="11"/>
      <c r="G23" s="11"/>
      <c r="H23" s="11"/>
      <c r="I23" s="11"/>
    </row>
    <row r="24" spans="1:9" ht="15" customHeight="1" x14ac:dyDescent="0.4">
      <c r="A24" s="11"/>
      <c r="B24" s="11"/>
      <c r="C24" s="11"/>
      <c r="D24" s="11"/>
      <c r="E24" s="11"/>
      <c r="F24" s="11"/>
      <c r="G24" s="11"/>
      <c r="H24" s="11"/>
      <c r="I24" s="11"/>
    </row>
    <row r="25" spans="1:9" ht="56.25" customHeight="1" x14ac:dyDescent="0.4">
      <c r="A25" s="74" t="s">
        <v>347</v>
      </c>
      <c r="B25" s="74"/>
      <c r="C25" s="74"/>
      <c r="D25" s="74"/>
      <c r="E25" s="74"/>
      <c r="F25" s="74"/>
      <c r="G25" s="74"/>
      <c r="H25" s="74"/>
      <c r="I25" s="11"/>
    </row>
    <row r="26" spans="1:9" ht="15" customHeight="1" x14ac:dyDescent="0.4">
      <c r="A26" s="11"/>
      <c r="B26" s="11"/>
      <c r="C26" s="11"/>
      <c r="D26" s="11"/>
      <c r="E26" s="11"/>
      <c r="F26" s="11"/>
      <c r="G26" s="11"/>
      <c r="H26" s="11"/>
      <c r="I26" s="11"/>
    </row>
    <row r="27" spans="1:9" ht="15" customHeight="1" x14ac:dyDescent="0.4">
      <c r="A27" s="11" t="s">
        <v>348</v>
      </c>
      <c r="B27" s="11"/>
      <c r="C27" s="11"/>
      <c r="D27" s="11"/>
      <c r="E27" s="11"/>
      <c r="F27" s="11"/>
      <c r="G27" s="11"/>
      <c r="H27" s="11"/>
    </row>
    <row r="28" spans="1:9" ht="15" customHeight="1" x14ac:dyDescent="0.4">
      <c r="A28" s="11"/>
      <c r="B28" s="11"/>
      <c r="C28" s="11"/>
      <c r="D28" s="11"/>
      <c r="E28" s="11"/>
      <c r="F28" s="11"/>
      <c r="G28" s="11"/>
      <c r="H28" s="11"/>
    </row>
    <row r="29" spans="1:9" ht="15" customHeight="1" x14ac:dyDescent="0.4">
      <c r="A29" s="11" t="s">
        <v>349</v>
      </c>
      <c r="B29" s="75">
        <f>+IF('Anexo I Tabla Desglose Precio'!G170&lt;=1820913.67,'Anexo I Tabla Desglose Precio'!G170,"ERROR: no debe superar 1.820.913,67")</f>
        <v>0</v>
      </c>
      <c r="C29" s="76"/>
      <c r="D29" s="11" t="s">
        <v>350</v>
      </c>
      <c r="E29" s="11"/>
      <c r="F29" s="11"/>
      <c r="G29" s="11"/>
      <c r="H29" s="11"/>
    </row>
    <row r="30" spans="1:9" ht="15" customHeight="1" x14ac:dyDescent="0.4">
      <c r="A30" s="11"/>
      <c r="B30" s="11"/>
      <c r="C30" s="11"/>
      <c r="D30" s="11"/>
      <c r="E30" s="11"/>
      <c r="F30" s="11"/>
      <c r="G30" s="11"/>
      <c r="H30" s="11"/>
    </row>
    <row r="31" spans="1:9" ht="15" customHeight="1" x14ac:dyDescent="0.4">
      <c r="A31" s="28"/>
      <c r="B31" s="11"/>
      <c r="C31" s="11"/>
      <c r="D31" s="11"/>
      <c r="E31" s="11"/>
      <c r="F31" s="11"/>
      <c r="G31" s="11"/>
      <c r="H31" s="11"/>
    </row>
    <row r="32" spans="1:9" ht="15" customHeight="1" x14ac:dyDescent="0.4">
      <c r="A32" s="11"/>
      <c r="B32" s="11"/>
      <c r="C32" s="11"/>
      <c r="D32" s="11"/>
      <c r="E32" s="11"/>
      <c r="F32" s="11"/>
      <c r="G32" s="11"/>
      <c r="H32" s="11"/>
      <c r="I32" s="11"/>
    </row>
    <row r="33" spans="1:9" ht="35.15" customHeight="1" x14ac:dyDescent="0.4">
      <c r="A33" s="69" t="s">
        <v>351</v>
      </c>
      <c r="B33" s="69"/>
      <c r="C33" s="69"/>
      <c r="D33" s="69"/>
      <c r="E33" s="69"/>
      <c r="F33" s="69"/>
      <c r="G33" s="69"/>
      <c r="H33" s="69"/>
      <c r="I33" s="11"/>
    </row>
    <row r="34" spans="1:9" ht="27" customHeight="1" x14ac:dyDescent="0.4">
      <c r="A34" s="11"/>
      <c r="B34" s="11"/>
      <c r="C34" s="11"/>
      <c r="D34" s="11"/>
      <c r="E34" s="11"/>
      <c r="F34" s="11"/>
      <c r="G34" s="11"/>
      <c r="H34" s="11"/>
      <c r="I34" s="11"/>
    </row>
    <row r="35" spans="1:9" ht="27" customHeight="1" x14ac:dyDescent="0.4">
      <c r="A35" s="69" t="s">
        <v>352</v>
      </c>
      <c r="B35" s="69"/>
      <c r="C35" s="69"/>
      <c r="D35" s="69"/>
      <c r="E35" s="69"/>
      <c r="F35" s="69"/>
      <c r="G35" s="69"/>
      <c r="H35" s="69"/>
      <c r="I35" s="11"/>
    </row>
    <row r="36" spans="1:9" ht="27" customHeight="1" x14ac:dyDescent="0.4">
      <c r="A36" s="11"/>
      <c r="B36" s="11"/>
      <c r="C36" s="11"/>
      <c r="D36" s="11"/>
      <c r="E36" s="11"/>
      <c r="F36" s="11"/>
      <c r="G36" s="11"/>
      <c r="H36" s="11"/>
      <c r="I36" s="11"/>
    </row>
    <row r="37" spans="1:9" ht="27" customHeight="1" x14ac:dyDescent="0.4">
      <c r="A37" s="69" t="s">
        <v>353</v>
      </c>
      <c r="B37" s="69"/>
      <c r="C37" s="69"/>
      <c r="D37" s="69"/>
      <c r="E37" s="69"/>
      <c r="F37" s="69"/>
      <c r="G37" s="69"/>
      <c r="H37" s="69"/>
      <c r="I37" s="11"/>
    </row>
    <row r="38" spans="1:9" ht="27" customHeight="1" x14ac:dyDescent="0.4">
      <c r="A38" s="11"/>
      <c r="B38" s="11"/>
      <c r="C38" s="11"/>
      <c r="D38" s="11"/>
      <c r="E38" s="11"/>
      <c r="F38" s="11"/>
      <c r="G38" s="11"/>
      <c r="H38" s="11"/>
      <c r="I38" s="11"/>
    </row>
    <row r="39" spans="1:9" ht="43.5" customHeight="1" x14ac:dyDescent="0.4">
      <c r="A39" s="69" t="s">
        <v>354</v>
      </c>
      <c r="B39" s="69"/>
      <c r="C39" s="69"/>
      <c r="D39" s="69"/>
      <c r="E39" s="69"/>
      <c r="F39" s="69"/>
      <c r="G39" s="69"/>
      <c r="H39" s="69"/>
      <c r="I39" s="11"/>
    </row>
    <row r="40" spans="1:9" ht="27" customHeight="1" x14ac:dyDescent="0.4">
      <c r="A40" s="29"/>
      <c r="B40" s="29"/>
      <c r="C40" s="29"/>
      <c r="D40" s="29"/>
      <c r="E40" s="29"/>
      <c r="F40" s="29"/>
      <c r="G40" s="29"/>
      <c r="H40" s="29"/>
      <c r="I40" s="11"/>
    </row>
    <row r="41" spans="1:9" x14ac:dyDescent="0.4">
      <c r="A41" s="30" t="s">
        <v>355</v>
      </c>
      <c r="B41" s="11"/>
      <c r="C41" s="11"/>
      <c r="D41" s="11"/>
      <c r="E41" s="11"/>
      <c r="F41" s="11"/>
      <c r="G41" s="11"/>
      <c r="H41" s="11"/>
      <c r="I41" s="11"/>
    </row>
    <row r="42" spans="1:9" ht="8.15" customHeight="1" x14ac:dyDescent="0.4">
      <c r="A42" s="11"/>
      <c r="B42" s="11"/>
      <c r="C42" s="11"/>
      <c r="D42" s="11"/>
      <c r="E42" s="11"/>
      <c r="F42" s="11"/>
      <c r="G42" s="11"/>
      <c r="H42" s="11"/>
      <c r="I42" s="11"/>
    </row>
    <row r="47" spans="1:9" x14ac:dyDescent="0.4">
      <c r="B47" s="31" t="s">
        <v>356</v>
      </c>
    </row>
    <row r="55" spans="2:7" x14ac:dyDescent="0.4">
      <c r="B55" s="1" t="s">
        <v>328</v>
      </c>
      <c r="C55" s="70"/>
      <c r="D55" s="70"/>
      <c r="E55" s="70"/>
      <c r="F55" s="70"/>
      <c r="G55" s="70"/>
    </row>
  </sheetData>
  <sheetProtection algorithmName="SHA-512" hashValue="WojOX4Xbqd7d6f3ZZrJG/n+9OYwmXLIK1Re35A+BNP1EueqUrFQHaspyr2UBQoUmiI77xjgMwtY4dz3wv8Zg+w==" saltValue="VDzNwdvHOp8mlKdjhkQdKg=="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G178"/>
  <sheetViews>
    <sheetView workbookViewId="0">
      <pane ySplit="6" topLeftCell="A19" activePane="bottomLeft" state="frozen"/>
      <selection pane="bottomLeft" activeCell="F28" sqref="F28"/>
    </sheetView>
  </sheetViews>
  <sheetFormatPr baseColWidth="10" defaultColWidth="11.3828125" defaultRowHeight="14.6" x14ac:dyDescent="0.4"/>
  <cols>
    <col min="1" max="1" width="13.3046875" style="1" customWidth="1"/>
    <col min="2" max="2" width="8.84375" style="1" bestFit="1" customWidth="1"/>
    <col min="3" max="3" width="3.84375" style="1" bestFit="1" customWidth="1"/>
    <col min="4" max="4" width="33.15234375" style="1" customWidth="1"/>
    <col min="5" max="5" width="8.15234375" style="1" bestFit="1" customWidth="1"/>
    <col min="6" max="6" width="11.3046875" style="1" customWidth="1"/>
    <col min="7" max="7" width="10.15234375" style="1" bestFit="1" customWidth="1"/>
    <col min="8" max="16384" width="11.3828125" style="1"/>
  </cols>
  <sheetData>
    <row r="1" spans="1:7" ht="73.5" customHeight="1" thickBot="1" x14ac:dyDescent="0.45">
      <c r="A1" s="82" t="s">
        <v>325</v>
      </c>
      <c r="B1" s="83"/>
      <c r="C1" s="83"/>
      <c r="D1" s="83"/>
      <c r="E1" s="83"/>
      <c r="F1" s="83"/>
      <c r="G1" s="84"/>
    </row>
    <row r="2" spans="1:7" ht="60" customHeight="1" x14ac:dyDescent="0.4">
      <c r="A2" s="85" t="s">
        <v>326</v>
      </c>
      <c r="B2" s="85"/>
      <c r="C2" s="85"/>
      <c r="D2" s="85"/>
      <c r="E2" s="85"/>
      <c r="F2" s="85"/>
      <c r="G2" s="85"/>
    </row>
    <row r="3" spans="1:7" x14ac:dyDescent="0.4">
      <c r="A3" s="32"/>
      <c r="B3" s="11"/>
      <c r="C3" s="11"/>
      <c r="D3" s="11"/>
      <c r="E3" s="11"/>
      <c r="F3" s="11"/>
      <c r="G3" s="33"/>
    </row>
    <row r="4" spans="1:7" ht="18.45" x14ac:dyDescent="0.4">
      <c r="A4" s="34" t="s">
        <v>324</v>
      </c>
      <c r="B4" s="11"/>
      <c r="C4" s="11"/>
      <c r="D4" s="11"/>
      <c r="E4" s="11"/>
      <c r="F4" s="11"/>
      <c r="G4" s="33"/>
    </row>
    <row r="5" spans="1:7" ht="5.15" customHeight="1" x14ac:dyDescent="0.4">
      <c r="A5" s="34"/>
      <c r="B5" s="11"/>
      <c r="C5" s="11"/>
      <c r="D5" s="11"/>
      <c r="E5" s="11"/>
      <c r="F5" s="11"/>
      <c r="G5" s="33"/>
    </row>
    <row r="6" spans="1:7" x14ac:dyDescent="0.4">
      <c r="A6" s="35" t="s">
        <v>0</v>
      </c>
      <c r="B6" s="35" t="s">
        <v>1</v>
      </c>
      <c r="C6" s="35" t="s">
        <v>2</v>
      </c>
      <c r="D6" s="36" t="s">
        <v>3</v>
      </c>
      <c r="E6" s="35" t="s">
        <v>4</v>
      </c>
      <c r="F6" s="35" t="s">
        <v>5</v>
      </c>
      <c r="G6" s="37" t="s">
        <v>6</v>
      </c>
    </row>
    <row r="7" spans="1:7" ht="21.45" x14ac:dyDescent="0.4">
      <c r="A7" s="38" t="s">
        <v>7</v>
      </c>
      <c r="B7" s="39" t="s">
        <v>8</v>
      </c>
      <c r="C7" s="38" t="s">
        <v>9</v>
      </c>
      <c r="D7" s="40" t="s">
        <v>10</v>
      </c>
      <c r="E7" s="41"/>
      <c r="F7" s="42"/>
      <c r="G7" s="43"/>
    </row>
    <row r="8" spans="1:7" ht="21.45" x14ac:dyDescent="0.4">
      <c r="A8" s="44" t="s">
        <v>11</v>
      </c>
      <c r="B8" s="45" t="s">
        <v>12</v>
      </c>
      <c r="C8" s="45" t="s">
        <v>13</v>
      </c>
      <c r="D8" s="46" t="s">
        <v>14</v>
      </c>
      <c r="E8" s="47">
        <v>4099.22</v>
      </c>
      <c r="F8" s="67"/>
      <c r="G8" s="48">
        <f>+ROUND(+E8*F8,2)</f>
        <v>0</v>
      </c>
    </row>
    <row r="9" spans="1:7" x14ac:dyDescent="0.4">
      <c r="A9" s="44" t="s">
        <v>15</v>
      </c>
      <c r="B9" s="45" t="s">
        <v>12</v>
      </c>
      <c r="C9" s="45" t="s">
        <v>16</v>
      </c>
      <c r="D9" s="46" t="s">
        <v>17</v>
      </c>
      <c r="E9" s="47">
        <v>168.01</v>
      </c>
      <c r="F9" s="67"/>
      <c r="G9" s="48">
        <f t="shared" ref="G9:G46" si="0">+ROUND(+E9*F9,2)</f>
        <v>0</v>
      </c>
    </row>
    <row r="10" spans="1:7" x14ac:dyDescent="0.4">
      <c r="A10" s="44" t="s">
        <v>18</v>
      </c>
      <c r="B10" s="45" t="s">
        <v>12</v>
      </c>
      <c r="C10" s="45" t="s">
        <v>13</v>
      </c>
      <c r="D10" s="46" t="s">
        <v>19</v>
      </c>
      <c r="E10" s="47">
        <v>2771.63</v>
      </c>
      <c r="F10" s="67"/>
      <c r="G10" s="48">
        <f t="shared" si="0"/>
        <v>0</v>
      </c>
    </row>
    <row r="11" spans="1:7" x14ac:dyDescent="0.4">
      <c r="A11" s="44" t="s">
        <v>20</v>
      </c>
      <c r="B11" s="45" t="s">
        <v>12</v>
      </c>
      <c r="C11" s="45" t="s">
        <v>13</v>
      </c>
      <c r="D11" s="46" t="s">
        <v>21</v>
      </c>
      <c r="E11" s="47">
        <v>3057.61</v>
      </c>
      <c r="F11" s="67"/>
      <c r="G11" s="48">
        <f t="shared" si="0"/>
        <v>0</v>
      </c>
    </row>
    <row r="12" spans="1:7" x14ac:dyDescent="0.4">
      <c r="A12" s="44" t="s">
        <v>22</v>
      </c>
      <c r="B12" s="45" t="s">
        <v>12</v>
      </c>
      <c r="C12" s="45" t="s">
        <v>13</v>
      </c>
      <c r="D12" s="46" t="s">
        <v>23</v>
      </c>
      <c r="E12" s="47">
        <v>2771.63</v>
      </c>
      <c r="F12" s="67"/>
      <c r="G12" s="48">
        <f t="shared" si="0"/>
        <v>0</v>
      </c>
    </row>
    <row r="13" spans="1:7" x14ac:dyDescent="0.4">
      <c r="A13" s="44" t="s">
        <v>24</v>
      </c>
      <c r="B13" s="45" t="s">
        <v>12</v>
      </c>
      <c r="C13" s="45" t="s">
        <v>25</v>
      </c>
      <c r="D13" s="46" t="s">
        <v>26</v>
      </c>
      <c r="E13" s="47">
        <v>8</v>
      </c>
      <c r="F13" s="67"/>
      <c r="G13" s="48">
        <f t="shared" si="0"/>
        <v>0</v>
      </c>
    </row>
    <row r="14" spans="1:7" x14ac:dyDescent="0.4">
      <c r="A14" s="44" t="s">
        <v>27</v>
      </c>
      <c r="B14" s="45" t="s">
        <v>12</v>
      </c>
      <c r="C14" s="45" t="s">
        <v>25</v>
      </c>
      <c r="D14" s="46" t="s">
        <v>28</v>
      </c>
      <c r="E14" s="47">
        <v>40</v>
      </c>
      <c r="F14" s="67"/>
      <c r="G14" s="48">
        <f t="shared" si="0"/>
        <v>0</v>
      </c>
    </row>
    <row r="15" spans="1:7" x14ac:dyDescent="0.4">
      <c r="A15" s="44" t="s">
        <v>29</v>
      </c>
      <c r="B15" s="45" t="s">
        <v>12</v>
      </c>
      <c r="C15" s="45" t="s">
        <v>25</v>
      </c>
      <c r="D15" s="46" t="s">
        <v>30</v>
      </c>
      <c r="E15" s="47">
        <v>40</v>
      </c>
      <c r="F15" s="67"/>
      <c r="G15" s="48">
        <f t="shared" si="0"/>
        <v>0</v>
      </c>
    </row>
    <row r="16" spans="1:7" ht="21.45" x14ac:dyDescent="0.4">
      <c r="A16" s="44" t="s">
        <v>31</v>
      </c>
      <c r="B16" s="45" t="s">
        <v>12</v>
      </c>
      <c r="C16" s="45" t="s">
        <v>32</v>
      </c>
      <c r="D16" s="46" t="s">
        <v>33</v>
      </c>
      <c r="E16" s="47">
        <v>503.24</v>
      </c>
      <c r="F16" s="67"/>
      <c r="G16" s="48">
        <f t="shared" si="0"/>
        <v>0</v>
      </c>
    </row>
    <row r="17" spans="1:7" x14ac:dyDescent="0.4">
      <c r="A17" s="44" t="s">
        <v>34</v>
      </c>
      <c r="B17" s="45" t="s">
        <v>12</v>
      </c>
      <c r="C17" s="45" t="s">
        <v>13</v>
      </c>
      <c r="D17" s="46" t="s">
        <v>35</v>
      </c>
      <c r="E17" s="47">
        <v>11</v>
      </c>
      <c r="F17" s="67"/>
      <c r="G17" s="48">
        <f t="shared" si="0"/>
        <v>0</v>
      </c>
    </row>
    <row r="18" spans="1:7" ht="21.45" x14ac:dyDescent="0.4">
      <c r="A18" s="44" t="s">
        <v>36</v>
      </c>
      <c r="B18" s="45" t="s">
        <v>12</v>
      </c>
      <c r="C18" s="45" t="s">
        <v>13</v>
      </c>
      <c r="D18" s="46" t="s">
        <v>37</v>
      </c>
      <c r="E18" s="47">
        <v>159.57</v>
      </c>
      <c r="F18" s="67"/>
      <c r="G18" s="48">
        <f t="shared" si="0"/>
        <v>0</v>
      </c>
    </row>
    <row r="19" spans="1:7" x14ac:dyDescent="0.4">
      <c r="A19" s="44" t="s">
        <v>38</v>
      </c>
      <c r="B19" s="45" t="s">
        <v>12</v>
      </c>
      <c r="C19" s="45" t="s">
        <v>13</v>
      </c>
      <c r="D19" s="46" t="s">
        <v>39</v>
      </c>
      <c r="E19" s="47">
        <v>474.95</v>
      </c>
      <c r="F19" s="67"/>
      <c r="G19" s="48">
        <f t="shared" si="0"/>
        <v>0</v>
      </c>
    </row>
    <row r="20" spans="1:7" ht="21.45" x14ac:dyDescent="0.4">
      <c r="A20" s="44" t="s">
        <v>40</v>
      </c>
      <c r="B20" s="45" t="s">
        <v>12</v>
      </c>
      <c r="C20" s="45" t="s">
        <v>13</v>
      </c>
      <c r="D20" s="46" t="s">
        <v>41</v>
      </c>
      <c r="E20" s="47">
        <v>1280</v>
      </c>
      <c r="F20" s="67"/>
      <c r="G20" s="48">
        <f t="shared" si="0"/>
        <v>0</v>
      </c>
    </row>
    <row r="21" spans="1:7" ht="21.45" x14ac:dyDescent="0.4">
      <c r="A21" s="44" t="s">
        <v>42</v>
      </c>
      <c r="B21" s="45" t="s">
        <v>12</v>
      </c>
      <c r="C21" s="45" t="s">
        <v>13</v>
      </c>
      <c r="D21" s="46" t="s">
        <v>43</v>
      </c>
      <c r="E21" s="47">
        <v>485.43</v>
      </c>
      <c r="F21" s="67"/>
      <c r="G21" s="48">
        <f t="shared" si="0"/>
        <v>0</v>
      </c>
    </row>
    <row r="22" spans="1:7" x14ac:dyDescent="0.4">
      <c r="A22" s="44" t="s">
        <v>44</v>
      </c>
      <c r="B22" s="45" t="s">
        <v>12</v>
      </c>
      <c r="C22" s="45" t="s">
        <v>13</v>
      </c>
      <c r="D22" s="46" t="s">
        <v>45</v>
      </c>
      <c r="E22" s="47">
        <v>279.72000000000003</v>
      </c>
      <c r="F22" s="67"/>
      <c r="G22" s="48">
        <f t="shared" si="0"/>
        <v>0</v>
      </c>
    </row>
    <row r="23" spans="1:7" x14ac:dyDescent="0.4">
      <c r="A23" s="44" t="s">
        <v>46</v>
      </c>
      <c r="B23" s="45" t="s">
        <v>12</v>
      </c>
      <c r="C23" s="45" t="s">
        <v>13</v>
      </c>
      <c r="D23" s="46" t="s">
        <v>47</v>
      </c>
      <c r="E23" s="47">
        <v>148.07</v>
      </c>
      <c r="F23" s="67"/>
      <c r="G23" s="48">
        <f t="shared" si="0"/>
        <v>0</v>
      </c>
    </row>
    <row r="24" spans="1:7" x14ac:dyDescent="0.4">
      <c r="A24" s="44" t="s">
        <v>48</v>
      </c>
      <c r="B24" s="45" t="s">
        <v>12</v>
      </c>
      <c r="C24" s="45" t="s">
        <v>25</v>
      </c>
      <c r="D24" s="46" t="s">
        <v>49</v>
      </c>
      <c r="E24" s="47">
        <v>1</v>
      </c>
      <c r="F24" s="67"/>
      <c r="G24" s="48">
        <f t="shared" si="0"/>
        <v>0</v>
      </c>
    </row>
    <row r="25" spans="1:7" x14ac:dyDescent="0.4">
      <c r="A25" s="44" t="s">
        <v>50</v>
      </c>
      <c r="B25" s="45" t="s">
        <v>12</v>
      </c>
      <c r="C25" s="45" t="s">
        <v>25</v>
      </c>
      <c r="D25" s="46" t="s">
        <v>51</v>
      </c>
      <c r="E25" s="47">
        <v>180</v>
      </c>
      <c r="F25" s="67"/>
      <c r="G25" s="48">
        <f t="shared" si="0"/>
        <v>0</v>
      </c>
    </row>
    <row r="26" spans="1:7" x14ac:dyDescent="0.4">
      <c r="A26" s="44" t="s">
        <v>52</v>
      </c>
      <c r="B26" s="45" t="s">
        <v>12</v>
      </c>
      <c r="C26" s="45" t="s">
        <v>32</v>
      </c>
      <c r="D26" s="46" t="s">
        <v>53</v>
      </c>
      <c r="E26" s="47">
        <v>7.2</v>
      </c>
      <c r="F26" s="67"/>
      <c r="G26" s="48">
        <f t="shared" si="0"/>
        <v>0</v>
      </c>
    </row>
    <row r="27" spans="1:7" ht="21.45" x14ac:dyDescent="0.4">
      <c r="A27" s="44" t="s">
        <v>54</v>
      </c>
      <c r="B27" s="45" t="s">
        <v>12</v>
      </c>
      <c r="C27" s="45" t="s">
        <v>13</v>
      </c>
      <c r="D27" s="46" t="s">
        <v>55</v>
      </c>
      <c r="E27" s="47">
        <v>3</v>
      </c>
      <c r="F27" s="67"/>
      <c r="G27" s="48">
        <f t="shared" si="0"/>
        <v>0</v>
      </c>
    </row>
    <row r="28" spans="1:7" x14ac:dyDescent="0.4">
      <c r="A28" s="44" t="s">
        <v>56</v>
      </c>
      <c r="B28" s="45" t="s">
        <v>12</v>
      </c>
      <c r="C28" s="45" t="s">
        <v>13</v>
      </c>
      <c r="D28" s="46" t="s">
        <v>57</v>
      </c>
      <c r="E28" s="47">
        <v>111.65</v>
      </c>
      <c r="F28" s="67"/>
      <c r="G28" s="48">
        <f t="shared" si="0"/>
        <v>0</v>
      </c>
    </row>
    <row r="29" spans="1:7" x14ac:dyDescent="0.4">
      <c r="A29" s="44" t="s">
        <v>58</v>
      </c>
      <c r="B29" s="45" t="s">
        <v>12</v>
      </c>
      <c r="C29" s="45" t="s">
        <v>13</v>
      </c>
      <c r="D29" s="46" t="s">
        <v>59</v>
      </c>
      <c r="E29" s="47">
        <v>120</v>
      </c>
      <c r="F29" s="67"/>
      <c r="G29" s="48">
        <f t="shared" si="0"/>
        <v>0</v>
      </c>
    </row>
    <row r="30" spans="1:7" ht="21.45" x14ac:dyDescent="0.4">
      <c r="A30" s="44" t="s">
        <v>60</v>
      </c>
      <c r="B30" s="45" t="s">
        <v>12</v>
      </c>
      <c r="C30" s="45" t="s">
        <v>13</v>
      </c>
      <c r="D30" s="46" t="s">
        <v>61</v>
      </c>
      <c r="E30" s="47">
        <v>1</v>
      </c>
      <c r="F30" s="67"/>
      <c r="G30" s="48">
        <f t="shared" si="0"/>
        <v>0</v>
      </c>
    </row>
    <row r="31" spans="1:7" x14ac:dyDescent="0.4">
      <c r="A31" s="44" t="s">
        <v>62</v>
      </c>
      <c r="B31" s="45" t="s">
        <v>12</v>
      </c>
      <c r="C31" s="45" t="s">
        <v>25</v>
      </c>
      <c r="D31" s="46" t="s">
        <v>63</v>
      </c>
      <c r="E31" s="47">
        <v>25</v>
      </c>
      <c r="F31" s="67"/>
      <c r="G31" s="48">
        <f t="shared" si="0"/>
        <v>0</v>
      </c>
    </row>
    <row r="32" spans="1:7" x14ac:dyDescent="0.4">
      <c r="A32" s="44" t="s">
        <v>64</v>
      </c>
      <c r="B32" s="45" t="s">
        <v>12</v>
      </c>
      <c r="C32" s="45" t="s">
        <v>25</v>
      </c>
      <c r="D32" s="46" t="s">
        <v>65</v>
      </c>
      <c r="E32" s="47">
        <v>10</v>
      </c>
      <c r="F32" s="67"/>
      <c r="G32" s="48">
        <f t="shared" si="0"/>
        <v>0</v>
      </c>
    </row>
    <row r="33" spans="1:7" x14ac:dyDescent="0.4">
      <c r="A33" s="44" t="s">
        <v>66</v>
      </c>
      <c r="B33" s="45" t="s">
        <v>12</v>
      </c>
      <c r="C33" s="45" t="s">
        <v>25</v>
      </c>
      <c r="D33" s="46" t="s">
        <v>67</v>
      </c>
      <c r="E33" s="47">
        <v>20</v>
      </c>
      <c r="F33" s="67"/>
      <c r="G33" s="48">
        <f t="shared" si="0"/>
        <v>0</v>
      </c>
    </row>
    <row r="34" spans="1:7" x14ac:dyDescent="0.4">
      <c r="A34" s="44" t="s">
        <v>68</v>
      </c>
      <c r="B34" s="45" t="s">
        <v>12</v>
      </c>
      <c r="C34" s="45" t="s">
        <v>13</v>
      </c>
      <c r="D34" s="46" t="s">
        <v>69</v>
      </c>
      <c r="E34" s="47">
        <v>180</v>
      </c>
      <c r="F34" s="67"/>
      <c r="G34" s="48">
        <f t="shared" si="0"/>
        <v>0</v>
      </c>
    </row>
    <row r="35" spans="1:7" x14ac:dyDescent="0.4">
      <c r="A35" s="44" t="s">
        <v>70</v>
      </c>
      <c r="B35" s="45" t="s">
        <v>12</v>
      </c>
      <c r="C35" s="45" t="s">
        <v>71</v>
      </c>
      <c r="D35" s="46" t="s">
        <v>72</v>
      </c>
      <c r="E35" s="47">
        <v>81</v>
      </c>
      <c r="F35" s="67"/>
      <c r="G35" s="48">
        <f t="shared" si="0"/>
        <v>0</v>
      </c>
    </row>
    <row r="36" spans="1:7" x14ac:dyDescent="0.4">
      <c r="A36" s="44" t="s">
        <v>73</v>
      </c>
      <c r="B36" s="45" t="s">
        <v>12</v>
      </c>
      <c r="C36" s="45" t="s">
        <v>71</v>
      </c>
      <c r="D36" s="46" t="s">
        <v>74</v>
      </c>
      <c r="E36" s="47">
        <v>5</v>
      </c>
      <c r="F36" s="67"/>
      <c r="G36" s="48">
        <f t="shared" si="0"/>
        <v>0</v>
      </c>
    </row>
    <row r="37" spans="1:7" ht="21.45" x14ac:dyDescent="0.4">
      <c r="A37" s="44" t="s">
        <v>75</v>
      </c>
      <c r="B37" s="45" t="s">
        <v>12</v>
      </c>
      <c r="C37" s="45" t="s">
        <v>13</v>
      </c>
      <c r="D37" s="46" t="s">
        <v>76</v>
      </c>
      <c r="E37" s="47">
        <v>200</v>
      </c>
      <c r="F37" s="67"/>
      <c r="G37" s="48">
        <f t="shared" si="0"/>
        <v>0</v>
      </c>
    </row>
    <row r="38" spans="1:7" ht="21.45" x14ac:dyDescent="0.4">
      <c r="A38" s="44" t="s">
        <v>77</v>
      </c>
      <c r="B38" s="45" t="s">
        <v>12</v>
      </c>
      <c r="C38" s="45" t="s">
        <v>78</v>
      </c>
      <c r="D38" s="46" t="s">
        <v>79</v>
      </c>
      <c r="E38" s="47">
        <v>386.25</v>
      </c>
      <c r="F38" s="67"/>
      <c r="G38" s="48">
        <f t="shared" si="0"/>
        <v>0</v>
      </c>
    </row>
    <row r="39" spans="1:7" x14ac:dyDescent="0.4">
      <c r="A39" s="44" t="s">
        <v>80</v>
      </c>
      <c r="B39" s="45" t="s">
        <v>12</v>
      </c>
      <c r="C39" s="45" t="s">
        <v>32</v>
      </c>
      <c r="D39" s="46" t="s">
        <v>81</v>
      </c>
      <c r="E39" s="47">
        <v>186.08</v>
      </c>
      <c r="F39" s="67"/>
      <c r="G39" s="48">
        <f t="shared" si="0"/>
        <v>0</v>
      </c>
    </row>
    <row r="40" spans="1:7" ht="21.45" x14ac:dyDescent="0.4">
      <c r="A40" s="44" t="s">
        <v>82</v>
      </c>
      <c r="B40" s="45" t="s">
        <v>12</v>
      </c>
      <c r="C40" s="45" t="s">
        <v>13</v>
      </c>
      <c r="D40" s="46" t="s">
        <v>83</v>
      </c>
      <c r="E40" s="47">
        <v>338.85</v>
      </c>
      <c r="F40" s="67"/>
      <c r="G40" s="48">
        <f t="shared" si="0"/>
        <v>0</v>
      </c>
    </row>
    <row r="41" spans="1:7" ht="21.45" x14ac:dyDescent="0.4">
      <c r="A41" s="44" t="s">
        <v>84</v>
      </c>
      <c r="B41" s="45" t="s">
        <v>12</v>
      </c>
      <c r="C41" s="45" t="s">
        <v>13</v>
      </c>
      <c r="D41" s="46" t="s">
        <v>85</v>
      </c>
      <c r="E41" s="47">
        <v>1</v>
      </c>
      <c r="F41" s="67"/>
      <c r="G41" s="48">
        <f t="shared" si="0"/>
        <v>0</v>
      </c>
    </row>
    <row r="42" spans="1:7" x14ac:dyDescent="0.4">
      <c r="A42" s="44" t="s">
        <v>86</v>
      </c>
      <c r="B42" s="45" t="s">
        <v>12</v>
      </c>
      <c r="C42" s="45" t="s">
        <v>13</v>
      </c>
      <c r="D42" s="46" t="s">
        <v>87</v>
      </c>
      <c r="E42" s="47">
        <v>1160.1400000000001</v>
      </c>
      <c r="F42" s="67"/>
      <c r="G42" s="48">
        <f t="shared" si="0"/>
        <v>0</v>
      </c>
    </row>
    <row r="43" spans="1:7" ht="21.45" x14ac:dyDescent="0.4">
      <c r="A43" s="44" t="s">
        <v>88</v>
      </c>
      <c r="B43" s="45" t="s">
        <v>12</v>
      </c>
      <c r="C43" s="45" t="s">
        <v>78</v>
      </c>
      <c r="D43" s="46" t="s">
        <v>89</v>
      </c>
      <c r="E43" s="47">
        <v>1938.17</v>
      </c>
      <c r="F43" s="67"/>
      <c r="G43" s="48">
        <f t="shared" si="0"/>
        <v>0</v>
      </c>
    </row>
    <row r="44" spans="1:7" x14ac:dyDescent="0.4">
      <c r="A44" s="44" t="s">
        <v>90</v>
      </c>
      <c r="B44" s="45" t="s">
        <v>12</v>
      </c>
      <c r="C44" s="45" t="s">
        <v>71</v>
      </c>
      <c r="D44" s="46" t="s">
        <v>91</v>
      </c>
      <c r="E44" s="47">
        <v>40</v>
      </c>
      <c r="F44" s="67"/>
      <c r="G44" s="48">
        <f t="shared" si="0"/>
        <v>0</v>
      </c>
    </row>
    <row r="45" spans="1:7" ht="21.45" x14ac:dyDescent="0.4">
      <c r="A45" s="44" t="s">
        <v>92</v>
      </c>
      <c r="B45" s="45" t="s">
        <v>12</v>
      </c>
      <c r="C45" s="45" t="s">
        <v>32</v>
      </c>
      <c r="D45" s="46" t="s">
        <v>93</v>
      </c>
      <c r="E45" s="47">
        <v>286.01</v>
      </c>
      <c r="F45" s="67"/>
      <c r="G45" s="48">
        <f t="shared" si="0"/>
        <v>0</v>
      </c>
    </row>
    <row r="46" spans="1:7" x14ac:dyDescent="0.4">
      <c r="A46" s="44" t="s">
        <v>94</v>
      </c>
      <c r="B46" s="45" t="s">
        <v>12</v>
      </c>
      <c r="C46" s="45" t="s">
        <v>13</v>
      </c>
      <c r="D46" s="46" t="s">
        <v>95</v>
      </c>
      <c r="E46" s="47">
        <v>2000</v>
      </c>
      <c r="F46" s="67"/>
      <c r="G46" s="48">
        <f t="shared" si="0"/>
        <v>0</v>
      </c>
    </row>
    <row r="47" spans="1:7" x14ac:dyDescent="0.4">
      <c r="A47" s="49"/>
      <c r="B47" s="49"/>
      <c r="C47" s="49"/>
      <c r="D47" s="50" t="s">
        <v>96</v>
      </c>
      <c r="E47" s="51"/>
      <c r="F47" s="52"/>
      <c r="G47" s="53">
        <f>SUM(G8:G46)</f>
        <v>0</v>
      </c>
    </row>
    <row r="48" spans="1:7" ht="21.45" x14ac:dyDescent="0.4">
      <c r="A48" s="38" t="s">
        <v>97</v>
      </c>
      <c r="B48" s="39" t="s">
        <v>8</v>
      </c>
      <c r="C48" s="38" t="s">
        <v>9</v>
      </c>
      <c r="D48" s="40" t="s">
        <v>98</v>
      </c>
      <c r="E48" s="54"/>
      <c r="F48" s="55"/>
      <c r="G48" s="56"/>
    </row>
    <row r="49" spans="1:7" ht="21.45" x14ac:dyDescent="0.4">
      <c r="A49" s="44" t="s">
        <v>99</v>
      </c>
      <c r="B49" s="45" t="s">
        <v>12</v>
      </c>
      <c r="C49" s="45" t="s">
        <v>13</v>
      </c>
      <c r="D49" s="46" t="s">
        <v>100</v>
      </c>
      <c r="E49" s="47">
        <v>1879.92</v>
      </c>
      <c r="F49" s="67"/>
      <c r="G49" s="48">
        <f t="shared" ref="G49:G66" si="1">+ROUND(+E49*F49,2)</f>
        <v>0</v>
      </c>
    </row>
    <row r="50" spans="1:7" ht="21.45" x14ac:dyDescent="0.4">
      <c r="A50" s="44" t="s">
        <v>101</v>
      </c>
      <c r="B50" s="45" t="s">
        <v>12</v>
      </c>
      <c r="C50" s="45" t="s">
        <v>16</v>
      </c>
      <c r="D50" s="46" t="s">
        <v>102</v>
      </c>
      <c r="E50" s="47">
        <v>139.88999999999999</v>
      </c>
      <c r="F50" s="67"/>
      <c r="G50" s="48">
        <f t="shared" si="1"/>
        <v>0</v>
      </c>
    </row>
    <row r="51" spans="1:7" ht="21.45" x14ac:dyDescent="0.4">
      <c r="A51" s="44" t="s">
        <v>103</v>
      </c>
      <c r="B51" s="45" t="s">
        <v>12</v>
      </c>
      <c r="C51" s="45" t="s">
        <v>16</v>
      </c>
      <c r="D51" s="46" t="s">
        <v>104</v>
      </c>
      <c r="E51" s="47">
        <v>1</v>
      </c>
      <c r="F51" s="67"/>
      <c r="G51" s="48">
        <f t="shared" si="1"/>
        <v>0</v>
      </c>
    </row>
    <row r="52" spans="1:7" ht="21.45" x14ac:dyDescent="0.4">
      <c r="A52" s="44" t="s">
        <v>105</v>
      </c>
      <c r="B52" s="45" t="s">
        <v>12</v>
      </c>
      <c r="C52" s="45" t="s">
        <v>13</v>
      </c>
      <c r="D52" s="46" t="s">
        <v>106</v>
      </c>
      <c r="E52" s="47">
        <v>371.6</v>
      </c>
      <c r="F52" s="67"/>
      <c r="G52" s="48">
        <f t="shared" si="1"/>
        <v>0</v>
      </c>
    </row>
    <row r="53" spans="1:7" x14ac:dyDescent="0.4">
      <c r="A53" s="44" t="s">
        <v>107</v>
      </c>
      <c r="B53" s="45" t="s">
        <v>12</v>
      </c>
      <c r="C53" s="45" t="s">
        <v>13</v>
      </c>
      <c r="D53" s="46" t="s">
        <v>108</v>
      </c>
      <c r="E53" s="47">
        <v>148.07</v>
      </c>
      <c r="F53" s="67"/>
      <c r="G53" s="48">
        <f t="shared" si="1"/>
        <v>0</v>
      </c>
    </row>
    <row r="54" spans="1:7" ht="21.45" x14ac:dyDescent="0.4">
      <c r="A54" s="44" t="s">
        <v>109</v>
      </c>
      <c r="B54" s="45" t="s">
        <v>12</v>
      </c>
      <c r="C54" s="45" t="s">
        <v>13</v>
      </c>
      <c r="D54" s="46" t="s">
        <v>110</v>
      </c>
      <c r="E54" s="47">
        <v>2999.01</v>
      </c>
      <c r="F54" s="67"/>
      <c r="G54" s="48">
        <f t="shared" si="1"/>
        <v>0</v>
      </c>
    </row>
    <row r="55" spans="1:7" x14ac:dyDescent="0.4">
      <c r="A55" s="44" t="s">
        <v>111</v>
      </c>
      <c r="B55" s="45" t="s">
        <v>12</v>
      </c>
      <c r="C55" s="45" t="s">
        <v>13</v>
      </c>
      <c r="D55" s="46" t="s">
        <v>112</v>
      </c>
      <c r="E55" s="47">
        <v>404.96</v>
      </c>
      <c r="F55" s="67"/>
      <c r="G55" s="48">
        <f t="shared" si="1"/>
        <v>0</v>
      </c>
    </row>
    <row r="56" spans="1:7" x14ac:dyDescent="0.4">
      <c r="A56" s="44" t="s">
        <v>113</v>
      </c>
      <c r="B56" s="45" t="s">
        <v>12</v>
      </c>
      <c r="C56" s="45" t="s">
        <v>71</v>
      </c>
      <c r="D56" s="46" t="s">
        <v>114</v>
      </c>
      <c r="E56" s="47">
        <v>40</v>
      </c>
      <c r="F56" s="67"/>
      <c r="G56" s="48">
        <f t="shared" si="1"/>
        <v>0</v>
      </c>
    </row>
    <row r="57" spans="1:7" x14ac:dyDescent="0.4">
      <c r="A57" s="44" t="s">
        <v>115</v>
      </c>
      <c r="B57" s="45" t="s">
        <v>12</v>
      </c>
      <c r="C57" s="45" t="s">
        <v>71</v>
      </c>
      <c r="D57" s="46" t="s">
        <v>116</v>
      </c>
      <c r="E57" s="47">
        <v>40</v>
      </c>
      <c r="F57" s="67"/>
      <c r="G57" s="48">
        <f t="shared" si="1"/>
        <v>0</v>
      </c>
    </row>
    <row r="58" spans="1:7" x14ac:dyDescent="0.4">
      <c r="A58" s="44" t="s">
        <v>117</v>
      </c>
      <c r="B58" s="45" t="s">
        <v>12</v>
      </c>
      <c r="C58" s="45" t="s">
        <v>71</v>
      </c>
      <c r="D58" s="46" t="s">
        <v>118</v>
      </c>
      <c r="E58" s="47">
        <v>40</v>
      </c>
      <c r="F58" s="67"/>
      <c r="G58" s="48">
        <f t="shared" si="1"/>
        <v>0</v>
      </c>
    </row>
    <row r="59" spans="1:7" x14ac:dyDescent="0.4">
      <c r="A59" s="44" t="s">
        <v>119</v>
      </c>
      <c r="B59" s="45" t="s">
        <v>12</v>
      </c>
      <c r="C59" s="45" t="s">
        <v>13</v>
      </c>
      <c r="D59" s="46" t="s">
        <v>120</v>
      </c>
      <c r="E59" s="47">
        <v>73.45</v>
      </c>
      <c r="F59" s="67"/>
      <c r="G59" s="48">
        <f t="shared" si="1"/>
        <v>0</v>
      </c>
    </row>
    <row r="60" spans="1:7" ht="21.45" x14ac:dyDescent="0.4">
      <c r="A60" s="44" t="s">
        <v>121</v>
      </c>
      <c r="B60" s="45" t="s">
        <v>12</v>
      </c>
      <c r="C60" s="45" t="s">
        <v>13</v>
      </c>
      <c r="D60" s="46" t="s">
        <v>122</v>
      </c>
      <c r="E60" s="47">
        <v>338.85</v>
      </c>
      <c r="F60" s="67"/>
      <c r="G60" s="48">
        <f t="shared" si="1"/>
        <v>0</v>
      </c>
    </row>
    <row r="61" spans="1:7" ht="21.45" x14ac:dyDescent="0.4">
      <c r="A61" s="44" t="s">
        <v>123</v>
      </c>
      <c r="B61" s="45" t="s">
        <v>12</v>
      </c>
      <c r="C61" s="45" t="s">
        <v>13</v>
      </c>
      <c r="D61" s="46" t="s">
        <v>124</v>
      </c>
      <c r="E61" s="47">
        <v>338.85</v>
      </c>
      <c r="F61" s="67"/>
      <c r="G61" s="48">
        <f t="shared" si="1"/>
        <v>0</v>
      </c>
    </row>
    <row r="62" spans="1:7" x14ac:dyDescent="0.4">
      <c r="A62" s="44" t="s">
        <v>125</v>
      </c>
      <c r="B62" s="45" t="s">
        <v>12</v>
      </c>
      <c r="C62" s="45" t="s">
        <v>13</v>
      </c>
      <c r="D62" s="46" t="s">
        <v>126</v>
      </c>
      <c r="E62" s="47">
        <v>338.85</v>
      </c>
      <c r="F62" s="67"/>
      <c r="G62" s="48">
        <f t="shared" si="1"/>
        <v>0</v>
      </c>
    </row>
    <row r="63" spans="1:7" ht="21.45" x14ac:dyDescent="0.4">
      <c r="A63" s="44" t="s">
        <v>127</v>
      </c>
      <c r="B63" s="45" t="s">
        <v>12</v>
      </c>
      <c r="C63" s="45" t="s">
        <v>13</v>
      </c>
      <c r="D63" s="46" t="s">
        <v>128</v>
      </c>
      <c r="E63" s="47">
        <v>13.5</v>
      </c>
      <c r="F63" s="67"/>
      <c r="G63" s="48">
        <f t="shared" si="1"/>
        <v>0</v>
      </c>
    </row>
    <row r="64" spans="1:7" x14ac:dyDescent="0.4">
      <c r="A64" s="44" t="s">
        <v>129</v>
      </c>
      <c r="B64" s="45" t="s">
        <v>12</v>
      </c>
      <c r="C64" s="45" t="s">
        <v>78</v>
      </c>
      <c r="D64" s="46" t="s">
        <v>130</v>
      </c>
      <c r="E64" s="47">
        <v>1</v>
      </c>
      <c r="F64" s="67"/>
      <c r="G64" s="48">
        <f t="shared" si="1"/>
        <v>0</v>
      </c>
    </row>
    <row r="65" spans="1:7" x14ac:dyDescent="0.4">
      <c r="A65" s="44" t="s">
        <v>131</v>
      </c>
      <c r="B65" s="45" t="s">
        <v>12</v>
      </c>
      <c r="C65" s="45" t="s">
        <v>78</v>
      </c>
      <c r="D65" s="46" t="s">
        <v>132</v>
      </c>
      <c r="E65" s="47">
        <v>1</v>
      </c>
      <c r="F65" s="67"/>
      <c r="G65" s="48">
        <f t="shared" si="1"/>
        <v>0</v>
      </c>
    </row>
    <row r="66" spans="1:7" x14ac:dyDescent="0.4">
      <c r="A66" s="44" t="s">
        <v>133</v>
      </c>
      <c r="B66" s="45" t="s">
        <v>12</v>
      </c>
      <c r="C66" s="45" t="s">
        <v>78</v>
      </c>
      <c r="D66" s="46" t="s">
        <v>134</v>
      </c>
      <c r="E66" s="47">
        <v>1</v>
      </c>
      <c r="F66" s="67"/>
      <c r="G66" s="48">
        <f t="shared" si="1"/>
        <v>0</v>
      </c>
    </row>
    <row r="67" spans="1:7" x14ac:dyDescent="0.4">
      <c r="A67" s="49"/>
      <c r="B67" s="49"/>
      <c r="C67" s="49"/>
      <c r="D67" s="50" t="s">
        <v>135</v>
      </c>
      <c r="E67" s="51"/>
      <c r="F67" s="52"/>
      <c r="G67" s="53">
        <f>SUM(G49:G66)</f>
        <v>0</v>
      </c>
    </row>
    <row r="68" spans="1:7" x14ac:dyDescent="0.4">
      <c r="A68" s="38" t="s">
        <v>136</v>
      </c>
      <c r="B68" s="39" t="s">
        <v>8</v>
      </c>
      <c r="C68" s="38" t="s">
        <v>9</v>
      </c>
      <c r="D68" s="40" t="s">
        <v>137</v>
      </c>
      <c r="E68" s="54"/>
      <c r="F68" s="55"/>
      <c r="G68" s="56"/>
    </row>
    <row r="69" spans="1:7" x14ac:dyDescent="0.4">
      <c r="A69" s="44" t="s">
        <v>138</v>
      </c>
      <c r="B69" s="45" t="s">
        <v>12</v>
      </c>
      <c r="C69" s="45" t="s">
        <v>13</v>
      </c>
      <c r="D69" s="46" t="s">
        <v>139</v>
      </c>
      <c r="E69" s="47">
        <v>2205.06</v>
      </c>
      <c r="F69" s="67"/>
      <c r="G69" s="48">
        <f t="shared" ref="G69:G75" si="2">+ROUND(+E69*F69,2)</f>
        <v>0</v>
      </c>
    </row>
    <row r="70" spans="1:7" x14ac:dyDescent="0.4">
      <c r="A70" s="44" t="s">
        <v>140</v>
      </c>
      <c r="B70" s="45" t="s">
        <v>12</v>
      </c>
      <c r="C70" s="45" t="s">
        <v>13</v>
      </c>
      <c r="D70" s="46" t="s">
        <v>141</v>
      </c>
      <c r="E70" s="47">
        <v>3467.24</v>
      </c>
      <c r="F70" s="67"/>
      <c r="G70" s="48">
        <f t="shared" si="2"/>
        <v>0</v>
      </c>
    </row>
    <row r="71" spans="1:7" x14ac:dyDescent="0.4">
      <c r="A71" s="44" t="s">
        <v>142</v>
      </c>
      <c r="B71" s="45" t="s">
        <v>12</v>
      </c>
      <c r="C71" s="45" t="s">
        <v>13</v>
      </c>
      <c r="D71" s="46" t="s">
        <v>143</v>
      </c>
      <c r="E71" s="47">
        <v>300</v>
      </c>
      <c r="F71" s="67"/>
      <c r="G71" s="48">
        <f t="shared" si="2"/>
        <v>0</v>
      </c>
    </row>
    <row r="72" spans="1:7" x14ac:dyDescent="0.4">
      <c r="A72" s="44" t="s">
        <v>144</v>
      </c>
      <c r="B72" s="45" t="s">
        <v>12</v>
      </c>
      <c r="C72" s="45" t="s">
        <v>13</v>
      </c>
      <c r="D72" s="46" t="s">
        <v>145</v>
      </c>
      <c r="E72" s="47">
        <v>1</v>
      </c>
      <c r="F72" s="67"/>
      <c r="G72" s="48">
        <f t="shared" si="2"/>
        <v>0</v>
      </c>
    </row>
    <row r="73" spans="1:7" x14ac:dyDescent="0.4">
      <c r="A73" s="44" t="s">
        <v>146</v>
      </c>
      <c r="B73" s="45" t="s">
        <v>12</v>
      </c>
      <c r="C73" s="45" t="s">
        <v>32</v>
      </c>
      <c r="D73" s="46" t="s">
        <v>147</v>
      </c>
      <c r="E73" s="47">
        <v>755.58</v>
      </c>
      <c r="F73" s="67"/>
      <c r="G73" s="48">
        <f t="shared" si="2"/>
        <v>0</v>
      </c>
    </row>
    <row r="74" spans="1:7" x14ac:dyDescent="0.4">
      <c r="A74" s="44" t="s">
        <v>148</v>
      </c>
      <c r="B74" s="45" t="s">
        <v>12</v>
      </c>
      <c r="C74" s="45" t="s">
        <v>13</v>
      </c>
      <c r="D74" s="46" t="s">
        <v>149</v>
      </c>
      <c r="E74" s="47">
        <v>27.15</v>
      </c>
      <c r="F74" s="67"/>
      <c r="G74" s="48">
        <f t="shared" si="2"/>
        <v>0</v>
      </c>
    </row>
    <row r="75" spans="1:7" x14ac:dyDescent="0.4">
      <c r="A75" s="44" t="s">
        <v>150</v>
      </c>
      <c r="B75" s="45" t="s">
        <v>12</v>
      </c>
      <c r="C75" s="45" t="s">
        <v>13</v>
      </c>
      <c r="D75" s="46" t="s">
        <v>151</v>
      </c>
      <c r="E75" s="47">
        <v>111.65</v>
      </c>
      <c r="F75" s="67"/>
      <c r="G75" s="48">
        <f t="shared" si="2"/>
        <v>0</v>
      </c>
    </row>
    <row r="76" spans="1:7" x14ac:dyDescent="0.4">
      <c r="A76" s="49"/>
      <c r="B76" s="49"/>
      <c r="C76" s="49"/>
      <c r="D76" s="50" t="s">
        <v>152</v>
      </c>
      <c r="E76" s="51"/>
      <c r="F76" s="52"/>
      <c r="G76" s="53">
        <f>SUM(G69:G75)</f>
        <v>0</v>
      </c>
    </row>
    <row r="77" spans="1:7" x14ac:dyDescent="0.4">
      <c r="A77" s="38" t="s">
        <v>153</v>
      </c>
      <c r="B77" s="39" t="s">
        <v>8</v>
      </c>
      <c r="C77" s="38" t="s">
        <v>9</v>
      </c>
      <c r="D77" s="40" t="s">
        <v>154</v>
      </c>
      <c r="E77" s="54"/>
      <c r="F77" s="55"/>
      <c r="G77" s="56"/>
    </row>
    <row r="78" spans="1:7" x14ac:dyDescent="0.4">
      <c r="A78" s="44" t="s">
        <v>155</v>
      </c>
      <c r="B78" s="45" t="s">
        <v>12</v>
      </c>
      <c r="C78" s="45" t="s">
        <v>13</v>
      </c>
      <c r="D78" s="46" t="s">
        <v>156</v>
      </c>
      <c r="E78" s="47">
        <v>485.43</v>
      </c>
      <c r="F78" s="67"/>
      <c r="G78" s="48">
        <f t="shared" ref="G78:G79" si="3">+ROUND(+E78*F78,2)</f>
        <v>0</v>
      </c>
    </row>
    <row r="79" spans="1:7" x14ac:dyDescent="0.4">
      <c r="A79" s="44" t="s">
        <v>157</v>
      </c>
      <c r="B79" s="45" t="s">
        <v>12</v>
      </c>
      <c r="C79" s="45" t="s">
        <v>13</v>
      </c>
      <c r="D79" s="46" t="s">
        <v>158</v>
      </c>
      <c r="E79" s="47">
        <v>717.19</v>
      </c>
      <c r="F79" s="67"/>
      <c r="G79" s="48">
        <f t="shared" si="3"/>
        <v>0</v>
      </c>
    </row>
    <row r="80" spans="1:7" x14ac:dyDescent="0.4">
      <c r="A80" s="49"/>
      <c r="B80" s="49"/>
      <c r="C80" s="49"/>
      <c r="D80" s="50" t="s">
        <v>159</v>
      </c>
      <c r="E80" s="51"/>
      <c r="F80" s="52"/>
      <c r="G80" s="53">
        <f>SUM(G78:G79)</f>
        <v>0</v>
      </c>
    </row>
    <row r="81" spans="1:7" x14ac:dyDescent="0.4">
      <c r="A81" s="38" t="s">
        <v>160</v>
      </c>
      <c r="B81" s="39" t="s">
        <v>8</v>
      </c>
      <c r="C81" s="38" t="s">
        <v>9</v>
      </c>
      <c r="D81" s="40" t="s">
        <v>161</v>
      </c>
      <c r="E81" s="54"/>
      <c r="F81" s="55"/>
      <c r="G81" s="56"/>
    </row>
    <row r="82" spans="1:7" ht="21.45" x14ac:dyDescent="0.4">
      <c r="A82" s="44" t="s">
        <v>162</v>
      </c>
      <c r="B82" s="45" t="s">
        <v>12</v>
      </c>
      <c r="C82" s="45" t="s">
        <v>13</v>
      </c>
      <c r="D82" s="46" t="s">
        <v>163</v>
      </c>
      <c r="E82" s="47">
        <v>474.95</v>
      </c>
      <c r="F82" s="67"/>
      <c r="G82" s="48">
        <f t="shared" ref="G82:G91" si="4">+ROUND(+E82*F82,2)</f>
        <v>0</v>
      </c>
    </row>
    <row r="83" spans="1:7" x14ac:dyDescent="0.4">
      <c r="A83" s="44" t="s">
        <v>164</v>
      </c>
      <c r="B83" s="45" t="s">
        <v>12</v>
      </c>
      <c r="C83" s="45" t="s">
        <v>13</v>
      </c>
      <c r="D83" s="46" t="s">
        <v>165</v>
      </c>
      <c r="E83" s="47">
        <v>350.93</v>
      </c>
      <c r="F83" s="67"/>
      <c r="G83" s="48">
        <f t="shared" si="4"/>
        <v>0</v>
      </c>
    </row>
    <row r="84" spans="1:7" x14ac:dyDescent="0.4">
      <c r="A84" s="44" t="s">
        <v>166</v>
      </c>
      <c r="B84" s="45" t="s">
        <v>12</v>
      </c>
      <c r="C84" s="45" t="s">
        <v>13</v>
      </c>
      <c r="D84" s="46" t="s">
        <v>167</v>
      </c>
      <c r="E84" s="47">
        <v>1280</v>
      </c>
      <c r="F84" s="67"/>
      <c r="G84" s="48">
        <f t="shared" si="4"/>
        <v>0</v>
      </c>
    </row>
    <row r="85" spans="1:7" x14ac:dyDescent="0.4">
      <c r="A85" s="44" t="s">
        <v>168</v>
      </c>
      <c r="B85" s="45" t="s">
        <v>12</v>
      </c>
      <c r="C85" s="45" t="s">
        <v>13</v>
      </c>
      <c r="D85" s="46" t="s">
        <v>169</v>
      </c>
      <c r="E85" s="47">
        <v>1</v>
      </c>
      <c r="F85" s="67"/>
      <c r="G85" s="48">
        <f t="shared" si="4"/>
        <v>0</v>
      </c>
    </row>
    <row r="86" spans="1:7" x14ac:dyDescent="0.4">
      <c r="A86" s="44" t="s">
        <v>170</v>
      </c>
      <c r="B86" s="45" t="s">
        <v>12</v>
      </c>
      <c r="C86" s="45" t="s">
        <v>13</v>
      </c>
      <c r="D86" s="46" t="s">
        <v>171</v>
      </c>
      <c r="E86" s="47">
        <v>120</v>
      </c>
      <c r="F86" s="67"/>
      <c r="G86" s="48">
        <f t="shared" si="4"/>
        <v>0</v>
      </c>
    </row>
    <row r="87" spans="1:7" ht="21.45" x14ac:dyDescent="0.4">
      <c r="A87" s="44" t="s">
        <v>172</v>
      </c>
      <c r="B87" s="45" t="s">
        <v>12</v>
      </c>
      <c r="C87" s="45" t="s">
        <v>13</v>
      </c>
      <c r="D87" s="46" t="s">
        <v>173</v>
      </c>
      <c r="E87" s="47">
        <v>1</v>
      </c>
      <c r="F87" s="67"/>
      <c r="G87" s="48">
        <f t="shared" si="4"/>
        <v>0</v>
      </c>
    </row>
    <row r="88" spans="1:7" x14ac:dyDescent="0.4">
      <c r="A88" s="44" t="s">
        <v>174</v>
      </c>
      <c r="B88" s="45" t="s">
        <v>12</v>
      </c>
      <c r="C88" s="45" t="s">
        <v>13</v>
      </c>
      <c r="D88" s="46" t="s">
        <v>175</v>
      </c>
      <c r="E88" s="47">
        <v>1</v>
      </c>
      <c r="F88" s="67"/>
      <c r="G88" s="48">
        <f t="shared" si="4"/>
        <v>0</v>
      </c>
    </row>
    <row r="89" spans="1:7" x14ac:dyDescent="0.4">
      <c r="A89" s="44" t="s">
        <v>176</v>
      </c>
      <c r="B89" s="45" t="s">
        <v>12</v>
      </c>
      <c r="C89" s="45" t="s">
        <v>13</v>
      </c>
      <c r="D89" s="46" t="s">
        <v>177</v>
      </c>
      <c r="E89" s="47">
        <v>1</v>
      </c>
      <c r="F89" s="67"/>
      <c r="G89" s="48">
        <f t="shared" si="4"/>
        <v>0</v>
      </c>
    </row>
    <row r="90" spans="1:7" x14ac:dyDescent="0.4">
      <c r="A90" s="44" t="s">
        <v>178</v>
      </c>
      <c r="B90" s="45" t="s">
        <v>12</v>
      </c>
      <c r="C90" s="45" t="s">
        <v>13</v>
      </c>
      <c r="D90" s="46" t="s">
        <v>179</v>
      </c>
      <c r="E90" s="47">
        <v>188.85</v>
      </c>
      <c r="F90" s="67"/>
      <c r="G90" s="48">
        <f t="shared" si="4"/>
        <v>0</v>
      </c>
    </row>
    <row r="91" spans="1:7" x14ac:dyDescent="0.4">
      <c r="A91" s="44" t="s">
        <v>180</v>
      </c>
      <c r="B91" s="45" t="s">
        <v>12</v>
      </c>
      <c r="C91" s="45" t="s">
        <v>13</v>
      </c>
      <c r="D91" s="46" t="s">
        <v>181</v>
      </c>
      <c r="E91" s="47">
        <v>967.18</v>
      </c>
      <c r="F91" s="67"/>
      <c r="G91" s="48">
        <f t="shared" si="4"/>
        <v>0</v>
      </c>
    </row>
    <row r="92" spans="1:7" x14ac:dyDescent="0.4">
      <c r="A92" s="49"/>
      <c r="B92" s="49"/>
      <c r="C92" s="49"/>
      <c r="D92" s="50" t="s">
        <v>182</v>
      </c>
      <c r="E92" s="51"/>
      <c r="F92" s="52"/>
      <c r="G92" s="53">
        <f>SUM(G82:G91)</f>
        <v>0</v>
      </c>
    </row>
    <row r="93" spans="1:7" x14ac:dyDescent="0.4">
      <c r="A93" s="38" t="s">
        <v>183</v>
      </c>
      <c r="B93" s="39" t="s">
        <v>8</v>
      </c>
      <c r="C93" s="38" t="s">
        <v>9</v>
      </c>
      <c r="D93" s="40" t="s">
        <v>184</v>
      </c>
      <c r="E93" s="54"/>
      <c r="F93" s="55"/>
      <c r="G93" s="56"/>
    </row>
    <row r="94" spans="1:7" x14ac:dyDescent="0.4">
      <c r="A94" s="44" t="s">
        <v>185</v>
      </c>
      <c r="B94" s="45" t="s">
        <v>12</v>
      </c>
      <c r="C94" s="45" t="s">
        <v>13</v>
      </c>
      <c r="D94" s="46" t="s">
        <v>186</v>
      </c>
      <c r="E94" s="47">
        <v>94.94</v>
      </c>
      <c r="F94" s="67"/>
      <c r="G94" s="48">
        <f t="shared" ref="G94:G111" si="5">+ROUND(+E94*F94,2)</f>
        <v>0</v>
      </c>
    </row>
    <row r="95" spans="1:7" x14ac:dyDescent="0.4">
      <c r="A95" s="44" t="s">
        <v>187</v>
      </c>
      <c r="B95" s="45" t="s">
        <v>12</v>
      </c>
      <c r="C95" s="45" t="s">
        <v>32</v>
      </c>
      <c r="D95" s="46" t="s">
        <v>188</v>
      </c>
      <c r="E95" s="47">
        <v>155</v>
      </c>
      <c r="F95" s="67"/>
      <c r="G95" s="48">
        <f t="shared" si="5"/>
        <v>0</v>
      </c>
    </row>
    <row r="96" spans="1:7" x14ac:dyDescent="0.4">
      <c r="A96" s="44" t="s">
        <v>189</v>
      </c>
      <c r="B96" s="45" t="s">
        <v>12</v>
      </c>
      <c r="C96" s="45" t="s">
        <v>71</v>
      </c>
      <c r="D96" s="46" t="s">
        <v>190</v>
      </c>
      <c r="E96" s="47">
        <v>1</v>
      </c>
      <c r="F96" s="67"/>
      <c r="G96" s="48">
        <f t="shared" si="5"/>
        <v>0</v>
      </c>
    </row>
    <row r="97" spans="1:7" ht="21.45" x14ac:dyDescent="0.4">
      <c r="A97" s="44" t="s">
        <v>191</v>
      </c>
      <c r="B97" s="45" t="s">
        <v>12</v>
      </c>
      <c r="C97" s="45" t="s">
        <v>71</v>
      </c>
      <c r="D97" s="46" t="s">
        <v>192</v>
      </c>
      <c r="E97" s="47">
        <v>2</v>
      </c>
      <c r="F97" s="67"/>
      <c r="G97" s="48">
        <f t="shared" si="5"/>
        <v>0</v>
      </c>
    </row>
    <row r="98" spans="1:7" ht="21.45" x14ac:dyDescent="0.4">
      <c r="A98" s="44" t="s">
        <v>193</v>
      </c>
      <c r="B98" s="45" t="s">
        <v>12</v>
      </c>
      <c r="C98" s="45" t="s">
        <v>32</v>
      </c>
      <c r="D98" s="46" t="s">
        <v>194</v>
      </c>
      <c r="E98" s="47">
        <v>442.35</v>
      </c>
      <c r="F98" s="67"/>
      <c r="G98" s="48">
        <f t="shared" si="5"/>
        <v>0</v>
      </c>
    </row>
    <row r="99" spans="1:7" x14ac:dyDescent="0.4">
      <c r="A99" s="44" t="s">
        <v>195</v>
      </c>
      <c r="B99" s="45" t="s">
        <v>12</v>
      </c>
      <c r="C99" s="45" t="s">
        <v>13</v>
      </c>
      <c r="D99" s="46" t="s">
        <v>196</v>
      </c>
      <c r="E99" s="47">
        <v>50</v>
      </c>
      <c r="F99" s="67"/>
      <c r="G99" s="48">
        <f t="shared" si="5"/>
        <v>0</v>
      </c>
    </row>
    <row r="100" spans="1:7" x14ac:dyDescent="0.4">
      <c r="A100" s="44" t="s">
        <v>197</v>
      </c>
      <c r="B100" s="45" t="s">
        <v>12</v>
      </c>
      <c r="C100" s="45" t="s">
        <v>13</v>
      </c>
      <c r="D100" s="46" t="s">
        <v>198</v>
      </c>
      <c r="E100" s="47">
        <v>159.57</v>
      </c>
      <c r="F100" s="67"/>
      <c r="G100" s="48">
        <f t="shared" si="5"/>
        <v>0</v>
      </c>
    </row>
    <row r="101" spans="1:7" x14ac:dyDescent="0.4">
      <c r="A101" s="44" t="s">
        <v>199</v>
      </c>
      <c r="B101" s="45" t="s">
        <v>12</v>
      </c>
      <c r="C101" s="45" t="s">
        <v>32</v>
      </c>
      <c r="D101" s="46" t="s">
        <v>200</v>
      </c>
      <c r="E101" s="47">
        <v>1</v>
      </c>
      <c r="F101" s="67"/>
      <c r="G101" s="48">
        <f t="shared" si="5"/>
        <v>0</v>
      </c>
    </row>
    <row r="102" spans="1:7" x14ac:dyDescent="0.4">
      <c r="A102" s="44" t="s">
        <v>201</v>
      </c>
      <c r="B102" s="45" t="s">
        <v>12</v>
      </c>
      <c r="C102" s="45" t="s">
        <v>71</v>
      </c>
      <c r="D102" s="46" t="s">
        <v>202</v>
      </c>
      <c r="E102" s="47">
        <v>1</v>
      </c>
      <c r="F102" s="67"/>
      <c r="G102" s="48">
        <f t="shared" si="5"/>
        <v>0</v>
      </c>
    </row>
    <row r="103" spans="1:7" x14ac:dyDescent="0.4">
      <c r="A103" s="44" t="s">
        <v>203</v>
      </c>
      <c r="B103" s="45" t="s">
        <v>12</v>
      </c>
      <c r="C103" s="45" t="s">
        <v>71</v>
      </c>
      <c r="D103" s="46" t="s">
        <v>204</v>
      </c>
      <c r="E103" s="47">
        <v>1</v>
      </c>
      <c r="F103" s="67"/>
      <c r="G103" s="48">
        <f t="shared" si="5"/>
        <v>0</v>
      </c>
    </row>
    <row r="104" spans="1:7" x14ac:dyDescent="0.4">
      <c r="A104" s="44" t="s">
        <v>205</v>
      </c>
      <c r="B104" s="45" t="s">
        <v>12</v>
      </c>
      <c r="C104" s="45" t="s">
        <v>206</v>
      </c>
      <c r="D104" s="46" t="s">
        <v>207</v>
      </c>
      <c r="E104" s="47">
        <v>100</v>
      </c>
      <c r="F104" s="67"/>
      <c r="G104" s="48">
        <f t="shared" si="5"/>
        <v>0</v>
      </c>
    </row>
    <row r="105" spans="1:7" x14ac:dyDescent="0.4">
      <c r="A105" s="44" t="s">
        <v>208</v>
      </c>
      <c r="B105" s="45" t="s">
        <v>12</v>
      </c>
      <c r="C105" s="45" t="s">
        <v>32</v>
      </c>
      <c r="D105" s="46" t="s">
        <v>209</v>
      </c>
      <c r="E105" s="47">
        <v>39.61</v>
      </c>
      <c r="F105" s="67"/>
      <c r="G105" s="48">
        <f t="shared" si="5"/>
        <v>0</v>
      </c>
    </row>
    <row r="106" spans="1:7" ht="21.45" x14ac:dyDescent="0.4">
      <c r="A106" s="44" t="s">
        <v>210</v>
      </c>
      <c r="B106" s="45" t="s">
        <v>12</v>
      </c>
      <c r="C106" s="45" t="s">
        <v>13</v>
      </c>
      <c r="D106" s="46" t="s">
        <v>211</v>
      </c>
      <c r="E106" s="47">
        <v>300</v>
      </c>
      <c r="F106" s="67"/>
      <c r="G106" s="48">
        <f t="shared" si="5"/>
        <v>0</v>
      </c>
    </row>
    <row r="107" spans="1:7" ht="21.45" x14ac:dyDescent="0.4">
      <c r="A107" s="44" t="s">
        <v>212</v>
      </c>
      <c r="B107" s="45" t="s">
        <v>12</v>
      </c>
      <c r="C107" s="45" t="s">
        <v>25</v>
      </c>
      <c r="D107" s="46" t="s">
        <v>213</v>
      </c>
      <c r="E107" s="47">
        <v>1</v>
      </c>
      <c r="F107" s="67"/>
      <c r="G107" s="48">
        <f t="shared" si="5"/>
        <v>0</v>
      </c>
    </row>
    <row r="108" spans="1:7" ht="21.45" x14ac:dyDescent="0.4">
      <c r="A108" s="44" t="s">
        <v>214</v>
      </c>
      <c r="B108" s="45" t="s">
        <v>12</v>
      </c>
      <c r="C108" s="45" t="s">
        <v>13</v>
      </c>
      <c r="D108" s="46" t="s">
        <v>215</v>
      </c>
      <c r="E108" s="47">
        <v>3.15</v>
      </c>
      <c r="F108" s="67"/>
      <c r="G108" s="48">
        <f t="shared" si="5"/>
        <v>0</v>
      </c>
    </row>
    <row r="109" spans="1:7" x14ac:dyDescent="0.4">
      <c r="A109" s="44" t="s">
        <v>216</v>
      </c>
      <c r="B109" s="45" t="s">
        <v>12</v>
      </c>
      <c r="C109" s="45" t="s">
        <v>13</v>
      </c>
      <c r="D109" s="46" t="s">
        <v>217</v>
      </c>
      <c r="E109" s="47">
        <v>1</v>
      </c>
      <c r="F109" s="67"/>
      <c r="G109" s="48">
        <f t="shared" si="5"/>
        <v>0</v>
      </c>
    </row>
    <row r="110" spans="1:7" x14ac:dyDescent="0.4">
      <c r="A110" s="44" t="s">
        <v>218</v>
      </c>
      <c r="B110" s="45" t="s">
        <v>12</v>
      </c>
      <c r="C110" s="45" t="s">
        <v>13</v>
      </c>
      <c r="D110" s="46" t="s">
        <v>219</v>
      </c>
      <c r="E110" s="47">
        <v>168.33</v>
      </c>
      <c r="F110" s="67"/>
      <c r="G110" s="48">
        <f t="shared" si="5"/>
        <v>0</v>
      </c>
    </row>
    <row r="111" spans="1:7" ht="21.45" x14ac:dyDescent="0.4">
      <c r="A111" s="44" t="s">
        <v>220</v>
      </c>
      <c r="B111" s="45" t="s">
        <v>12</v>
      </c>
      <c r="C111" s="45" t="s">
        <v>13</v>
      </c>
      <c r="D111" s="46" t="s">
        <v>221</v>
      </c>
      <c r="E111" s="47">
        <v>30</v>
      </c>
      <c r="F111" s="67"/>
      <c r="G111" s="48">
        <f t="shared" si="5"/>
        <v>0</v>
      </c>
    </row>
    <row r="112" spans="1:7" x14ac:dyDescent="0.4">
      <c r="A112" s="49"/>
      <c r="B112" s="49"/>
      <c r="C112" s="49"/>
      <c r="D112" s="50" t="s">
        <v>222</v>
      </c>
      <c r="E112" s="51"/>
      <c r="F112" s="52"/>
      <c r="G112" s="53">
        <f>SUM(G94:G111)</f>
        <v>0</v>
      </c>
    </row>
    <row r="113" spans="1:7" x14ac:dyDescent="0.4">
      <c r="A113" s="38" t="s">
        <v>223</v>
      </c>
      <c r="B113" s="39" t="s">
        <v>8</v>
      </c>
      <c r="C113" s="38" t="s">
        <v>9</v>
      </c>
      <c r="D113" s="40" t="s">
        <v>224</v>
      </c>
      <c r="E113" s="54"/>
      <c r="F113" s="55"/>
      <c r="G113" s="56"/>
    </row>
    <row r="114" spans="1:7" x14ac:dyDescent="0.4">
      <c r="A114" s="44" t="s">
        <v>225</v>
      </c>
      <c r="B114" s="45" t="s">
        <v>12</v>
      </c>
      <c r="C114" s="45" t="s">
        <v>13</v>
      </c>
      <c r="D114" s="46" t="s">
        <v>226</v>
      </c>
      <c r="E114" s="47">
        <v>1689.79</v>
      </c>
      <c r="F114" s="67"/>
      <c r="G114" s="48">
        <f t="shared" ref="G114:G120" si="6">+ROUND(+E114*F114,2)</f>
        <v>0</v>
      </c>
    </row>
    <row r="115" spans="1:7" x14ac:dyDescent="0.4">
      <c r="A115" s="44" t="s">
        <v>227</v>
      </c>
      <c r="B115" s="45" t="s">
        <v>12</v>
      </c>
      <c r="C115" s="45" t="s">
        <v>13</v>
      </c>
      <c r="D115" s="46" t="s">
        <v>228</v>
      </c>
      <c r="E115" s="47">
        <v>1166.96</v>
      </c>
      <c r="F115" s="67"/>
      <c r="G115" s="48">
        <f t="shared" si="6"/>
        <v>0</v>
      </c>
    </row>
    <row r="116" spans="1:7" ht="21.45" x14ac:dyDescent="0.4">
      <c r="A116" s="44" t="s">
        <v>229</v>
      </c>
      <c r="B116" s="45" t="s">
        <v>12</v>
      </c>
      <c r="C116" s="45" t="s">
        <v>13</v>
      </c>
      <c r="D116" s="46" t="s">
        <v>230</v>
      </c>
      <c r="E116" s="47">
        <v>1438.53</v>
      </c>
      <c r="F116" s="67"/>
      <c r="G116" s="48">
        <f t="shared" si="6"/>
        <v>0</v>
      </c>
    </row>
    <row r="117" spans="1:7" x14ac:dyDescent="0.4">
      <c r="A117" s="44" t="s">
        <v>231</v>
      </c>
      <c r="B117" s="45" t="s">
        <v>12</v>
      </c>
      <c r="C117" s="45" t="s">
        <v>32</v>
      </c>
      <c r="D117" s="46" t="s">
        <v>232</v>
      </c>
      <c r="E117" s="47">
        <v>1</v>
      </c>
      <c r="F117" s="67"/>
      <c r="G117" s="48">
        <f t="shared" si="6"/>
        <v>0</v>
      </c>
    </row>
    <row r="118" spans="1:7" x14ac:dyDescent="0.4">
      <c r="A118" s="44" t="s">
        <v>233</v>
      </c>
      <c r="B118" s="45" t="s">
        <v>12</v>
      </c>
      <c r="C118" s="45" t="s">
        <v>71</v>
      </c>
      <c r="D118" s="46" t="s">
        <v>234</v>
      </c>
      <c r="E118" s="47">
        <v>18</v>
      </c>
      <c r="F118" s="67"/>
      <c r="G118" s="48">
        <f t="shared" si="6"/>
        <v>0</v>
      </c>
    </row>
    <row r="119" spans="1:7" x14ac:dyDescent="0.4">
      <c r="A119" s="44" t="s">
        <v>235</v>
      </c>
      <c r="B119" s="45" t="s">
        <v>12</v>
      </c>
      <c r="C119" s="45" t="s">
        <v>71</v>
      </c>
      <c r="D119" s="46" t="s">
        <v>236</v>
      </c>
      <c r="E119" s="47">
        <v>18</v>
      </c>
      <c r="F119" s="67"/>
      <c r="G119" s="48">
        <f t="shared" si="6"/>
        <v>0</v>
      </c>
    </row>
    <row r="120" spans="1:7" x14ac:dyDescent="0.4">
      <c r="A120" s="44" t="s">
        <v>237</v>
      </c>
      <c r="B120" s="45" t="s">
        <v>12</v>
      </c>
      <c r="C120" s="45" t="s">
        <v>25</v>
      </c>
      <c r="D120" s="46" t="s">
        <v>238</v>
      </c>
      <c r="E120" s="47">
        <v>25</v>
      </c>
      <c r="F120" s="67"/>
      <c r="G120" s="48">
        <f t="shared" si="6"/>
        <v>0</v>
      </c>
    </row>
    <row r="121" spans="1:7" x14ac:dyDescent="0.4">
      <c r="A121" s="49"/>
      <c r="B121" s="49"/>
      <c r="C121" s="49"/>
      <c r="D121" s="50" t="s">
        <v>239</v>
      </c>
      <c r="E121" s="51"/>
      <c r="F121" s="52"/>
      <c r="G121" s="53">
        <f>SUM(G114:G120)</f>
        <v>0</v>
      </c>
    </row>
    <row r="122" spans="1:7" x14ac:dyDescent="0.4">
      <c r="A122" s="38" t="s">
        <v>240</v>
      </c>
      <c r="B122" s="39" t="s">
        <v>8</v>
      </c>
      <c r="C122" s="38" t="s">
        <v>9</v>
      </c>
      <c r="D122" s="40" t="s">
        <v>241</v>
      </c>
      <c r="E122" s="54"/>
      <c r="F122" s="55"/>
      <c r="G122" s="56"/>
    </row>
    <row r="123" spans="1:7" x14ac:dyDescent="0.4">
      <c r="A123" s="44" t="s">
        <v>242</v>
      </c>
      <c r="B123" s="45" t="s">
        <v>12</v>
      </c>
      <c r="C123" s="45" t="s">
        <v>13</v>
      </c>
      <c r="D123" s="46" t="s">
        <v>243</v>
      </c>
      <c r="E123" s="47">
        <v>4079.68</v>
      </c>
      <c r="F123" s="67"/>
      <c r="G123" s="48">
        <f t="shared" ref="G123:G127" si="7">+ROUND(+E123*F123,2)</f>
        <v>0</v>
      </c>
    </row>
    <row r="124" spans="1:7" x14ac:dyDescent="0.4">
      <c r="A124" s="44" t="s">
        <v>244</v>
      </c>
      <c r="B124" s="45" t="s">
        <v>12</v>
      </c>
      <c r="C124" s="45" t="s">
        <v>13</v>
      </c>
      <c r="D124" s="46" t="s">
        <v>245</v>
      </c>
      <c r="E124" s="47">
        <v>191.73</v>
      </c>
      <c r="F124" s="67"/>
      <c r="G124" s="48">
        <f t="shared" si="7"/>
        <v>0</v>
      </c>
    </row>
    <row r="125" spans="1:7" x14ac:dyDescent="0.4">
      <c r="A125" s="44" t="s">
        <v>246</v>
      </c>
      <c r="B125" s="45" t="s">
        <v>12</v>
      </c>
      <c r="C125" s="45" t="s">
        <v>32</v>
      </c>
      <c r="D125" s="46" t="s">
        <v>247</v>
      </c>
      <c r="E125" s="47">
        <v>1336.95</v>
      </c>
      <c r="F125" s="67"/>
      <c r="G125" s="48">
        <f t="shared" si="7"/>
        <v>0</v>
      </c>
    </row>
    <row r="126" spans="1:7" x14ac:dyDescent="0.4">
      <c r="A126" s="44" t="s">
        <v>248</v>
      </c>
      <c r="B126" s="45" t="s">
        <v>12</v>
      </c>
      <c r="C126" s="45" t="s">
        <v>13</v>
      </c>
      <c r="D126" s="46" t="s">
        <v>249</v>
      </c>
      <c r="E126" s="47">
        <v>2129.21</v>
      </c>
      <c r="F126" s="67"/>
      <c r="G126" s="48">
        <f t="shared" si="7"/>
        <v>0</v>
      </c>
    </row>
    <row r="127" spans="1:7" x14ac:dyDescent="0.4">
      <c r="A127" s="44" t="s">
        <v>250</v>
      </c>
      <c r="B127" s="45" t="s">
        <v>12</v>
      </c>
      <c r="C127" s="45" t="s">
        <v>32</v>
      </c>
      <c r="D127" s="46" t="s">
        <v>251</v>
      </c>
      <c r="E127" s="47">
        <v>840.88</v>
      </c>
      <c r="F127" s="67"/>
      <c r="G127" s="48">
        <f t="shared" si="7"/>
        <v>0</v>
      </c>
    </row>
    <row r="128" spans="1:7" x14ac:dyDescent="0.4">
      <c r="A128" s="49"/>
      <c r="B128" s="49"/>
      <c r="C128" s="49"/>
      <c r="D128" s="50" t="s">
        <v>252</v>
      </c>
      <c r="E128" s="51"/>
      <c r="F128" s="52"/>
      <c r="G128" s="53">
        <f>SUM(G123:G127)</f>
        <v>0</v>
      </c>
    </row>
    <row r="129" spans="1:7" x14ac:dyDescent="0.4">
      <c r="A129" s="38" t="s">
        <v>253</v>
      </c>
      <c r="B129" s="39" t="s">
        <v>8</v>
      </c>
      <c r="C129" s="38" t="s">
        <v>9</v>
      </c>
      <c r="D129" s="40" t="s">
        <v>254</v>
      </c>
      <c r="E129" s="54"/>
      <c r="F129" s="55"/>
      <c r="G129" s="56"/>
    </row>
    <row r="130" spans="1:7" x14ac:dyDescent="0.4">
      <c r="A130" s="44" t="s">
        <v>255</v>
      </c>
      <c r="B130" s="45" t="s">
        <v>12</v>
      </c>
      <c r="C130" s="45" t="s">
        <v>32</v>
      </c>
      <c r="D130" s="46" t="s">
        <v>256</v>
      </c>
      <c r="E130" s="47">
        <v>100</v>
      </c>
      <c r="F130" s="67"/>
      <c r="G130" s="48">
        <f t="shared" ref="G130:G152" si="8">+ROUND(+E130*F130,2)</f>
        <v>0</v>
      </c>
    </row>
    <row r="131" spans="1:7" x14ac:dyDescent="0.4">
      <c r="A131" s="44" t="s">
        <v>257</v>
      </c>
      <c r="B131" s="45" t="s">
        <v>12</v>
      </c>
      <c r="C131" s="45" t="s">
        <v>25</v>
      </c>
      <c r="D131" s="46" t="s">
        <v>258</v>
      </c>
      <c r="E131" s="47">
        <v>50</v>
      </c>
      <c r="F131" s="67"/>
      <c r="G131" s="48">
        <f t="shared" si="8"/>
        <v>0</v>
      </c>
    </row>
    <row r="132" spans="1:7" x14ac:dyDescent="0.4">
      <c r="A132" s="44" t="s">
        <v>259</v>
      </c>
      <c r="B132" s="45" t="s">
        <v>12</v>
      </c>
      <c r="C132" s="45" t="s">
        <v>25</v>
      </c>
      <c r="D132" s="46" t="s">
        <v>260</v>
      </c>
      <c r="E132" s="47">
        <v>11</v>
      </c>
      <c r="F132" s="67"/>
      <c r="G132" s="48">
        <f t="shared" si="8"/>
        <v>0</v>
      </c>
    </row>
    <row r="133" spans="1:7" x14ac:dyDescent="0.4">
      <c r="A133" s="44" t="s">
        <v>261</v>
      </c>
      <c r="B133" s="45" t="s">
        <v>12</v>
      </c>
      <c r="C133" s="45" t="s">
        <v>25</v>
      </c>
      <c r="D133" s="46" t="s">
        <v>262</v>
      </c>
      <c r="E133" s="47">
        <v>8</v>
      </c>
      <c r="F133" s="67"/>
      <c r="G133" s="48">
        <f t="shared" si="8"/>
        <v>0</v>
      </c>
    </row>
    <row r="134" spans="1:7" x14ac:dyDescent="0.4">
      <c r="A134" s="44" t="s">
        <v>263</v>
      </c>
      <c r="B134" s="45" t="s">
        <v>12</v>
      </c>
      <c r="C134" s="45" t="s">
        <v>25</v>
      </c>
      <c r="D134" s="46" t="s">
        <v>264</v>
      </c>
      <c r="E134" s="47">
        <v>81</v>
      </c>
      <c r="F134" s="67"/>
      <c r="G134" s="48">
        <f t="shared" si="8"/>
        <v>0</v>
      </c>
    </row>
    <row r="135" spans="1:7" x14ac:dyDescent="0.4">
      <c r="A135" s="44" t="s">
        <v>265</v>
      </c>
      <c r="B135" s="45" t="s">
        <v>12</v>
      </c>
      <c r="C135" s="45" t="s">
        <v>25</v>
      </c>
      <c r="D135" s="46" t="s">
        <v>266</v>
      </c>
      <c r="E135" s="47">
        <v>20</v>
      </c>
      <c r="F135" s="67"/>
      <c r="G135" s="48">
        <f t="shared" si="8"/>
        <v>0</v>
      </c>
    </row>
    <row r="136" spans="1:7" x14ac:dyDescent="0.4">
      <c r="A136" s="44" t="s">
        <v>267</v>
      </c>
      <c r="B136" s="45" t="s">
        <v>12</v>
      </c>
      <c r="C136" s="45" t="s">
        <v>25</v>
      </c>
      <c r="D136" s="46" t="s">
        <v>268</v>
      </c>
      <c r="E136" s="47">
        <v>10</v>
      </c>
      <c r="F136" s="67"/>
      <c r="G136" s="48">
        <f t="shared" si="8"/>
        <v>0</v>
      </c>
    </row>
    <row r="137" spans="1:7" x14ac:dyDescent="0.4">
      <c r="A137" s="44" t="s">
        <v>269</v>
      </c>
      <c r="B137" s="45" t="s">
        <v>12</v>
      </c>
      <c r="C137" s="45" t="s">
        <v>25</v>
      </c>
      <c r="D137" s="46" t="s">
        <v>270</v>
      </c>
      <c r="E137" s="47">
        <v>20</v>
      </c>
      <c r="F137" s="67"/>
      <c r="G137" s="48">
        <f t="shared" si="8"/>
        <v>0</v>
      </c>
    </row>
    <row r="138" spans="1:7" x14ac:dyDescent="0.4">
      <c r="A138" s="44" t="s">
        <v>271</v>
      </c>
      <c r="B138" s="45" t="s">
        <v>12</v>
      </c>
      <c r="C138" s="45" t="s">
        <v>13</v>
      </c>
      <c r="D138" s="46" t="s">
        <v>272</v>
      </c>
      <c r="E138" s="47">
        <v>50</v>
      </c>
      <c r="F138" s="67"/>
      <c r="G138" s="48">
        <f t="shared" si="8"/>
        <v>0</v>
      </c>
    </row>
    <row r="139" spans="1:7" x14ac:dyDescent="0.4">
      <c r="A139" s="44" t="s">
        <v>273</v>
      </c>
      <c r="B139" s="45" t="s">
        <v>12</v>
      </c>
      <c r="C139" s="45" t="s">
        <v>32</v>
      </c>
      <c r="D139" s="46" t="s">
        <v>274</v>
      </c>
      <c r="E139" s="47">
        <v>50</v>
      </c>
      <c r="F139" s="67"/>
      <c r="G139" s="48">
        <f t="shared" si="8"/>
        <v>0</v>
      </c>
    </row>
    <row r="140" spans="1:7" x14ac:dyDescent="0.4">
      <c r="A140" s="44" t="s">
        <v>275</v>
      </c>
      <c r="B140" s="45" t="s">
        <v>12</v>
      </c>
      <c r="C140" s="45" t="s">
        <v>25</v>
      </c>
      <c r="D140" s="46" t="s">
        <v>276</v>
      </c>
      <c r="E140" s="47">
        <v>10</v>
      </c>
      <c r="F140" s="67"/>
      <c r="G140" s="48">
        <f t="shared" si="8"/>
        <v>0</v>
      </c>
    </row>
    <row r="141" spans="1:7" ht="21.45" x14ac:dyDescent="0.4">
      <c r="A141" s="44" t="s">
        <v>277</v>
      </c>
      <c r="B141" s="45" t="s">
        <v>12</v>
      </c>
      <c r="C141" s="45" t="s">
        <v>25</v>
      </c>
      <c r="D141" s="46" t="s">
        <v>278</v>
      </c>
      <c r="E141" s="47">
        <v>1</v>
      </c>
      <c r="F141" s="67"/>
      <c r="G141" s="48">
        <f t="shared" si="8"/>
        <v>0</v>
      </c>
    </row>
    <row r="142" spans="1:7" x14ac:dyDescent="0.4">
      <c r="A142" s="44" t="s">
        <v>279</v>
      </c>
      <c r="B142" s="45" t="s">
        <v>12</v>
      </c>
      <c r="C142" s="45" t="s">
        <v>25</v>
      </c>
      <c r="D142" s="46" t="s">
        <v>280</v>
      </c>
      <c r="E142" s="47">
        <v>1</v>
      </c>
      <c r="F142" s="67"/>
      <c r="G142" s="48">
        <f t="shared" si="8"/>
        <v>0</v>
      </c>
    </row>
    <row r="143" spans="1:7" x14ac:dyDescent="0.4">
      <c r="A143" s="44" t="s">
        <v>281</v>
      </c>
      <c r="B143" s="45" t="s">
        <v>12</v>
      </c>
      <c r="C143" s="45" t="s">
        <v>25</v>
      </c>
      <c r="D143" s="46" t="s">
        <v>282</v>
      </c>
      <c r="E143" s="47">
        <v>1</v>
      </c>
      <c r="F143" s="67"/>
      <c r="G143" s="48">
        <f t="shared" si="8"/>
        <v>0</v>
      </c>
    </row>
    <row r="144" spans="1:7" ht="21.45" x14ac:dyDescent="0.4">
      <c r="A144" s="44" t="s">
        <v>283</v>
      </c>
      <c r="B144" s="45" t="s">
        <v>12</v>
      </c>
      <c r="C144" s="45" t="s">
        <v>32</v>
      </c>
      <c r="D144" s="46" t="s">
        <v>284</v>
      </c>
      <c r="E144" s="47">
        <v>25</v>
      </c>
      <c r="F144" s="67"/>
      <c r="G144" s="48">
        <f t="shared" si="8"/>
        <v>0</v>
      </c>
    </row>
    <row r="145" spans="1:7" ht="21.45" x14ac:dyDescent="0.4">
      <c r="A145" s="44" t="s">
        <v>285</v>
      </c>
      <c r="B145" s="45" t="s">
        <v>12</v>
      </c>
      <c r="C145" s="45" t="s">
        <v>32</v>
      </c>
      <c r="D145" s="46" t="s">
        <v>286</v>
      </c>
      <c r="E145" s="47">
        <v>25</v>
      </c>
      <c r="F145" s="67"/>
      <c r="G145" s="48">
        <f t="shared" si="8"/>
        <v>0</v>
      </c>
    </row>
    <row r="146" spans="1:7" x14ac:dyDescent="0.4">
      <c r="A146" s="44" t="s">
        <v>287</v>
      </c>
      <c r="B146" s="45" t="s">
        <v>12</v>
      </c>
      <c r="C146" s="45" t="s">
        <v>25</v>
      </c>
      <c r="D146" s="46" t="s">
        <v>288</v>
      </c>
      <c r="E146" s="47">
        <v>1</v>
      </c>
      <c r="F146" s="67"/>
      <c r="G146" s="48">
        <f t="shared" si="8"/>
        <v>0</v>
      </c>
    </row>
    <row r="147" spans="1:7" x14ac:dyDescent="0.4">
      <c r="A147" s="44" t="s">
        <v>289</v>
      </c>
      <c r="B147" s="45" t="s">
        <v>12</v>
      </c>
      <c r="C147" s="45" t="s">
        <v>25</v>
      </c>
      <c r="D147" s="46" t="s">
        <v>290</v>
      </c>
      <c r="E147" s="47">
        <v>1</v>
      </c>
      <c r="F147" s="67"/>
      <c r="G147" s="48">
        <f t="shared" si="8"/>
        <v>0</v>
      </c>
    </row>
    <row r="148" spans="1:7" x14ac:dyDescent="0.4">
      <c r="A148" s="44" t="s">
        <v>291</v>
      </c>
      <c r="B148" s="45" t="s">
        <v>12</v>
      </c>
      <c r="C148" s="45" t="s">
        <v>71</v>
      </c>
      <c r="D148" s="46" t="s">
        <v>292</v>
      </c>
      <c r="E148" s="47">
        <v>1</v>
      </c>
      <c r="F148" s="67"/>
      <c r="G148" s="48">
        <f t="shared" si="8"/>
        <v>0</v>
      </c>
    </row>
    <row r="149" spans="1:7" x14ac:dyDescent="0.4">
      <c r="A149" s="44" t="s">
        <v>293</v>
      </c>
      <c r="B149" s="45" t="s">
        <v>12</v>
      </c>
      <c r="C149" s="45" t="s">
        <v>32</v>
      </c>
      <c r="D149" s="46" t="s">
        <v>294</v>
      </c>
      <c r="E149" s="47">
        <v>10</v>
      </c>
      <c r="F149" s="67"/>
      <c r="G149" s="48">
        <f t="shared" si="8"/>
        <v>0</v>
      </c>
    </row>
    <row r="150" spans="1:7" x14ac:dyDescent="0.4">
      <c r="A150" s="44" t="s">
        <v>295</v>
      </c>
      <c r="B150" s="45" t="s">
        <v>12</v>
      </c>
      <c r="C150" s="45" t="s">
        <v>32</v>
      </c>
      <c r="D150" s="46" t="s">
        <v>296</v>
      </c>
      <c r="E150" s="47">
        <v>10</v>
      </c>
      <c r="F150" s="67"/>
      <c r="G150" s="48">
        <f t="shared" si="8"/>
        <v>0</v>
      </c>
    </row>
    <row r="151" spans="1:7" x14ac:dyDescent="0.4">
      <c r="A151" s="44" t="s">
        <v>297</v>
      </c>
      <c r="B151" s="45" t="s">
        <v>12</v>
      </c>
      <c r="C151" s="45" t="s">
        <v>32</v>
      </c>
      <c r="D151" s="46" t="s">
        <v>298</v>
      </c>
      <c r="E151" s="47">
        <v>10</v>
      </c>
      <c r="F151" s="67"/>
      <c r="G151" s="48">
        <f t="shared" si="8"/>
        <v>0</v>
      </c>
    </row>
    <row r="152" spans="1:7" x14ac:dyDescent="0.4">
      <c r="A152" s="44" t="s">
        <v>299</v>
      </c>
      <c r="B152" s="45" t="s">
        <v>12</v>
      </c>
      <c r="C152" s="45" t="s">
        <v>25</v>
      </c>
      <c r="D152" s="46" t="s">
        <v>300</v>
      </c>
      <c r="E152" s="47">
        <v>1</v>
      </c>
      <c r="F152" s="67"/>
      <c r="G152" s="48">
        <f t="shared" si="8"/>
        <v>0</v>
      </c>
    </row>
    <row r="153" spans="1:7" x14ac:dyDescent="0.4">
      <c r="A153" s="49"/>
      <c r="B153" s="49"/>
      <c r="C153" s="49"/>
      <c r="D153" s="50" t="s">
        <v>301</v>
      </c>
      <c r="E153" s="51"/>
      <c r="F153" s="52"/>
      <c r="G153" s="53">
        <f>SUM(G130:G152)</f>
        <v>0</v>
      </c>
    </row>
    <row r="154" spans="1:7" x14ac:dyDescent="0.4">
      <c r="A154" s="38" t="s">
        <v>302</v>
      </c>
      <c r="B154" s="39" t="s">
        <v>8</v>
      </c>
      <c r="C154" s="38" t="s">
        <v>9</v>
      </c>
      <c r="D154" s="40" t="s">
        <v>303</v>
      </c>
      <c r="E154" s="54"/>
      <c r="F154" s="55"/>
      <c r="G154" s="56"/>
    </row>
    <row r="155" spans="1:7" x14ac:dyDescent="0.4">
      <c r="A155" s="44" t="s">
        <v>304</v>
      </c>
      <c r="B155" s="45" t="s">
        <v>12</v>
      </c>
      <c r="C155" s="45" t="s">
        <v>25</v>
      </c>
      <c r="D155" s="46" t="s">
        <v>305</v>
      </c>
      <c r="E155" s="47">
        <v>40</v>
      </c>
      <c r="F155" s="67"/>
      <c r="G155" s="48">
        <f t="shared" ref="G155:G159" si="9">+ROUND(+E155*F155,2)</f>
        <v>0</v>
      </c>
    </row>
    <row r="156" spans="1:7" ht="21.45" x14ac:dyDescent="0.4">
      <c r="A156" s="44" t="s">
        <v>306</v>
      </c>
      <c r="B156" s="45" t="s">
        <v>12</v>
      </c>
      <c r="C156" s="45" t="s">
        <v>25</v>
      </c>
      <c r="D156" s="46" t="s">
        <v>307</v>
      </c>
      <c r="E156" s="47">
        <v>22</v>
      </c>
      <c r="F156" s="67"/>
      <c r="G156" s="48">
        <f t="shared" si="9"/>
        <v>0</v>
      </c>
    </row>
    <row r="157" spans="1:7" ht="21.45" x14ac:dyDescent="0.4">
      <c r="A157" s="44" t="s">
        <v>308</v>
      </c>
      <c r="B157" s="45" t="s">
        <v>12</v>
      </c>
      <c r="C157" s="45" t="s">
        <v>25</v>
      </c>
      <c r="D157" s="46" t="s">
        <v>309</v>
      </c>
      <c r="E157" s="47">
        <v>21</v>
      </c>
      <c r="F157" s="67"/>
      <c r="G157" s="48">
        <f t="shared" si="9"/>
        <v>0</v>
      </c>
    </row>
    <row r="158" spans="1:7" ht="21.45" x14ac:dyDescent="0.4">
      <c r="A158" s="44" t="s">
        <v>310</v>
      </c>
      <c r="B158" s="45" t="s">
        <v>12</v>
      </c>
      <c r="C158" s="45" t="s">
        <v>25</v>
      </c>
      <c r="D158" s="46" t="s">
        <v>311</v>
      </c>
      <c r="E158" s="47">
        <v>10</v>
      </c>
      <c r="F158" s="67"/>
      <c r="G158" s="48">
        <f t="shared" si="9"/>
        <v>0</v>
      </c>
    </row>
    <row r="159" spans="1:7" x14ac:dyDescent="0.4">
      <c r="A159" s="44" t="s">
        <v>312</v>
      </c>
      <c r="B159" s="45" t="s">
        <v>12</v>
      </c>
      <c r="C159" s="45" t="s">
        <v>25</v>
      </c>
      <c r="D159" s="46" t="s">
        <v>303</v>
      </c>
      <c r="E159" s="47">
        <v>1</v>
      </c>
      <c r="F159" s="67"/>
      <c r="G159" s="48">
        <f t="shared" si="9"/>
        <v>0</v>
      </c>
    </row>
    <row r="160" spans="1:7" x14ac:dyDescent="0.4">
      <c r="A160" s="49"/>
      <c r="B160" s="49"/>
      <c r="C160" s="49"/>
      <c r="D160" s="50" t="s">
        <v>313</v>
      </c>
      <c r="E160" s="51"/>
      <c r="F160" s="52"/>
      <c r="G160" s="53">
        <f>SUM(G155:G159)</f>
        <v>0</v>
      </c>
    </row>
    <row r="161" spans="1:7" x14ac:dyDescent="0.4">
      <c r="A161" s="38" t="s">
        <v>314</v>
      </c>
      <c r="B161" s="39" t="s">
        <v>8</v>
      </c>
      <c r="C161" s="38" t="s">
        <v>9</v>
      </c>
      <c r="D161" s="40" t="s">
        <v>315</v>
      </c>
      <c r="E161" s="54"/>
      <c r="F161" s="55"/>
      <c r="G161" s="56"/>
    </row>
    <row r="162" spans="1:7" ht="21.45" x14ac:dyDescent="0.4">
      <c r="A162" s="44" t="s">
        <v>316</v>
      </c>
      <c r="B162" s="45" t="s">
        <v>12</v>
      </c>
      <c r="C162" s="45" t="s">
        <v>71</v>
      </c>
      <c r="D162" s="46" t="s">
        <v>317</v>
      </c>
      <c r="E162" s="47">
        <v>1</v>
      </c>
      <c r="F162" s="67"/>
      <c r="G162" s="48">
        <f>+ROUND(+E162*F162,2)</f>
        <v>0</v>
      </c>
    </row>
    <row r="163" spans="1:7" x14ac:dyDescent="0.4">
      <c r="A163" s="49"/>
      <c r="B163" s="49"/>
      <c r="C163" s="49"/>
      <c r="D163" s="50" t="s">
        <v>318</v>
      </c>
      <c r="E163" s="51"/>
      <c r="F163" s="52"/>
      <c r="G163" s="53">
        <f>SUM(G162)</f>
        <v>0</v>
      </c>
    </row>
    <row r="164" spans="1:7" x14ac:dyDescent="0.4">
      <c r="A164" s="38" t="s">
        <v>319</v>
      </c>
      <c r="B164" s="39" t="s">
        <v>8</v>
      </c>
      <c r="C164" s="38" t="s">
        <v>9</v>
      </c>
      <c r="D164" s="40" t="s">
        <v>320</v>
      </c>
      <c r="E164" s="54"/>
      <c r="F164" s="55"/>
      <c r="G164" s="56"/>
    </row>
    <row r="165" spans="1:7" x14ac:dyDescent="0.4">
      <c r="A165" s="44" t="s">
        <v>321</v>
      </c>
      <c r="B165" s="45" t="s">
        <v>12</v>
      </c>
      <c r="C165" s="45" t="s">
        <v>71</v>
      </c>
      <c r="D165" s="46" t="s">
        <v>320</v>
      </c>
      <c r="E165" s="47">
        <v>1</v>
      </c>
      <c r="F165" s="67"/>
      <c r="G165" s="48">
        <f>+ROUND(+E165*F165,2)</f>
        <v>0</v>
      </c>
    </row>
    <row r="166" spans="1:7" s="23" customFormat="1" ht="12" customHeight="1" x14ac:dyDescent="0.4">
      <c r="A166" s="57"/>
      <c r="B166" s="57"/>
      <c r="C166" s="57"/>
      <c r="D166" s="58" t="s">
        <v>322</v>
      </c>
      <c r="E166" s="59"/>
      <c r="F166" s="60"/>
      <c r="G166" s="53">
        <f>SUM(G165)</f>
        <v>0</v>
      </c>
    </row>
    <row r="167" spans="1:7" s="23" customFormat="1" ht="12" customHeight="1" x14ac:dyDescent="0.4">
      <c r="A167" s="61"/>
      <c r="B167" s="62"/>
      <c r="C167" s="62"/>
      <c r="D167" s="58" t="s">
        <v>323</v>
      </c>
      <c r="E167" s="59"/>
      <c r="F167" s="60"/>
      <c r="G167" s="53">
        <f>+G47+G67+G76+G80+G92+G112+G121+G128+G153+G160+G163+G166</f>
        <v>0</v>
      </c>
    </row>
    <row r="168" spans="1:7" s="23" customFormat="1" ht="15" customHeight="1" x14ac:dyDescent="0.4">
      <c r="A168" s="61"/>
      <c r="B168" s="62"/>
      <c r="C168" s="62"/>
      <c r="D168" s="3" t="s">
        <v>357</v>
      </c>
      <c r="E168" s="5" t="str">
        <f>+IF(AND($G$167&gt;0,LEN(G168)&lt;=0,LEN(F168)&lt;=0),"13 %",IF(AND($G$167&gt;0,G168&gt;0,LEN(F168)&lt;=0),+(G168/$G$167),""))</f>
        <v/>
      </c>
      <c r="F168" s="6"/>
      <c r="G168" s="68"/>
    </row>
    <row r="169" spans="1:7" s="23" customFormat="1" ht="18.649999999999999" customHeight="1" x14ac:dyDescent="0.4">
      <c r="A169" s="63"/>
      <c r="B169" s="64"/>
      <c r="C169" s="64"/>
      <c r="D169" s="4" t="s">
        <v>358</v>
      </c>
      <c r="E169" s="5" t="str">
        <f>+IF(AND($G$167&gt;0,LEN(G169)&lt;=0,LEN(F169)&lt;=0)," 6 %",IF(AND($G$167&gt;0,G169&gt;0,LEN(F169)&lt;=0),+(G169/$G$167),""))</f>
        <v/>
      </c>
      <c r="F169" s="7"/>
      <c r="G169" s="68"/>
    </row>
    <row r="170" spans="1:7" s="23" customFormat="1" ht="22.2" customHeight="1" x14ac:dyDescent="0.4">
      <c r="A170" s="63"/>
      <c r="B170" s="64"/>
      <c r="C170" s="64"/>
      <c r="D170" s="4" t="s">
        <v>327</v>
      </c>
      <c r="E170" s="65"/>
      <c r="F170" s="65"/>
      <c r="G170" s="66">
        <f>SUBTOTAL(9,G167:G169)</f>
        <v>0</v>
      </c>
    </row>
    <row r="172" spans="1:7" ht="29.25" customHeight="1" x14ac:dyDescent="0.4">
      <c r="A172" s="86" t="s">
        <v>359</v>
      </c>
      <c r="B172" s="86"/>
      <c r="C172" s="86"/>
      <c r="D172" s="86"/>
      <c r="E172" s="86"/>
      <c r="F172" s="86"/>
      <c r="G172" s="86"/>
    </row>
    <row r="175" spans="1:7" s="2" customFormat="1" x14ac:dyDescent="0.4">
      <c r="A175" s="8" t="s">
        <v>328</v>
      </c>
      <c r="B175" s="87"/>
      <c r="C175" s="87"/>
      <c r="D175" s="87"/>
      <c r="E175" s="9"/>
      <c r="F175" s="10"/>
    </row>
    <row r="178" spans="1:7" s="2" customFormat="1" ht="75" customHeight="1" x14ac:dyDescent="0.4">
      <c r="A178" s="81" t="s">
        <v>329</v>
      </c>
      <c r="B178" s="81"/>
      <c r="C178" s="81"/>
      <c r="D178" s="81"/>
      <c r="E178" s="81"/>
      <c r="F178" s="81"/>
      <c r="G178" s="81"/>
    </row>
  </sheetData>
  <sheetProtection algorithmName="SHA-512" hashValue="6ReJT8BBPq3V14CIVAOzktuRaDbfqnvRKGoiKSIyn5aB9n2Rmu8RsxCOZjgcmwYXbIOT+aQDEjFnCQ59APKfvg==" saltValue="Z7ObYnzSKP9WGFZGY9XttQ==" spinCount="100000" sheet="1" objects="1" scenarios="1" selectLockedCells="1"/>
  <autoFilter ref="A6:G169" xr:uid="{721CCB1B-2303-49A4-B1CE-A51181FB9A2C}"/>
  <mergeCells count="5">
    <mergeCell ref="A178:G178"/>
    <mergeCell ref="A1:G1"/>
    <mergeCell ref="A2:G2"/>
    <mergeCell ref="A172:G172"/>
    <mergeCell ref="B175:D175"/>
  </mergeCells>
  <printOptions horizontalCentered="1"/>
  <pageMargins left="0.70866141732283472" right="0.70866141732283472" top="0.74803149606299213" bottom="0.9448818897637796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2025-03-07T14:58:19Z</cp:lastPrinted>
  <dcterms:created xsi:type="dcterms:W3CDTF">2025-03-07T14:13:09Z</dcterms:created>
  <dcterms:modified xsi:type="dcterms:W3CDTF">2025-03-13T13:53:30Z</dcterms:modified>
</cp:coreProperties>
</file>