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3 PUBLICADOS\C S-01449-2025 - Obras aposentamiento o adecuación funcional oficinas RTVE COMUNIDAD MADRID(NV)\1 Docu def\"/>
    </mc:Choice>
  </mc:AlternateContent>
  <xr:revisionPtr revIDLastSave="0" documentId="8_{D25752F9-1A22-45E9-AC21-EFDFB861B839}" xr6:coauthVersionLast="36" xr6:coauthVersionMax="36" xr10:uidLastSave="{00000000-0000-0000-0000-000000000000}"/>
  <bookViews>
    <workbookView xWindow="-105" yWindow="-105" windowWidth="23250" windowHeight="12450"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Precio'!$A$6:$H$271</definedName>
    <definedName name="_xlnm.Print_Area" localSheetId="0">'Anexo I pag 1 oferta'!$A$3:$I$56</definedName>
    <definedName name="_xlnm.Print_Area" localSheetId="1">'Anexo I Tabla Desglose Precio'!$A$7:$H$277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8" i="4" l="1"/>
  <c r="H252" i="4"/>
  <c r="H251" i="4"/>
  <c r="H254" i="4"/>
  <c r="H253" i="4"/>
  <c r="H250" i="4"/>
  <c r="H249" i="4"/>
  <c r="H248" i="4"/>
  <c r="H247" i="4"/>
  <c r="H244" i="4"/>
  <c r="H243" i="4"/>
  <c r="H242" i="4"/>
  <c r="H241" i="4"/>
  <c r="H240" i="4"/>
  <c r="H239" i="4"/>
  <c r="H223" i="4"/>
  <c r="H224" i="4"/>
  <c r="H225" i="4"/>
  <c r="H226" i="4"/>
  <c r="H227" i="4"/>
  <c r="H228" i="4"/>
  <c r="H229" i="4"/>
  <c r="H230" i="4"/>
  <c r="H231" i="4"/>
  <c r="H232" i="4"/>
  <c r="H233" i="4"/>
  <c r="H234" i="4"/>
  <c r="H235" i="4"/>
  <c r="H236" i="4"/>
  <c r="H222" i="4"/>
  <c r="H197" i="4"/>
  <c r="H198" i="4"/>
  <c r="H199" i="4"/>
  <c r="H200" i="4"/>
  <c r="H201" i="4"/>
  <c r="H202" i="4"/>
  <c r="H203" i="4"/>
  <c r="H204" i="4"/>
  <c r="H205" i="4"/>
  <c r="H206" i="4"/>
  <c r="H207" i="4"/>
  <c r="H208" i="4"/>
  <c r="H209" i="4"/>
  <c r="H210" i="4"/>
  <c r="H211" i="4"/>
  <c r="H212" i="4"/>
  <c r="H213" i="4"/>
  <c r="H214" i="4"/>
  <c r="H215" i="4"/>
  <c r="H216" i="4"/>
  <c r="H217" i="4"/>
  <c r="H218" i="4"/>
  <c r="H219" i="4"/>
  <c r="H196" i="4"/>
  <c r="H193" i="4"/>
  <c r="H192" i="4"/>
  <c r="H191" i="4"/>
  <c r="H190" i="4"/>
  <c r="H189" i="4"/>
  <c r="H188" i="4"/>
  <c r="H187" i="4"/>
  <c r="H186"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58" i="4"/>
  <c r="H155" i="4"/>
  <c r="H154" i="4"/>
  <c r="H153" i="4"/>
  <c r="H152" i="4"/>
  <c r="H151" i="4"/>
  <c r="H150" i="4"/>
  <c r="H149" i="4"/>
  <c r="H148" i="4"/>
  <c r="H147" i="4"/>
  <c r="H146" i="4"/>
  <c r="H145" i="4"/>
  <c r="H144" i="4"/>
  <c r="H143" i="4"/>
  <c r="H142" i="4"/>
  <c r="H141" i="4"/>
  <c r="H140" i="4"/>
  <c r="H139" i="4"/>
  <c r="H138" i="4"/>
  <c r="H137" i="4"/>
  <c r="H136" i="4"/>
  <c r="H135" i="4"/>
  <c r="H134" i="4"/>
  <c r="H133" i="4"/>
  <c r="H132" i="4"/>
  <c r="H131" i="4"/>
  <c r="H128" i="4"/>
  <c r="H127" i="4"/>
  <c r="H126" i="4"/>
  <c r="H125" i="4"/>
  <c r="H124" i="4"/>
  <c r="H123" i="4"/>
  <c r="H122" i="4"/>
  <c r="H121" i="4"/>
  <c r="H120" i="4"/>
  <c r="H119" i="4"/>
  <c r="H118" i="4"/>
  <c r="H105" i="4"/>
  <c r="H104" i="4"/>
  <c r="H103" i="4"/>
  <c r="H102" i="4"/>
  <c r="H101" i="4"/>
  <c r="H100" i="4"/>
  <c r="H99" i="4"/>
  <c r="H96" i="4"/>
  <c r="H95" i="4"/>
  <c r="H94" i="4"/>
  <c r="H93" i="4"/>
  <c r="H92" i="4"/>
  <c r="H91" i="4"/>
  <c r="H90" i="4"/>
  <c r="H89" i="4"/>
  <c r="H88" i="4"/>
  <c r="H87" i="4"/>
  <c r="H86" i="4"/>
  <c r="H85" i="4"/>
  <c r="H84" i="4"/>
  <c r="H81" i="4"/>
  <c r="H80" i="4"/>
  <c r="H79" i="4"/>
  <c r="H76" i="4"/>
  <c r="H75" i="4"/>
  <c r="H74" i="4"/>
  <c r="H73" i="4"/>
  <c r="H72" i="4"/>
  <c r="H71" i="4"/>
  <c r="H70" i="4"/>
  <c r="H69" i="4"/>
  <c r="H68" i="4"/>
  <c r="H67" i="4"/>
  <c r="H66" i="4"/>
  <c r="H65" i="4"/>
  <c r="H64" i="4"/>
  <c r="H63" i="4"/>
  <c r="H62" i="4"/>
  <c r="H61" i="4"/>
  <c r="H60" i="4"/>
  <c r="H59" i="4"/>
  <c r="H58" i="4"/>
  <c r="H57" i="4"/>
  <c r="H56" i="4"/>
  <c r="H55" i="4"/>
  <c r="H54" i="4"/>
  <c r="H53" i="4"/>
  <c r="H52" i="4"/>
  <c r="H51" i="4"/>
  <c r="H50" i="4"/>
  <c r="H47" i="4"/>
  <c r="H46" i="4"/>
  <c r="H45" i="4"/>
  <c r="H44" i="4"/>
  <c r="H43" i="4"/>
  <c r="H42" i="4"/>
  <c r="H41" i="4"/>
  <c r="H40" i="4"/>
  <c r="H39" i="4"/>
  <c r="H38" i="4"/>
  <c r="H37" i="4"/>
  <c r="H36" i="4"/>
  <c r="H35" i="4"/>
  <c r="H34" i="4"/>
  <c r="H33" i="4"/>
  <c r="H32" i="4"/>
  <c r="H31" i="4"/>
  <c r="H30" i="4"/>
  <c r="H29" i="4"/>
  <c r="H28" i="4"/>
  <c r="H27" i="4"/>
  <c r="H26" i="4"/>
  <c r="H25" i="4"/>
  <c r="H24" i="4"/>
  <c r="H23" i="4"/>
  <c r="H22" i="4"/>
  <c r="H21" i="4"/>
  <c r="H20" i="4"/>
  <c r="H19" i="4"/>
  <c r="H18" i="4"/>
  <c r="H17" i="4"/>
  <c r="H14" i="4"/>
  <c r="H13" i="4"/>
  <c r="H12" i="4"/>
  <c r="H11" i="4"/>
  <c r="H8" i="4"/>
  <c r="H9" i="4" s="1"/>
  <c r="H109" i="4"/>
  <c r="H110" i="4"/>
  <c r="H111" i="4"/>
  <c r="H112" i="4"/>
  <c r="H113" i="4"/>
  <c r="H114" i="4"/>
  <c r="H115" i="4"/>
  <c r="H108" i="4"/>
  <c r="H82" i="4" l="1"/>
  <c r="H255" i="4"/>
  <c r="H245" i="4"/>
  <c r="H184" i="4"/>
  <c r="H220" i="4"/>
  <c r="H194" i="4"/>
  <c r="H15" i="4"/>
  <c r="H106" i="4" l="1"/>
  <c r="H48" i="4"/>
  <c r="H116" i="4"/>
  <c r="H156" i="4"/>
  <c r="H97" i="4"/>
  <c r="H129" i="4"/>
  <c r="H237" i="4"/>
  <c r="H77" i="4"/>
  <c r="H259" i="4" l="1"/>
  <c r="G267" i="4" l="1"/>
  <c r="H267" i="4" s="1"/>
  <c r="H268" i="4" s="1"/>
  <c r="G261" i="4"/>
  <c r="H261" i="4" s="1"/>
  <c r="H262" i="4" s="1"/>
  <c r="G264" i="4"/>
  <c r="H264" i="4" s="1"/>
  <c r="H265" i="4" s="1"/>
  <c r="H269" i="4" l="1"/>
  <c r="F271" i="4" s="1"/>
  <c r="H272" i="4" l="1"/>
  <c r="B29" i="5" s="1"/>
  <c r="F270" i="4"/>
</calcChain>
</file>

<file path=xl/sharedStrings.xml><?xml version="1.0" encoding="utf-8"?>
<sst xmlns="http://schemas.openxmlformats.org/spreadsheetml/2006/main" count="1033" uniqueCount="556">
  <si>
    <t>Código</t>
  </si>
  <si>
    <t>Nat</t>
  </si>
  <si>
    <t>Ud</t>
  </si>
  <si>
    <t>Resumen</t>
  </si>
  <si>
    <t>CanPres</t>
  </si>
  <si>
    <t>Capítulo</t>
  </si>
  <si>
    <t/>
  </si>
  <si>
    <t>Partida</t>
  </si>
  <si>
    <t>m2</t>
  </si>
  <si>
    <t>u</t>
  </si>
  <si>
    <t>m</t>
  </si>
  <si>
    <t>ud</t>
  </si>
  <si>
    <t>m²</t>
  </si>
  <si>
    <t>ALBAÑILERÍA, CERRAMIENTOS Y DIVISIONES</t>
  </si>
  <si>
    <t>SEÑALIZACIÓN FOTOLUMINISCENTE</t>
  </si>
  <si>
    <t>CUELGUE TEMPORAL Y RE-COLOCACIÓN DETECTOR</t>
  </si>
  <si>
    <t>MONTAJE DE DIFUSOR RECUPERADO</t>
  </si>
  <si>
    <t>MONTAJE DE REJILLAS RECUPERADAS</t>
  </si>
  <si>
    <t>CONTROL DE CALIDAD</t>
  </si>
  <si>
    <t>GESTIÓN DE RESIDUOS DE DEMOLICIÓN Y CONSTRUCCIÓN</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</si>
  <si>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</si>
  <si>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</si>
  <si>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</si>
  <si>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</si>
  <si>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</si>
  <si>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</si>
  <si>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</si>
  <si>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</si>
  <si>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</si>
  <si>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</si>
  <si>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</si>
  <si>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</si>
  <si>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</si>
  <si>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</si>
  <si>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</si>
  <si>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</si>
  <si>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</si>
  <si>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</si>
  <si>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</si>
  <si>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</si>
  <si>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</si>
  <si>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</si>
  <si>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</si>
  <si>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</si>
  <si>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</si>
  <si>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</si>
  <si>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</si>
  <si>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</si>
  <si>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</si>
  <si>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</si>
  <si>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</si>
  <si>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</si>
  <si>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</si>
  <si>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t>
  </si>
  <si>
    <t>CONTROL DE CALIDAD (#)</t>
  </si>
  <si>
    <t>GESTIÓN DE RESIDUOS (#)</t>
  </si>
  <si>
    <t>SEGURIDAD Y SALUD (#)</t>
  </si>
  <si>
    <t>Expediente n.º S/01449/2025</t>
  </si>
  <si>
    <t>U</t>
  </si>
  <si>
    <t>INICIO DE LOS TRABAJOS</t>
  </si>
  <si>
    <t>01_01</t>
  </si>
  <si>
    <t>TOMA DATOS Y GENERACIÓN DOCUMENTACIÓN</t>
  </si>
  <si>
    <t>ACTUACIONES PREVIAS</t>
  </si>
  <si>
    <t>02_01</t>
  </si>
  <si>
    <t>02_02</t>
  </si>
  <si>
    <t>02_03</t>
  </si>
  <si>
    <t>02_04</t>
  </si>
  <si>
    <t>DESPEJE, DESPLAZAMIENTO Y/O RETIRADA DE MOBILIARIO</t>
  </si>
  <si>
    <t>PROTECCIÓN ZONAS COLINDANTES ÁREA INTERVENCIÓN</t>
  </si>
  <si>
    <t>PROTECCIÓN MOBILIARIO EXISTENTE</t>
  </si>
  <si>
    <t>ANÁLISIS Y VERIFICACIÓN DE INSTALACIONES</t>
  </si>
  <si>
    <t>Total Capítulo 02</t>
  </si>
  <si>
    <t>Total Capítulo 01</t>
  </si>
  <si>
    <t>C 01</t>
  </si>
  <si>
    <t>C 02</t>
  </si>
  <si>
    <t>C 03</t>
  </si>
  <si>
    <t>DEMOLICIONES Y DESMONTAJES</t>
  </si>
  <si>
    <t>03_01</t>
  </si>
  <si>
    <t>03_02</t>
  </si>
  <si>
    <t>03_03</t>
  </si>
  <si>
    <t>03_04</t>
  </si>
  <si>
    <t>03_05</t>
  </si>
  <si>
    <t>03_06</t>
  </si>
  <si>
    <t>03_07</t>
  </si>
  <si>
    <t>03_08</t>
  </si>
  <si>
    <t>03_09</t>
  </si>
  <si>
    <t>03_10</t>
  </si>
  <si>
    <t>03_11</t>
  </si>
  <si>
    <t>03_12</t>
  </si>
  <si>
    <t>03_13</t>
  </si>
  <si>
    <t>03_14</t>
  </si>
  <si>
    <t>03_15</t>
  </si>
  <si>
    <t>03_16</t>
  </si>
  <si>
    <t>03_17</t>
  </si>
  <si>
    <t>03_18</t>
  </si>
  <si>
    <t>03_19</t>
  </si>
  <si>
    <t>03_20</t>
  </si>
  <si>
    <t>03_21</t>
  </si>
  <si>
    <t>03_22</t>
  </si>
  <si>
    <t>03_23</t>
  </si>
  <si>
    <t>03_24</t>
  </si>
  <si>
    <t>03_25</t>
  </si>
  <si>
    <t>03_26</t>
  </si>
  <si>
    <t>03_27</t>
  </si>
  <si>
    <t>03_28</t>
  </si>
  <si>
    <t>03_29</t>
  </si>
  <si>
    <t>03_30</t>
  </si>
  <si>
    <t>03_31</t>
  </si>
  <si>
    <t>DEMOLICIÓN MURO BLOQUES HORMIGÓN</t>
  </si>
  <si>
    <t>DEMOLICIÓN FÁBRICA LADRILLO MACIZO</t>
  </si>
  <si>
    <t>DEMOLICIÓN FÁBRICA LADRILLO HUECO</t>
  </si>
  <si>
    <t>DEMOLICION DE TABIQUERIA DE CARTON YESO</t>
  </si>
  <si>
    <t>APERTURA HUECO PASO INSTALACIONES</t>
  </si>
  <si>
    <t>DEMOLICIÓN SOLADO PAVIMENTO</t>
  </si>
  <si>
    <t>DEMOLICIÓN REVESTIMIENTO PARAMENTOS</t>
  </si>
  <si>
    <t>DESMONTAJE MAMPARA SIN RECUPERACIÓN</t>
  </si>
  <si>
    <t>DESMONTAJE MAMPARA CON RECUPERACIÓN</t>
  </si>
  <si>
    <t>DESMONTAJE PUERTA CON RECUPERACIÓN</t>
  </si>
  <si>
    <t>DESMONTAJE PUERTA SIN RECUPERACION</t>
  </si>
  <si>
    <t>DESMONTAJE BARANDILLA</t>
  </si>
  <si>
    <t>DEMOLICIÓN SUELO TÉCNICO SIN RECUP.</t>
  </si>
  <si>
    <t>DESMONTAJE SUELO TÉCNICO CON RECUP</t>
  </si>
  <si>
    <t>DESMONT. BALDOSAS SUELO TÉCNICO SIN RECUP</t>
  </si>
  <si>
    <t>DESMONT. BALDOSAS SUELO TÉCNICO CON RECUP.</t>
  </si>
  <si>
    <t>DESMONTAJE DE RAMPA SIN RECUPERACIÓN</t>
  </si>
  <si>
    <t>DESMONTAJE DE RAMPA CON RECUPERACIÓN</t>
  </si>
  <si>
    <t>LEVANTADO PAVIMENTOS PEGADOS</t>
  </si>
  <si>
    <t>DESMONTAJE RODAPIE SIN RECUPERACIÓN</t>
  </si>
  <si>
    <t>DEMOLICIÓN FALSO TECHO LISO SIN RECUP.</t>
  </si>
  <si>
    <t>DEMOLICIÓN FALSO TECHO REGIST. SIN RECU.</t>
  </si>
  <si>
    <t>ml</t>
  </si>
  <si>
    <t>DEMOLICION DE FAJA/FOSA/TABICA CARTON YESO/ESCAYOLA</t>
  </si>
  <si>
    <t>DESMONTAJE PLACAS FALSO TECHO SIN REUP.</t>
  </si>
  <si>
    <t>DESMONTAJE PLACAS FALSO TECHO CON RECUP.</t>
  </si>
  <si>
    <t>DESMONTAJE INSTALACIÓN ELECTRICA</t>
  </si>
  <si>
    <t>DESMONTAJE INSTALACIÓN CLIMATIZACIÓN</t>
  </si>
  <si>
    <t>DESMONTAJE INSTALACION PCI</t>
  </si>
  <si>
    <t>DESMONTAJE INSTALACIONES ESPECIALES</t>
  </si>
  <si>
    <t>DESMONTAJE PERSIANAS CON O SIN RECUPERACIÓN</t>
  </si>
  <si>
    <t>LIMPIEZA Y SANEADO CARA INFERIOR DE FORJADO</t>
  </si>
  <si>
    <t>Total Capítulo 03</t>
  </si>
  <si>
    <t>C 04</t>
  </si>
  <si>
    <t>04_01</t>
  </si>
  <si>
    <t>04_02</t>
  </si>
  <si>
    <t>04_03</t>
  </si>
  <si>
    <t>04_04</t>
  </si>
  <si>
    <t>04_05</t>
  </si>
  <si>
    <t>04_06</t>
  </si>
  <si>
    <t>04_07</t>
  </si>
  <si>
    <t>04_08</t>
  </si>
  <si>
    <t>04_09</t>
  </si>
  <si>
    <t>04_10</t>
  </si>
  <si>
    <t>04_11</t>
  </si>
  <si>
    <t>04_12</t>
  </si>
  <si>
    <t>04_13</t>
  </si>
  <si>
    <t>04_14</t>
  </si>
  <si>
    <t>04_15</t>
  </si>
  <si>
    <t>04_16</t>
  </si>
  <si>
    <t>04_17</t>
  </si>
  <si>
    <t>04_18</t>
  </si>
  <si>
    <t>04_19</t>
  </si>
  <si>
    <t>04_20</t>
  </si>
  <si>
    <t>04_21</t>
  </si>
  <si>
    <t>04_22</t>
  </si>
  <si>
    <t>04_23</t>
  </si>
  <si>
    <t>04_24</t>
  </si>
  <si>
    <t>04_25</t>
  </si>
  <si>
    <t>04_26</t>
  </si>
  <si>
    <t>04_27</t>
  </si>
  <si>
    <t>Total Capítulo 04</t>
  </si>
  <si>
    <t>FÁBRICA BLOQUE HORMIGÓN ARMADO</t>
  </si>
  <si>
    <t>FÁBRICA LADRILO PERFORADO 1/2 PIE</t>
  </si>
  <si>
    <t>TABICÓN LADRILO HUECO DOBLE</t>
  </si>
  <si>
    <t>RECIBIDO CARPINTERÍA MADERA</t>
  </si>
  <si>
    <t>RECIBIDO ELEMENTOS CERRAJERÍA</t>
  </si>
  <si>
    <t>TABIQUE PYL (15A+48A+15A) c/400 mm AISL</t>
  </si>
  <si>
    <t>TABIQUE PYL (2x15A+70A+2x15A) c/400 mm AISL.</t>
  </si>
  <si>
    <t>TABIQUE PYL RESIS. FUEGO EI-120 (2x15F+70+2x15F)</t>
  </si>
  <si>
    <t>TRASDOSADO AUTOP. PYL 85/400 (70) 1N MW</t>
  </si>
  <si>
    <t>TRASDOSADO AUTOP. PYL 100/400 (70) 2F MW TR2 EI60</t>
  </si>
  <si>
    <t>TRASDOSADO DIRECTO PYL PLACA ESTÁNDAR 15 mm</t>
  </si>
  <si>
    <t>TABICA SUELO-TECHO 15+48A+15 E=78 MM/600</t>
  </si>
  <si>
    <t>BARRERA FONICA EN FALSO TECHO Y BAJO SUELO TECNICO</t>
  </si>
  <si>
    <t>MAMPARA CIEGA</t>
  </si>
  <si>
    <t>MAMPARA MONOVIDRIO LAMINAR</t>
  </si>
  <si>
    <t>MAMPARA DOBLE VIDRIO LAMINAR</t>
  </si>
  <si>
    <t>MAMPARA VIDRIO ESTRUCTURA ACERO INOX.</t>
  </si>
  <si>
    <t>MAMPARA MIXTA MONOVIDRIO</t>
  </si>
  <si>
    <t>MAMPARA MIXTA DOBLE VIDRIO 6+6</t>
  </si>
  <si>
    <t>MÓDULO TÉCNICO EN MAMPARAS</t>
  </si>
  <si>
    <t>MONTAJE MAMPARA RECUPERADA</t>
  </si>
  <si>
    <t>CIERRE MAMPARA ALUMINIO SOBRE MUEBLE FANCOIL</t>
  </si>
  <si>
    <t>PERFIL ENCUENTRO FACHADA-DIVISIÓN INT.</t>
  </si>
  <si>
    <t>AYUDAS ALBAÑILERÍA CLIMATIZACIÓN</t>
  </si>
  <si>
    <t>AYUDAS ALBAÑILERÍA ELECTRICIDAD</t>
  </si>
  <si>
    <t>AYUDAS ALBAÑILERÍA INSTALACIÓN PCI</t>
  </si>
  <si>
    <t>AYUDAS ALBAÑILERÍA INST. ESPECIALES</t>
  </si>
  <si>
    <t>C 05</t>
  </si>
  <si>
    <t>REVESTIMIENTOS</t>
  </si>
  <si>
    <t>05_01</t>
  </si>
  <si>
    <t>05_02</t>
  </si>
  <si>
    <t>05_03</t>
  </si>
  <si>
    <t>ENFOSCADO MAESTREADO-FRATASADO</t>
  </si>
  <si>
    <t>GUARNECIDO Y ENLUCIDO YESO</t>
  </si>
  <si>
    <t>ALICATADO PORCELÁNICO RECTIFICADO</t>
  </si>
  <si>
    <t>Total Capítulo 05</t>
  </si>
  <si>
    <t>S-01449-2025 - Obras aposentamiento o adecuación funcional en oficinas de Madrid</t>
  </si>
  <si>
    <t>C 06</t>
  </si>
  <si>
    <t>PAVIMENTOS</t>
  </si>
  <si>
    <t>06_01</t>
  </si>
  <si>
    <t>06_02</t>
  </si>
  <si>
    <t>06_03</t>
  </si>
  <si>
    <t>06_04</t>
  </si>
  <si>
    <t>06_05</t>
  </si>
  <si>
    <t>06_06</t>
  </si>
  <si>
    <t>06_07</t>
  </si>
  <si>
    <t>06_08</t>
  </si>
  <si>
    <t>06_09</t>
  </si>
  <si>
    <t>06_10</t>
  </si>
  <si>
    <t>06_11</t>
  </si>
  <si>
    <t>06_12</t>
  </si>
  <si>
    <t>06_13</t>
  </si>
  <si>
    <t>SUELO TÉCNICO ESTRATIFICADO</t>
  </si>
  <si>
    <t>BALDOSAS SUELO TÉCNICO</t>
  </si>
  <si>
    <t>MONTAJE SUELO TÉCNICO RECUPERADO</t>
  </si>
  <si>
    <t>MONTAJE BALDOSAS SUELO TÉCNICO RECUP</t>
  </si>
  <si>
    <t>RAMPA DE ACCESO</t>
  </si>
  <si>
    <t>MONTAJE RAMPA RECUPERADA</t>
  </si>
  <si>
    <t>SOLADO GRES PORCELÁNICO RECTIFICADO</t>
  </si>
  <si>
    <t>PAVIMENTO VINÍLICO ANTIDESLIZANTE</t>
  </si>
  <si>
    <t>PERFIL ALUMINIO CAMBIO PAVIMENTO</t>
  </si>
  <si>
    <t>RODAPIÉ O ZÓCALO</t>
  </si>
  <si>
    <t>PULIDO Y ABRILLANTADO TERRAZO</t>
  </si>
  <si>
    <t>LIMPIEZA BAJO SUELO TÉCNICO</t>
  </si>
  <si>
    <t>ALFOMBRILLA CAUCHO ESPESOR 10MM</t>
  </si>
  <si>
    <t>Total Capítulo 06</t>
  </si>
  <si>
    <t>C 07</t>
  </si>
  <si>
    <t>FALSOS TECHOS</t>
  </si>
  <si>
    <t>07_01</t>
  </si>
  <si>
    <t>07_02</t>
  </si>
  <si>
    <t>07_03</t>
  </si>
  <si>
    <t>07_04</t>
  </si>
  <si>
    <t>07_05</t>
  </si>
  <si>
    <t>07_06</t>
  </si>
  <si>
    <t>07_07</t>
  </si>
  <si>
    <t>FALSO TECHO FIBRA MINERAL 60x60x25 P.V.</t>
  </si>
  <si>
    <t>PLACAS FALSO TECHO FIBRA MINERAL</t>
  </si>
  <si>
    <t>MONTAJE PLACAS FALSO TECHO RECUPERADAS</t>
  </si>
  <si>
    <t>FALSO TECHO LISO DE CARTÓN YESO SUSPENDIDO</t>
  </si>
  <si>
    <t>FAJA/FOSA/TABICA PERIMETRAL CON AISLAMIENTO</t>
  </si>
  <si>
    <t>TRASDOSADO FORJADO P.Y.L. SOBRE ESTRUCTURA</t>
  </si>
  <si>
    <t>DESCUELGUE Y RECOLOCACIÓN INSTALACIONES EN F.T.</t>
  </si>
  <si>
    <t>Total Capítulo 07</t>
  </si>
  <si>
    <t>ACONDICIONAMIENTO ACÚSTICO</t>
  </si>
  <si>
    <t>C 08</t>
  </si>
  <si>
    <t>08_01</t>
  </si>
  <si>
    <t>08_02</t>
  </si>
  <si>
    <t>08_03</t>
  </si>
  <si>
    <t>08_04</t>
  </si>
  <si>
    <t>08_05</t>
  </si>
  <si>
    <t>08_06</t>
  </si>
  <si>
    <t>08_07</t>
  </si>
  <si>
    <t>08_08</t>
  </si>
  <si>
    <t>REVESTIMIENTO ACÚSTICO TABLERO RANURADO/PERFORADO</t>
  </si>
  <si>
    <t>REVESTIMIENTO ABSORBENTE ECOPHON AKUSTO TM WALL C</t>
  </si>
  <si>
    <t>FALSO TECHO METÁLICO PERFORADO ACÚST. 600x600 mm.</t>
  </si>
  <si>
    <t>FALSO TECHO REGISTRABLE ECHOJAZZ DE 24 mm.</t>
  </si>
  <si>
    <t>PANEL VERTICAL ACÚSTICO SOLO BAFFLE 1800x300x40 mm</t>
  </si>
  <si>
    <t>ALFOMBRILLA SOPORTE ANTIVIBRATORIO</t>
  </si>
  <si>
    <t>MOQUETA MODULAR</t>
  </si>
  <si>
    <t>RELLENO ABSORBENTE SUELO TECNICO</t>
  </si>
  <si>
    <t>C 09</t>
  </si>
  <si>
    <t>PINTURA, VINILADOS Y ACABADOS</t>
  </si>
  <si>
    <t>09_01</t>
  </si>
  <si>
    <t>09_02</t>
  </si>
  <si>
    <t>09_03</t>
  </si>
  <si>
    <t>09_04</t>
  </si>
  <si>
    <t>09_05</t>
  </si>
  <si>
    <t>09_06</t>
  </si>
  <si>
    <t>09_07</t>
  </si>
  <si>
    <t>09_08</t>
  </si>
  <si>
    <t>09_09</t>
  </si>
  <si>
    <t>09_10</t>
  </si>
  <si>
    <t>09_11</t>
  </si>
  <si>
    <t>PINTURA PLÁSTICA SOBRE PARAMENTOS NUEVOS</t>
  </si>
  <si>
    <t>PINTURA PLÁSTICA SOBRE PARAMENTOS PREVIAMENTE PINTADOS</t>
  </si>
  <si>
    <t>ESMALTE SATINADO SOBRE MADERA</t>
  </si>
  <si>
    <t>ESMALTE SATINADO SOBRE CARPINTERÍA/CERRAJERÍA</t>
  </si>
  <si>
    <t>BARNIZ AL AGUA SATINADO INCOL/COLOR</t>
  </si>
  <si>
    <t>LACADO SATINADO SOBRE MADERA</t>
  </si>
  <si>
    <t>VINILO ADHESIVO CON IMPRESIÓN DIGITAL</t>
  </si>
  <si>
    <t>PLACA SEÑALIZACIÓN PARA SALAS 360x120 mm.</t>
  </si>
  <si>
    <t>SEÑALIZACIÓN DIRECTORIO DE PLANTA</t>
  </si>
  <si>
    <t>SEÑALÉTICA LÁMINA COMPLETA 360X120 mm</t>
  </si>
  <si>
    <t>SEÑALÉTICA LÁMINA LÍNEA 360X30 mm.</t>
  </si>
  <si>
    <t>Total Capítulo 08</t>
  </si>
  <si>
    <t>Total Capítulo 09</t>
  </si>
  <si>
    <t>C 10</t>
  </si>
  <si>
    <t>CARPINTERÍA Y CERRAJERÍA</t>
  </si>
  <si>
    <t>10_10</t>
  </si>
  <si>
    <t>10_01</t>
  </si>
  <si>
    <t>10_02</t>
  </si>
  <si>
    <t>10_03</t>
  </si>
  <si>
    <t>10_04</t>
  </si>
  <si>
    <t>10_05</t>
  </si>
  <si>
    <t>10_06</t>
  </si>
  <si>
    <t>10_07</t>
  </si>
  <si>
    <t>10_08</t>
  </si>
  <si>
    <t>10_09</t>
  </si>
  <si>
    <t>10_11</t>
  </si>
  <si>
    <t>10_12</t>
  </si>
  <si>
    <t>10_13</t>
  </si>
  <si>
    <t>10_14</t>
  </si>
  <si>
    <t>10_15</t>
  </si>
  <si>
    <t>10_16</t>
  </si>
  <si>
    <t>10_17</t>
  </si>
  <si>
    <t>10_18</t>
  </si>
  <si>
    <t>10_19</t>
  </si>
  <si>
    <t>10_20</t>
  </si>
  <si>
    <t>10_21</t>
  </si>
  <si>
    <t>10_22</t>
  </si>
  <si>
    <t>10_23</t>
  </si>
  <si>
    <t>10_24</t>
  </si>
  <si>
    <t>10_25</t>
  </si>
  <si>
    <t>PUERTA DOBLE VIDRIO 1H 825x2600</t>
  </si>
  <si>
    <t>PUERTA DOBLE VIDRIO 2H 1450x2800</t>
  </si>
  <si>
    <t>PUERTA MONOVIDRIO 1H 825X2600 SUELO TECHO</t>
  </si>
  <si>
    <t>PUERTA EN MAMPARA CIEGA 50 MM SUELO TECHO</t>
  </si>
  <si>
    <t>PUERTA EN MAMPARA CIEGA 113 MM SUELO TECHO</t>
  </si>
  <si>
    <t>PUERTA LISA SUELO/TECHO 1H 825x2600</t>
  </si>
  <si>
    <t>PUERTA LISA SUELO/TECHO 2H 1450x2600</t>
  </si>
  <si>
    <t>PUERTA RECUPERADA EN MAMPARA</t>
  </si>
  <si>
    <t>PUERTA SENCILLA EI CON ÓCULO</t>
  </si>
  <si>
    <t>PUERTA DOBLE EI CON ÓCULO</t>
  </si>
  <si>
    <t>RETENEDOR ELECTROMAGNÉTICO</t>
  </si>
  <si>
    <t>BARANDILLA DOBLE PASAMANOS ACERO</t>
  </si>
  <si>
    <t>BARANDILLA ACERO INOXIDABLE</t>
  </si>
  <si>
    <t>TOPE METÁLICO PROTECCIÓN PUERTAS</t>
  </si>
  <si>
    <t>REPARACIÓN MUEBLES CUBRE INDUCTORES</t>
  </si>
  <si>
    <t>ADAPTACIÓN REGISTRO MUEBLE CUBRE INDUCTOR</t>
  </si>
  <si>
    <t>SUSTITUCIÓN CERRADURA-POMO/MANETAPUERTA PASO</t>
  </si>
  <si>
    <t>INSTALACIÓN PERSIANA RECUPERADA</t>
  </si>
  <si>
    <t>ESTOR OPACO TELA+FOSCURIT</t>
  </si>
  <si>
    <t>PERSIANA VENECIANA LAMA 25 mm ALUMINIO</t>
  </si>
  <si>
    <t>VENTANA OSCILOBATIENTE ALUMINIO LACADO</t>
  </si>
  <si>
    <t>VIERTEAGUAS ALUMINIO LACADO PLEGA</t>
  </si>
  <si>
    <t>REPARACION PUERTA</t>
  </si>
  <si>
    <t>SUMINISTRO Y MONTAJE DE MUELLE CIERRAPUERTAS</t>
  </si>
  <si>
    <t>SUMINISTRO E INSTALACION DE ALUMINIO ANODIZADO</t>
  </si>
  <si>
    <t>Total Capítulo 010</t>
  </si>
  <si>
    <t>C 11</t>
  </si>
  <si>
    <t>ELECTRICIDAD</t>
  </si>
  <si>
    <t>11_01</t>
  </si>
  <si>
    <t>11_02</t>
  </si>
  <si>
    <t>11_03</t>
  </si>
  <si>
    <t>11_04</t>
  </si>
  <si>
    <t>11_05</t>
  </si>
  <si>
    <t>11_06</t>
  </si>
  <si>
    <t>11_07</t>
  </si>
  <si>
    <t>11_08</t>
  </si>
  <si>
    <t>11_09</t>
  </si>
  <si>
    <t>11_10</t>
  </si>
  <si>
    <t>11_11</t>
  </si>
  <si>
    <t>11_12</t>
  </si>
  <si>
    <t>11_13</t>
  </si>
  <si>
    <t>11_14</t>
  </si>
  <si>
    <t>11_15</t>
  </si>
  <si>
    <t>11_16</t>
  </si>
  <si>
    <t>11_17</t>
  </si>
  <si>
    <t>11_18</t>
  </si>
  <si>
    <t>11_19</t>
  </si>
  <si>
    <t>11_20</t>
  </si>
  <si>
    <t>11_21</t>
  </si>
  <si>
    <t>11_22</t>
  </si>
  <si>
    <t>11_23</t>
  </si>
  <si>
    <t>11_24</t>
  </si>
  <si>
    <t>11_25</t>
  </si>
  <si>
    <t>INSTALACIÓN ELÉCTRICA Y DE ILUMINACIÓN</t>
  </si>
  <si>
    <t>LINEA ELECTRICA RZ1 0,6/1KV 3G2.5 mm2.</t>
  </si>
  <si>
    <t>LINEA ELECTRICA RZ1 0,6/1KV 3G1.5 mm2</t>
  </si>
  <si>
    <t>CABLEADO COAXIAL Cu 1,13 mm 75 Ohm PVC</t>
  </si>
  <si>
    <t>TUBO FLEXIBLE CORRUG. REFORZADO D=25 mm</t>
  </si>
  <si>
    <t>BASE ENCHUFE SCHUCO</t>
  </si>
  <si>
    <t>TOMA TV/FM/FI</t>
  </si>
  <si>
    <t>MECANISMO SENCILLO</t>
  </si>
  <si>
    <t>PULSADOR SENCILLO</t>
  </si>
  <si>
    <t>MECANISMO DOBLE</t>
  </si>
  <si>
    <t>MONTAJE DE MECANISMO RECUPERADO</t>
  </si>
  <si>
    <t>DESPLAZAMIENTO DE MECANISMOS</t>
  </si>
  <si>
    <t>FORMACION ENCENDIDOS</t>
  </si>
  <si>
    <t>CAJA MECANISMO PARA PAVIMENTO EMPOTRADA</t>
  </si>
  <si>
    <t>DESPLAZAMIENTOS CAJAS PUESTOS TRABAJO</t>
  </si>
  <si>
    <t>MONTAJE SENSOR DE PRESENCIA</t>
  </si>
  <si>
    <t>SENSOR DE PRESENCIA</t>
  </si>
  <si>
    <t>CANALETA DE SUPERFICIE PVC 40X200 mm.</t>
  </si>
  <si>
    <t>CANALETA DE SUPERFICIE PVC 25x100 mm.</t>
  </si>
  <si>
    <t>CANALETA DE SUPERFICIE PVC 25x40 mm.</t>
  </si>
  <si>
    <t>CANALETA 300x100 mm TIPO REJIBAND</t>
  </si>
  <si>
    <t>CANALETA 200x100 mm TIPO REJIBAND</t>
  </si>
  <si>
    <t>CANAL DE ALUMINIO CON TAPA 100X60 mm.</t>
  </si>
  <si>
    <t>CANAL PVC BLANCO CON TAPA 100X60 mm.</t>
  </si>
  <si>
    <t>LEGALIZACION INST. ELECTRICIDAD CON MEMORIA TECNICA</t>
  </si>
  <si>
    <t>LEGALIZACION INST. ELECTRICIDAD CON PROYECTO</t>
  </si>
  <si>
    <t>11_26</t>
  </si>
  <si>
    <t>Total Capítulo 011</t>
  </si>
  <si>
    <t>C 12</t>
  </si>
  <si>
    <t>ALUMBRADO</t>
  </si>
  <si>
    <t>12_01</t>
  </si>
  <si>
    <t>12_02</t>
  </si>
  <si>
    <t>12_03</t>
  </si>
  <si>
    <t>12_04</t>
  </si>
  <si>
    <t>12_05</t>
  </si>
  <si>
    <t>12_06</t>
  </si>
  <si>
    <t>12_07</t>
  </si>
  <si>
    <t>12_08</t>
  </si>
  <si>
    <t>MONTAJE DE LUMINARIA RECUPERADA EN FALSO TECHO</t>
  </si>
  <si>
    <t>DESPLAZAMIENTO DE LUMINARIA EN FALSO TECHO</t>
  </si>
  <si>
    <t>LUMINARIA EMERGENCIA NOVA LD EMPOTRADA</t>
  </si>
  <si>
    <t>PANTALLA LED 60X60</t>
  </si>
  <si>
    <t>PANTALLA LED CON REGULACION</t>
  </si>
  <si>
    <t>DOWNLIGHT LED, CIRCULAR O CUADRADO</t>
  </si>
  <si>
    <t>DOWNLIGHT LED ESTANCO 10W 3000K</t>
  </si>
  <si>
    <t>SISTEMA REGULACION  LUMÍNICO</t>
  </si>
  <si>
    <t>Total Capítulo 12</t>
  </si>
  <si>
    <t>C 13</t>
  </si>
  <si>
    <t>CLIMATIZACIÓN Y VENTILACIÓN</t>
  </si>
  <si>
    <t>13_01</t>
  </si>
  <si>
    <t>13_02</t>
  </si>
  <si>
    <t>13_03</t>
  </si>
  <si>
    <t>13_04</t>
  </si>
  <si>
    <t>13_05</t>
  </si>
  <si>
    <t>13_06</t>
  </si>
  <si>
    <t>13_07</t>
  </si>
  <si>
    <t>13_08</t>
  </si>
  <si>
    <t>13_09</t>
  </si>
  <si>
    <t>13_10</t>
  </si>
  <si>
    <t>13_11</t>
  </si>
  <si>
    <t>13_12</t>
  </si>
  <si>
    <t>13_13</t>
  </si>
  <si>
    <t>13_14</t>
  </si>
  <si>
    <t>13_15</t>
  </si>
  <si>
    <t>13_16</t>
  </si>
  <si>
    <t>13_17</t>
  </si>
  <si>
    <t>13_18</t>
  </si>
  <si>
    <t>13_19</t>
  </si>
  <si>
    <t>13_20</t>
  </si>
  <si>
    <t>13_21</t>
  </si>
  <si>
    <t>13_22</t>
  </si>
  <si>
    <t>13_23</t>
  </si>
  <si>
    <t>13_24</t>
  </si>
  <si>
    <t>UNIDAD SPLIT 1X1 - 4,2 KW</t>
  </si>
  <si>
    <t>FAN-COIL DE CASSETTE 1,90/1,24 KW</t>
  </si>
  <si>
    <t>FAN-COIL DE CONDUCTO 1,42 KW</t>
  </si>
  <si>
    <t>COMPUERTA CORTAFUEGOS HASTA 300x300</t>
  </si>
  <si>
    <t>INGENIERIA Y PROGRAMACION POR EQUIPO</t>
  </si>
  <si>
    <t>LLAVE DE CORTE 25 MM</t>
  </si>
  <si>
    <t>LLAVE DE CORTE 32 MM</t>
  </si>
  <si>
    <t>DESAGUE BANDEJAS PVC 32 MM</t>
  </si>
  <si>
    <t>TUBERÍA PP RETICULADO 25 MM C/ACCESORIOS</t>
  </si>
  <si>
    <t>TUBERÍA PP RETICULADO 32 MM C/ACCESORIOS</t>
  </si>
  <si>
    <t>AISLAMIENTO TUBERÍA 25 MM</t>
  </si>
  <si>
    <t>AISLAMIENTO TUBERÍA 32MM</t>
  </si>
  <si>
    <t>DEFLECTORES CLIMA</t>
  </si>
  <si>
    <t>REJILLA IMPULSIÓN ATDG 1025x165</t>
  </si>
  <si>
    <t>REJILLA RETORNO ATAG 325x225</t>
  </si>
  <si>
    <t>LIMPIEZA Y PUESTA A PUNTO DE INDUCTOR O FANCOIL</t>
  </si>
  <si>
    <t>LIMPIEZA Y PUESTA A PUNTO DE DIFUSOR</t>
  </si>
  <si>
    <t>DESMONTAJE Y RECOLOCACIÓN SONDA TEMPERATURA</t>
  </si>
  <si>
    <t>CONDUCTO DE FIBRA REPOSICIÓN EXISTENTES</t>
  </si>
  <si>
    <t>DESPLAZAMIENTO DE DIFUSOR</t>
  </si>
  <si>
    <t>DESPLAZAMIENTO DE REJILLA</t>
  </si>
  <si>
    <t>DESPLAZAMIENTO DE FANCOIL</t>
  </si>
  <si>
    <t>Total Capítulo 13</t>
  </si>
  <si>
    <t>C 14</t>
  </si>
  <si>
    <t>EVACUACIÓN, FONTANERÍA Y SANITARIOS</t>
  </si>
  <si>
    <t>14_01</t>
  </si>
  <si>
    <t>14_02</t>
  </si>
  <si>
    <t>14_03</t>
  </si>
  <si>
    <t>14_04</t>
  </si>
  <si>
    <t>14_05</t>
  </si>
  <si>
    <t>14_06</t>
  </si>
  <si>
    <t>14_07</t>
  </si>
  <si>
    <t>14_08</t>
  </si>
  <si>
    <t>14_09</t>
  </si>
  <si>
    <t>14_10</t>
  </si>
  <si>
    <t>14_11</t>
  </si>
  <si>
    <t>14_12</t>
  </si>
  <si>
    <t>14_13</t>
  </si>
  <si>
    <t>14_14</t>
  </si>
  <si>
    <t>14_15</t>
  </si>
  <si>
    <t>DESAGÜE INDIVIDUAL PVC SIFÓNICO</t>
  </si>
  <si>
    <t>TUBERÍA EVACUACIÓN PVC D=50 mm</t>
  </si>
  <si>
    <t>BAJANTE PVC SERIE B JUNTA PEGADA D=110 mm</t>
  </si>
  <si>
    <t>TUBERÍA POLIPROPILENO RET. D=20 mm</t>
  </si>
  <si>
    <t>AISLAMIENTO COQUILLA ELASTOMÉRICA e=30 mm</t>
  </si>
  <si>
    <t>LLAVE DE PASO EMPOTRABLE DN20</t>
  </si>
  <si>
    <t>VALVULA ESFERA DN20</t>
  </si>
  <si>
    <t>LAVABO GAMA MEDIA BAJO ENCIMERA</t>
  </si>
  <si>
    <t>LAVABO GAMA MEDIA MURAL</t>
  </si>
  <si>
    <t>PLATO DUCHA ACRILICO 80X120</t>
  </si>
  <si>
    <t>INODORO GAMA MEDIA TANQUE BAJO</t>
  </si>
  <si>
    <t>GRIFERIA MONOMANDO BAÑO/DUCHA</t>
  </si>
  <si>
    <t>GRIFERÍA MONOMANDO LAVABO</t>
  </si>
  <si>
    <t>MÓDULO CABINA SANITARIA 180x120 cm.</t>
  </si>
  <si>
    <t>ENCIMERA LAMINADO ESTRATIFICADO</t>
  </si>
  <si>
    <t>Total Capítulo 14</t>
  </si>
  <si>
    <t>C 15</t>
  </si>
  <si>
    <t>CABLEADO ESTRUCTURADO</t>
  </si>
  <si>
    <t>15_01</t>
  </si>
  <si>
    <t>15_02</t>
  </si>
  <si>
    <t>15_03</t>
  </si>
  <si>
    <t>15_04</t>
  </si>
  <si>
    <t>15_05</t>
  </si>
  <si>
    <t>15_06</t>
  </si>
  <si>
    <t>Total Capítulo 15</t>
  </si>
  <si>
    <t>C 16</t>
  </si>
  <si>
    <t>16_01</t>
  </si>
  <si>
    <t>16_02</t>
  </si>
  <si>
    <t>16_03</t>
  </si>
  <si>
    <t>16_04</t>
  </si>
  <si>
    <t>16_05</t>
  </si>
  <si>
    <t>16_06</t>
  </si>
  <si>
    <t>16_07</t>
  </si>
  <si>
    <t>16_08</t>
  </si>
  <si>
    <t>DETECTOR DE INCENDIOS IDEM EXISTENTES</t>
  </si>
  <si>
    <t>SELLADO IGNÍFUGO ENTRE SECTORES</t>
  </si>
  <si>
    <t>MORTERO IGNÍFUGO PROYECTADO RF-90</t>
  </si>
  <si>
    <t>COLOCACIÓN EXTINTORES RETIRADOS</t>
  </si>
  <si>
    <t>INTEGRACIÓN Y PROGRAMACIÓN EQUIPO CENTRAL DETECCION INCENDIOS NOTIFIER O SIMILAR</t>
  </si>
  <si>
    <t>INTEGRACION Y PROGRAMACION EQUIPO CENTRAL DETECCION SIEMENS POR PERSONAL DE LA MARCA</t>
  </si>
  <si>
    <t>Total Capítulo 16</t>
  </si>
  <si>
    <t>C 017</t>
  </si>
  <si>
    <t>VARIOS E IMPREVISTOS</t>
  </si>
  <si>
    <t>Total Capítulo 017</t>
  </si>
  <si>
    <t>suma capítulos 1-17</t>
  </si>
  <si>
    <t>C 018</t>
  </si>
  <si>
    <t>Total Capítulo 018</t>
  </si>
  <si>
    <t>Total Capítulo 019</t>
  </si>
  <si>
    <t>C 019</t>
  </si>
  <si>
    <t>C 020</t>
  </si>
  <si>
    <t xml:space="preserve">“Obras aposentamiento o adecuación funcional en oficinas de Madrid " </t>
  </si>
  <si>
    <t>TOTAL CONTRATO</t>
  </si>
  <si>
    <t>Importe Unitario Ofertado</t>
  </si>
  <si>
    <t>Total Ofertado</t>
  </si>
  <si>
    <t>17_01</t>
  </si>
  <si>
    <t>18_01</t>
  </si>
  <si>
    <t>19_01</t>
  </si>
  <si>
    <t>20_01</t>
  </si>
  <si>
    <t>(*) Cuando no se indiquen otros porcentajes se entenderá que, quedan incluidos en el precio de la oferta el 13% de Gastos Generales y el 6% de Beneficio Industrial 
(**) Los capítulos 18, 19 y 20 se obtienen como porcentaje fijo y predeterminado de la suma de las partidas a ejecutar (capítulos 1 a 17, ambos inclusive). EL capitulo 17 es un capitulo de importe fijo e invariable que debe incluirse en la oferta.</t>
  </si>
  <si>
    <t>Total Capítulo 20</t>
  </si>
  <si>
    <t>CABLE 4 PARES 6A NO APANTALLADO</t>
  </si>
  <si>
    <t>PANEL DE CONEXIÓN 24 PUERTOS CAT. 6A</t>
  </si>
  <si>
    <t>TOMA RJ45 DOBLE DE SUPERFICIE</t>
  </si>
  <si>
    <t>TENDIDO MANGUERAS AUDIO</t>
  </si>
  <si>
    <t>CABLE MULTIFBRA 12 FIBRAS MONOMODO LSFH</t>
  </si>
  <si>
    <t>CERTIFICADO DE LA INSTALACION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</si>
</sst>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0%"/>
    <numFmt numFmtId="165" formatCode="0.00000000%"/>
    <numFmt numFmtId="166" formatCode="0.0000000000%"/>
    <numFmt numFmtId="167" formatCode="0.000%"/>
  </numFmts>
  <fonts count="33"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
      <b/>
      <sz val="9"/>
      <color rgb="FF0070C0"/>
      <name val="Calibri"/>
      <family val="2"/>
      <scheme val="minor"/>
    </font>
    <font>
      <b/>
      <sz val="8"/>
      <color rgb="FF0070C0"/>
      <name val="Calibri"/>
      <family val="2"/>
      <scheme val="minor"/>
    </font>
    <font>
      <sz val="8"/>
      <color rgb="FF0070C0"/>
      <name val="Calibri"/>
      <family val="2"/>
    </font>
    <font>
      <sz val="8"/>
      <color rgb="FF0070C0"/>
      <name val="Calibri"/>
      <family val="2"/>
      <scheme val="minor"/>
    </font>
    <font>
      <sz val="8"/>
      <color theme="8" tint="-0.249977111117893"/>
      <name val="Calibri"/>
      <family val="2"/>
      <scheme val="minor"/>
    </font>
    <font>
      <b/>
      <i/>
      <sz val="10"/>
      <color theme="8" tint="-0.249977111117893"/>
      <name val="Calibri"/>
      <family val="2"/>
      <scheme val="minor"/>
    </font>
    <font>
      <b/>
      <sz val="8"/>
      <color theme="8" tint="-0.249977111117893"/>
      <name val="Calibri"/>
      <family val="2"/>
      <scheme val="minor"/>
    </font>
    <font>
      <b/>
      <i/>
      <sz val="9"/>
      <color theme="1"/>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129">
    <xf numFmtId="0" fontId="0" fillId="0" borderId="0" xfId="0"/>
    <xf numFmtId="0" fontId="0" fillId="0" borderId="0" xfId="0" applyProtection="1"/>
    <xf numFmtId="0" fontId="0" fillId="0" borderId="0" xfId="0" applyBorder="1" applyProtection="1"/>
    <xf numFmtId="0" fontId="15" fillId="0" borderId="9" xfId="0" applyFont="1" applyBorder="1" applyAlignment="1" applyProtection="1">
      <alignment horizontal="left" vertical="center" wrapText="1"/>
    </xf>
    <xf numFmtId="0" fontId="15" fillId="0" borderId="3" xfId="0" applyFont="1" applyBorder="1" applyAlignment="1" applyProtection="1">
      <alignment horizontal="left" vertical="center" wrapText="1"/>
    </xf>
    <xf numFmtId="10" fontId="17" fillId="3" borderId="10" xfId="0" applyNumberFormat="1" applyFont="1" applyFill="1" applyBorder="1" applyAlignment="1" applyProtection="1">
      <alignment horizontal="right" vertical="center"/>
    </xf>
    <xf numFmtId="2" fontId="17" fillId="3" borderId="11" xfId="0" applyNumberFormat="1" applyFont="1" applyFill="1" applyBorder="1" applyAlignment="1" applyProtection="1">
      <alignment horizontal="right" vertical="center" indent="4"/>
      <protection locked="0"/>
    </xf>
    <xf numFmtId="2" fontId="17" fillId="3"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9"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2"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5" fillId="0" borderId="3" xfId="0" applyNumberFormat="1" applyFont="1" applyBorder="1" applyAlignment="1" applyProtection="1">
      <alignment vertical="top"/>
    </xf>
    <xf numFmtId="4" fontId="10" fillId="3" borderId="1" xfId="0" applyNumberFormat="1" applyFont="1" applyFill="1" applyBorder="1" applyAlignment="1" applyProtection="1">
      <alignment vertical="top"/>
    </xf>
    <xf numFmtId="3" fontId="5" fillId="2" borderId="3" xfId="0" applyNumberFormat="1" applyFont="1" applyFill="1" applyBorder="1" applyAlignment="1" applyProtection="1">
      <alignment vertical="top"/>
    </xf>
    <xf numFmtId="4" fontId="5" fillId="2" borderId="3" xfId="0" applyNumberFormat="1" applyFont="1" applyFill="1" applyBorder="1" applyAlignment="1" applyProtection="1">
      <alignment vertical="top"/>
    </xf>
    <xf numFmtId="4" fontId="10" fillId="2" borderId="4" xfId="0" applyNumberFormat="1" applyFont="1" applyFill="1" applyBorder="1" applyAlignment="1" applyProtection="1">
      <alignment vertical="top"/>
    </xf>
    <xf numFmtId="0" fontId="6" fillId="0" borderId="1" xfId="0"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6" fillId="0" borderId="3" xfId="0" applyNumberFormat="1" applyFont="1" applyFill="1" applyBorder="1" applyAlignment="1" applyProtection="1">
      <alignment vertical="top"/>
    </xf>
    <xf numFmtId="4" fontId="5" fillId="0" borderId="3" xfId="0" applyNumberFormat="1" applyFont="1" applyFill="1" applyBorder="1" applyAlignment="1" applyProtection="1">
      <alignment vertical="top"/>
    </xf>
    <xf numFmtId="0" fontId="6" fillId="0" borderId="2" xfId="0" applyFont="1" applyFill="1" applyBorder="1" applyAlignment="1" applyProtection="1">
      <alignment vertical="top"/>
    </xf>
    <xf numFmtId="0" fontId="6"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6" fillId="0" borderId="3" xfId="0" applyFont="1" applyFill="1" applyBorder="1" applyProtection="1"/>
    <xf numFmtId="4" fontId="4" fillId="3" borderId="1" xfId="0" applyNumberFormat="1" applyFont="1" applyFill="1" applyBorder="1" applyProtection="1"/>
    <xf numFmtId="4" fontId="6" fillId="3" borderId="2" xfId="0" applyNumberFormat="1" applyFont="1" applyFill="1" applyBorder="1" applyAlignment="1" applyProtection="1">
      <alignment vertical="top"/>
      <protection locked="0"/>
    </xf>
    <xf numFmtId="4" fontId="4" fillId="3" borderId="1" xfId="0" applyNumberFormat="1" applyFont="1" applyFill="1" applyBorder="1" applyAlignment="1" applyProtection="1">
      <alignment vertical="top"/>
      <protection locked="0"/>
    </xf>
    <xf numFmtId="3" fontId="25" fillId="0" borderId="3" xfId="0" applyNumberFormat="1" applyFont="1" applyBorder="1" applyAlignment="1" applyProtection="1">
      <alignment horizontal="right" vertical="top"/>
    </xf>
    <xf numFmtId="49" fontId="26" fillId="0" borderId="3" xfId="0" applyNumberFormat="1" applyFont="1" applyBorder="1" applyAlignment="1" applyProtection="1">
      <alignment horizontal="right" vertical="top" wrapText="1"/>
    </xf>
    <xf numFmtId="4" fontId="26" fillId="3" borderId="1" xfId="0" applyNumberFormat="1" applyFont="1" applyFill="1" applyBorder="1" applyAlignment="1" applyProtection="1">
      <alignment vertical="top"/>
    </xf>
    <xf numFmtId="0" fontId="26" fillId="0" borderId="1" xfId="0" applyFont="1" applyBorder="1" applyAlignment="1" applyProtection="1">
      <alignment horizontal="center" vertical="center"/>
    </xf>
    <xf numFmtId="164" fontId="0" fillId="0" borderId="0" xfId="0" applyNumberFormat="1" applyFill="1" applyProtection="1"/>
    <xf numFmtId="165" fontId="0" fillId="0" borderId="0" xfId="0" applyNumberFormat="1" applyProtection="1"/>
    <xf numFmtId="166" fontId="0" fillId="0" borderId="0" xfId="0" applyNumberFormat="1" applyProtection="1"/>
    <xf numFmtId="0" fontId="24" fillId="0" borderId="0" xfId="0" applyFont="1" applyFill="1" applyProtection="1"/>
    <xf numFmtId="4" fontId="26" fillId="0" borderId="3" xfId="0" applyNumberFormat="1" applyFont="1" applyBorder="1" applyAlignment="1" applyProtection="1">
      <alignment vertical="top"/>
    </xf>
    <xf numFmtId="4" fontId="26" fillId="2" borderId="3" xfId="0" applyNumberFormat="1" applyFont="1" applyFill="1" applyBorder="1" applyAlignment="1" applyProtection="1">
      <alignment vertical="top"/>
    </xf>
    <xf numFmtId="4" fontId="26" fillId="2" borderId="4" xfId="0" applyNumberFormat="1" applyFont="1" applyFill="1" applyBorder="1" applyAlignment="1" applyProtection="1">
      <alignment vertical="top"/>
    </xf>
    <xf numFmtId="4" fontId="26" fillId="0" borderId="3" xfId="0" applyNumberFormat="1" applyFont="1" applyFill="1" applyBorder="1" applyAlignment="1" applyProtection="1">
      <alignment vertical="top"/>
    </xf>
    <xf numFmtId="4" fontId="28" fillId="5" borderId="1" xfId="0" applyNumberFormat="1" applyFont="1" applyFill="1" applyBorder="1" applyAlignment="1" applyProtection="1">
      <alignment vertical="top"/>
    </xf>
    <xf numFmtId="4" fontId="26" fillId="5" borderId="1" xfId="0" applyNumberFormat="1" applyFont="1" applyFill="1" applyBorder="1" applyAlignment="1" applyProtection="1">
      <alignment vertical="top"/>
    </xf>
    <xf numFmtId="4" fontId="28" fillId="5" borderId="2" xfId="0" applyNumberFormat="1" applyFont="1" applyFill="1" applyBorder="1" applyAlignment="1" applyProtection="1">
      <alignment vertical="top"/>
    </xf>
    <xf numFmtId="0" fontId="3" fillId="0" borderId="3" xfId="0" applyFont="1" applyBorder="1" applyAlignment="1" applyProtection="1">
      <alignment horizontal="center" vertical="top" wrapText="1"/>
    </xf>
    <xf numFmtId="0" fontId="3" fillId="0" borderId="2" xfId="0" applyFont="1" applyBorder="1" applyAlignment="1" applyProtection="1">
      <alignment horizontal="center" vertical="top"/>
    </xf>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0" fontId="3" fillId="0" borderId="1" xfId="0" applyFont="1" applyBorder="1" applyAlignment="1" applyProtection="1">
      <alignment horizontal="center"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6"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11" fillId="0" borderId="1" xfId="0" applyFont="1" applyFill="1" applyBorder="1" applyAlignment="1" applyProtection="1">
      <alignment vertical="top"/>
    </xf>
    <xf numFmtId="0" fontId="11" fillId="0" borderId="3" xfId="0" applyFont="1" applyFill="1" applyBorder="1" applyAlignment="1" applyProtection="1">
      <alignment vertical="top"/>
    </xf>
    <xf numFmtId="0" fontId="8" fillId="0" borderId="3" xfId="0" applyFont="1" applyFill="1" applyBorder="1" applyProtection="1"/>
    <xf numFmtId="0" fontId="9" fillId="0" borderId="1" xfId="0" applyFont="1" applyBorder="1" applyAlignment="1" applyProtection="1">
      <alignment horizontal="center" vertical="top" wrapText="1"/>
    </xf>
    <xf numFmtId="167" fontId="28" fillId="0" borderId="3" xfId="0" applyNumberFormat="1" applyFont="1" applyBorder="1" applyAlignment="1" applyProtection="1">
      <alignment vertical="top" wrapText="1"/>
    </xf>
    <xf numFmtId="167" fontId="27" fillId="0" borderId="1" xfId="0" applyNumberFormat="1" applyFont="1" applyFill="1" applyBorder="1" applyAlignment="1" applyProtection="1">
      <alignment horizontal="right" vertical="top"/>
    </xf>
    <xf numFmtId="4" fontId="29" fillId="5" borderId="2" xfId="0" applyNumberFormat="1" applyFont="1" applyFill="1" applyBorder="1" applyAlignment="1" applyProtection="1">
      <alignment vertical="top"/>
    </xf>
    <xf numFmtId="4" fontId="29" fillId="5" borderId="1" xfId="0" applyNumberFormat="1" applyFont="1" applyFill="1" applyBorder="1" applyAlignment="1" applyProtection="1">
      <alignment vertical="top"/>
    </xf>
    <xf numFmtId="0" fontId="30" fillId="0" borderId="2" xfId="0" applyFont="1" applyBorder="1" applyAlignment="1" applyProtection="1">
      <alignment horizontal="center" vertical="top"/>
    </xf>
    <xf numFmtId="4" fontId="31" fillId="5" borderId="1" xfId="0" applyNumberFormat="1" applyFont="1" applyFill="1" applyBorder="1" applyAlignment="1" applyProtection="1">
      <alignment vertical="top"/>
    </xf>
    <xf numFmtId="0" fontId="32" fillId="0" borderId="1" xfId="0" applyFont="1" applyBorder="1" applyAlignment="1" applyProtection="1">
      <alignment horizontal="center" vertical="top" wrapText="1"/>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6" fillId="0" borderId="0" xfId="0" applyFont="1" applyBorder="1" applyAlignment="1" applyProtection="1">
      <alignment horizontal="left" vertical="top" wrapText="1"/>
    </xf>
    <xf numFmtId="0" fontId="12" fillId="0" borderId="5" xfId="0" applyFont="1" applyBorder="1" applyAlignment="1" applyProtection="1">
      <alignment horizontal="left" vertical="top" wrapText="1"/>
    </xf>
    <xf numFmtId="0" fontId="12" fillId="0" borderId="6" xfId="0" applyFont="1" applyBorder="1" applyAlignment="1" applyProtection="1">
      <alignment horizontal="left" vertical="top" wrapText="1"/>
    </xf>
    <xf numFmtId="0" fontId="12" fillId="0" borderId="7" xfId="0" applyFont="1" applyBorder="1" applyAlignment="1" applyProtection="1">
      <alignment horizontal="left" vertical="top" wrapText="1"/>
    </xf>
    <xf numFmtId="0" fontId="14"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3" fontId="25" fillId="0" borderId="3" xfId="0" applyNumberFormat="1" applyFont="1" applyBorder="1" applyAlignment="1" applyProtection="1">
      <alignment horizontal="right" vertical="top"/>
    </xf>
    <xf numFmtId="3" fontId="25" fillId="0" borderId="4" xfId="0" applyNumberFormat="1" applyFont="1" applyBorder="1" applyAlignment="1" applyProtection="1">
      <alignment horizontal="right" vertical="top"/>
    </xf>
    <xf numFmtId="0" fontId="0" fillId="3" borderId="12" xfId="0" applyFill="1" applyBorder="1" applyAlignment="1" applyProtection="1">
      <alignment horizontal="center" vertical="top"/>
      <protection locked="0"/>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workbookViewId="0">
      <pane ySplit="9" topLeftCell="A12"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113" t="s">
        <v>26</v>
      </c>
      <c r="B2" s="113"/>
      <c r="C2" s="113"/>
      <c r="D2" s="113"/>
      <c r="E2" s="113"/>
      <c r="F2" s="113"/>
      <c r="G2" s="113"/>
      <c r="H2" s="113"/>
      <c r="I2" s="113"/>
    </row>
    <row r="5" spans="1:9" x14ac:dyDescent="0.25">
      <c r="D5" s="12"/>
      <c r="E5" s="12"/>
      <c r="F5" s="13"/>
      <c r="G5" s="13"/>
      <c r="H5" s="13"/>
      <c r="I5" s="14" t="s">
        <v>540</v>
      </c>
    </row>
    <row r="6" spans="1:9" x14ac:dyDescent="0.25">
      <c r="D6" s="12"/>
      <c r="E6" s="12"/>
      <c r="F6" s="13"/>
      <c r="G6" s="13"/>
      <c r="H6" s="13"/>
      <c r="I6" s="14"/>
    </row>
    <row r="7" spans="1:9" x14ac:dyDescent="0.25">
      <c r="D7" s="12"/>
      <c r="E7" s="12"/>
      <c r="F7" s="13"/>
      <c r="G7" s="13"/>
      <c r="H7" s="13"/>
      <c r="I7" s="15" t="s">
        <v>57</v>
      </c>
    </row>
    <row r="8" spans="1:9" ht="24.95" customHeight="1" x14ac:dyDescent="0.25"/>
    <row r="9" spans="1:9" ht="18.75" x14ac:dyDescent="0.3">
      <c r="A9" s="114" t="s">
        <v>27</v>
      </c>
      <c r="B9" s="114"/>
      <c r="C9" s="114"/>
      <c r="D9" s="114"/>
      <c r="E9" s="114"/>
      <c r="F9" s="114"/>
      <c r="G9" s="114"/>
      <c r="H9" s="114"/>
      <c r="I9" s="114"/>
    </row>
    <row r="10" spans="1:9" ht="15" customHeight="1" x14ac:dyDescent="0.25"/>
    <row r="11" spans="1:9" ht="15" customHeight="1" x14ac:dyDescent="0.25"/>
    <row r="12" spans="1:9" x14ac:dyDescent="0.25">
      <c r="A12" s="11" t="s">
        <v>28</v>
      </c>
      <c r="B12" s="115"/>
      <c r="C12" s="115"/>
      <c r="D12" s="115"/>
      <c r="E12" s="115"/>
      <c r="F12" s="107" t="s">
        <v>29</v>
      </c>
      <c r="G12" s="107"/>
      <c r="H12" s="107"/>
      <c r="I12" s="16"/>
    </row>
    <row r="13" spans="1:9" x14ac:dyDescent="0.25">
      <c r="A13" s="116" t="s">
        <v>30</v>
      </c>
      <c r="B13" s="116"/>
      <c r="C13" s="116"/>
      <c r="D13" s="116"/>
      <c r="E13" s="116"/>
      <c r="F13" s="116"/>
      <c r="G13" s="116"/>
      <c r="H13" s="116"/>
      <c r="I13" s="17"/>
    </row>
    <row r="14" spans="1:9" x14ac:dyDescent="0.25">
      <c r="A14" s="18"/>
      <c r="B14" s="18"/>
      <c r="C14" s="18"/>
      <c r="D14" s="18"/>
      <c r="E14" s="18"/>
      <c r="F14" s="18"/>
      <c r="G14" s="18"/>
      <c r="H14" s="18"/>
      <c r="I14" s="17"/>
    </row>
    <row r="15" spans="1:9" x14ac:dyDescent="0.25">
      <c r="A15" s="11" t="s">
        <v>31</v>
      </c>
      <c r="B15" s="11"/>
      <c r="C15" s="19"/>
      <c r="D15" s="107" t="s">
        <v>32</v>
      </c>
      <c r="E15" s="107"/>
      <c r="F15" s="109"/>
      <c r="G15" s="109"/>
      <c r="H15" s="109"/>
      <c r="I15" s="109"/>
    </row>
    <row r="16" spans="1:9" x14ac:dyDescent="0.25">
      <c r="B16" s="20"/>
      <c r="C16" s="20" t="s">
        <v>33</v>
      </c>
      <c r="D16" s="20"/>
      <c r="E16" s="20"/>
      <c r="F16" s="20" t="s">
        <v>34</v>
      </c>
      <c r="G16" s="20"/>
      <c r="H16" s="20"/>
      <c r="I16" s="11"/>
    </row>
    <row r="17" spans="1:9" x14ac:dyDescent="0.25">
      <c r="B17" s="20"/>
      <c r="C17" s="20"/>
      <c r="D17" s="20"/>
      <c r="E17" s="20"/>
      <c r="F17" s="20"/>
      <c r="G17" s="20"/>
      <c r="H17" s="20"/>
      <c r="I17" s="11"/>
    </row>
    <row r="18" spans="1:9" x14ac:dyDescent="0.25">
      <c r="A18" s="11" t="s">
        <v>35</v>
      </c>
      <c r="B18" s="16"/>
      <c r="C18" s="107" t="s">
        <v>36</v>
      </c>
      <c r="D18" s="107"/>
      <c r="E18" s="108"/>
      <c r="F18" s="108"/>
      <c r="G18" s="108"/>
      <c r="H18" s="21" t="s">
        <v>37</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38</v>
      </c>
      <c r="B21" s="24"/>
      <c r="C21" s="109"/>
      <c r="D21" s="109"/>
      <c r="E21" s="109"/>
      <c r="F21" s="109"/>
      <c r="G21" s="109"/>
      <c r="H21" s="26" t="s">
        <v>39</v>
      </c>
      <c r="I21" s="22"/>
    </row>
    <row r="22" spans="1:9" s="23" customFormat="1" x14ac:dyDescent="0.25">
      <c r="A22" s="27"/>
      <c r="B22" s="24"/>
      <c r="C22" s="25"/>
      <c r="D22" s="25"/>
      <c r="E22" s="25"/>
      <c r="F22" s="25"/>
      <c r="G22" s="25"/>
      <c r="H22" s="26"/>
      <c r="I22" s="21"/>
    </row>
    <row r="23" spans="1:9" x14ac:dyDescent="0.25">
      <c r="A23" s="11" t="s">
        <v>40</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110" t="s">
        <v>41</v>
      </c>
      <c r="B25" s="110"/>
      <c r="C25" s="110"/>
      <c r="D25" s="110"/>
      <c r="E25" s="110"/>
      <c r="F25" s="110"/>
      <c r="G25" s="110"/>
      <c r="H25" s="110"/>
      <c r="I25" s="11"/>
    </row>
    <row r="26" spans="1:9" ht="15" customHeight="1" x14ac:dyDescent="0.25">
      <c r="A26" s="11"/>
      <c r="B26" s="11"/>
      <c r="C26" s="11"/>
      <c r="D26" s="11"/>
      <c r="E26" s="11"/>
      <c r="F26" s="11"/>
      <c r="G26" s="11"/>
      <c r="H26" s="11"/>
      <c r="I26" s="11"/>
    </row>
    <row r="27" spans="1:9" ht="15" customHeight="1" x14ac:dyDescent="0.25">
      <c r="A27" s="11" t="s">
        <v>42</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43</v>
      </c>
      <c r="B29" s="111">
        <f>+IF('Anexo I Tabla Desglose Precio'!H272&lt;=495669.71,'Anexo I Tabla Desglose Precio'!H272,"ERROR: no debe superar 495669,71")</f>
        <v>57408</v>
      </c>
      <c r="C29" s="112"/>
      <c r="D29" s="11" t="s">
        <v>44</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105" t="s">
        <v>45</v>
      </c>
      <c r="B33" s="105"/>
      <c r="C33" s="105"/>
      <c r="D33" s="105"/>
      <c r="E33" s="105"/>
      <c r="F33" s="105"/>
      <c r="G33" s="105"/>
      <c r="H33" s="105"/>
      <c r="I33" s="11"/>
    </row>
    <row r="34" spans="1:9" ht="27" customHeight="1" x14ac:dyDescent="0.25">
      <c r="A34" s="11"/>
      <c r="B34" s="11"/>
      <c r="C34" s="11"/>
      <c r="D34" s="11"/>
      <c r="E34" s="11"/>
      <c r="F34" s="11"/>
      <c r="G34" s="11"/>
      <c r="H34" s="11"/>
      <c r="I34" s="11"/>
    </row>
    <row r="35" spans="1:9" ht="27" customHeight="1" x14ac:dyDescent="0.25">
      <c r="A35" s="105" t="s">
        <v>46</v>
      </c>
      <c r="B35" s="105"/>
      <c r="C35" s="105"/>
      <c r="D35" s="105"/>
      <c r="E35" s="105"/>
      <c r="F35" s="105"/>
      <c r="G35" s="105"/>
      <c r="H35" s="105"/>
      <c r="I35" s="11"/>
    </row>
    <row r="36" spans="1:9" ht="27" customHeight="1" x14ac:dyDescent="0.25">
      <c r="A36" s="11"/>
      <c r="B36" s="11"/>
      <c r="C36" s="11"/>
      <c r="D36" s="11"/>
      <c r="E36" s="11"/>
      <c r="F36" s="11"/>
      <c r="G36" s="11"/>
      <c r="H36" s="11"/>
      <c r="I36" s="11"/>
    </row>
    <row r="37" spans="1:9" ht="27" customHeight="1" x14ac:dyDescent="0.25">
      <c r="A37" s="105" t="s">
        <v>47</v>
      </c>
      <c r="B37" s="105"/>
      <c r="C37" s="105"/>
      <c r="D37" s="105"/>
      <c r="E37" s="105"/>
      <c r="F37" s="105"/>
      <c r="G37" s="105"/>
      <c r="H37" s="105"/>
      <c r="I37" s="11"/>
    </row>
    <row r="38" spans="1:9" ht="27" customHeight="1" x14ac:dyDescent="0.25">
      <c r="A38" s="11"/>
      <c r="B38" s="11"/>
      <c r="C38" s="11"/>
      <c r="D38" s="11"/>
      <c r="E38" s="11"/>
      <c r="F38" s="11"/>
      <c r="G38" s="11"/>
      <c r="H38" s="11"/>
      <c r="I38" s="11"/>
    </row>
    <row r="39" spans="1:9" ht="43.5" customHeight="1" x14ac:dyDescent="0.25">
      <c r="A39" s="105" t="s">
        <v>48</v>
      </c>
      <c r="B39" s="105"/>
      <c r="C39" s="105"/>
      <c r="D39" s="105"/>
      <c r="E39" s="105"/>
      <c r="F39" s="105"/>
      <c r="G39" s="105"/>
      <c r="H39" s="105"/>
      <c r="I39" s="11"/>
    </row>
    <row r="40" spans="1:9" ht="27" customHeight="1" x14ac:dyDescent="0.25">
      <c r="A40" s="29"/>
      <c r="B40" s="29"/>
      <c r="C40" s="29"/>
      <c r="D40" s="29"/>
      <c r="E40" s="29"/>
      <c r="F40" s="29"/>
      <c r="G40" s="29"/>
      <c r="H40" s="29"/>
      <c r="I40" s="11"/>
    </row>
    <row r="41" spans="1:9" x14ac:dyDescent="0.25">
      <c r="A41" s="30" t="s">
        <v>49</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50</v>
      </c>
    </row>
    <row r="55" spans="2:7" x14ac:dyDescent="0.25">
      <c r="B55" s="1" t="s">
        <v>24</v>
      </c>
      <c r="C55" s="106"/>
      <c r="D55" s="106"/>
      <c r="E55" s="106"/>
      <c r="F55" s="106"/>
      <c r="G55" s="106"/>
    </row>
  </sheetData>
  <sheetProtection algorithmName="SHA-512" hashValue="0wlK6iMQWIi36QBHxmpXDeHSnWDYr6BDXvet+z0wI9KRQbcNlAXaRDBPOAO8U/1foM8EKYekDkj2Xg5mjl0nzA==" saltValue="xK8irnnhF0jJWBe4P/MVSg==" spinCount="100000" sheet="1" objects="1" scenarios="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J281"/>
  <sheetViews>
    <sheetView tabSelected="1" zoomScale="130" zoomScaleNormal="130" workbookViewId="0">
      <pane ySplit="6" topLeftCell="A236" activePane="bottomLeft" state="frozen"/>
      <selection pane="bottomLeft" activeCell="G244" sqref="G244"/>
    </sheetView>
  </sheetViews>
  <sheetFormatPr baseColWidth="10" defaultColWidth="11.42578125" defaultRowHeight="15" x14ac:dyDescent="0.25"/>
  <cols>
    <col min="1" max="1" width="22.42578125" style="1" customWidth="1"/>
    <col min="2" max="2" width="8.85546875" style="9" bestFit="1" customWidth="1"/>
    <col min="3" max="3" width="3.85546875" style="1" bestFit="1" customWidth="1"/>
    <col min="4" max="4" width="48.42578125" style="1" customWidth="1"/>
    <col min="5" max="5" width="12.7109375" style="1" customWidth="1"/>
    <col min="6" max="6" width="8.140625" style="1" bestFit="1" customWidth="1"/>
    <col min="7" max="7" width="11.28515625" style="1" customWidth="1"/>
    <col min="8" max="8" width="10.140625" style="1" bestFit="1" customWidth="1"/>
    <col min="9" max="9" width="11.42578125" style="1"/>
    <col min="10" max="10" width="14.140625" style="1" bestFit="1" customWidth="1"/>
    <col min="11" max="16384" width="11.42578125" style="1"/>
  </cols>
  <sheetData>
    <row r="1" spans="1:8" ht="73.5" customHeight="1" thickBot="1" x14ac:dyDescent="0.3">
      <c r="A1" s="118" t="s">
        <v>22</v>
      </c>
      <c r="B1" s="119"/>
      <c r="C1" s="119"/>
      <c r="D1" s="119"/>
      <c r="E1" s="119"/>
      <c r="F1" s="119"/>
      <c r="G1" s="119"/>
      <c r="H1" s="120"/>
    </row>
    <row r="2" spans="1:8" ht="60" customHeight="1" x14ac:dyDescent="0.25">
      <c r="A2" s="121" t="s">
        <v>23</v>
      </c>
      <c r="B2" s="121"/>
      <c r="C2" s="121"/>
      <c r="D2" s="121"/>
      <c r="E2" s="121"/>
      <c r="F2" s="121"/>
      <c r="G2" s="121"/>
      <c r="H2" s="121"/>
    </row>
    <row r="3" spans="1:8" x14ac:dyDescent="0.25">
      <c r="A3" s="32"/>
      <c r="B3" s="33"/>
      <c r="C3" s="11"/>
      <c r="D3" s="11"/>
      <c r="E3" s="11"/>
      <c r="F3" s="11"/>
      <c r="G3" s="11"/>
      <c r="H3" s="33"/>
    </row>
    <row r="4" spans="1:8" ht="18.75" x14ac:dyDescent="0.25">
      <c r="A4" s="34" t="s">
        <v>206</v>
      </c>
      <c r="B4" s="33"/>
      <c r="C4" s="11"/>
      <c r="D4" s="11"/>
      <c r="E4" s="11"/>
      <c r="F4" s="11"/>
      <c r="G4" s="11"/>
      <c r="H4" s="33"/>
    </row>
    <row r="5" spans="1:8" ht="5.0999999999999996" customHeight="1" x14ac:dyDescent="0.25">
      <c r="A5" s="34"/>
      <c r="B5" s="33"/>
      <c r="C5" s="11"/>
      <c r="D5" s="11"/>
      <c r="E5" s="11"/>
      <c r="F5" s="11"/>
      <c r="G5" s="11"/>
      <c r="H5" s="33"/>
    </row>
    <row r="6" spans="1:8" ht="36" x14ac:dyDescent="0.25">
      <c r="A6" s="35" t="s">
        <v>0</v>
      </c>
      <c r="B6" s="37" t="s">
        <v>1</v>
      </c>
      <c r="C6" s="35" t="s">
        <v>2</v>
      </c>
      <c r="D6" s="36" t="s">
        <v>3</v>
      </c>
      <c r="E6" s="36"/>
      <c r="F6" s="35" t="s">
        <v>4</v>
      </c>
      <c r="G6" s="104" t="s">
        <v>542</v>
      </c>
      <c r="H6" s="97" t="s">
        <v>543</v>
      </c>
    </row>
    <row r="7" spans="1:8" x14ac:dyDescent="0.25">
      <c r="A7" s="89" t="s">
        <v>73</v>
      </c>
      <c r="B7" s="90" t="s">
        <v>5</v>
      </c>
      <c r="C7" s="38" t="s">
        <v>58</v>
      </c>
      <c r="D7" s="39" t="s">
        <v>59</v>
      </c>
      <c r="E7" s="39"/>
      <c r="F7" s="40"/>
      <c r="G7" s="41"/>
      <c r="H7" s="42"/>
    </row>
    <row r="8" spans="1:8" x14ac:dyDescent="0.25">
      <c r="A8" s="88" t="s">
        <v>60</v>
      </c>
      <c r="B8" s="91" t="s">
        <v>7</v>
      </c>
      <c r="C8" s="82" t="s">
        <v>11</v>
      </c>
      <c r="D8" s="83" t="s">
        <v>61</v>
      </c>
      <c r="E8" s="80"/>
      <c r="F8" s="85">
        <v>17</v>
      </c>
      <c r="G8" s="63"/>
      <c r="H8" s="46">
        <f>+ROUND(+F8*ROUND(G8,2),2)</f>
        <v>0</v>
      </c>
    </row>
    <row r="9" spans="1:8" x14ac:dyDescent="0.25">
      <c r="A9" s="35"/>
      <c r="B9" s="37"/>
      <c r="C9" s="35"/>
      <c r="D9" s="126" t="s">
        <v>72</v>
      </c>
      <c r="E9" s="127"/>
      <c r="F9" s="128"/>
      <c r="G9" s="81"/>
      <c r="H9" s="49">
        <f>+H8</f>
        <v>0</v>
      </c>
    </row>
    <row r="10" spans="1:8" x14ac:dyDescent="0.25">
      <c r="A10" s="89" t="s">
        <v>74</v>
      </c>
      <c r="B10" s="90" t="s">
        <v>5</v>
      </c>
      <c r="C10" s="38" t="s">
        <v>58</v>
      </c>
      <c r="D10" s="39" t="s">
        <v>62</v>
      </c>
      <c r="E10" s="39"/>
      <c r="F10" s="40"/>
      <c r="G10" s="41"/>
      <c r="H10" s="42"/>
    </row>
    <row r="11" spans="1:8" x14ac:dyDescent="0.25">
      <c r="A11" s="88" t="s">
        <v>63</v>
      </c>
      <c r="B11" s="91" t="s">
        <v>7</v>
      </c>
      <c r="C11" s="82" t="s">
        <v>12</v>
      </c>
      <c r="D11" s="83" t="s">
        <v>67</v>
      </c>
      <c r="E11" s="84"/>
      <c r="F11" s="85">
        <v>650</v>
      </c>
      <c r="G11" s="86"/>
      <c r="H11" s="46">
        <f t="shared" ref="H11:H14" si="0">+ROUND(+F11*ROUND(G11,2),2)</f>
        <v>0</v>
      </c>
    </row>
    <row r="12" spans="1:8" x14ac:dyDescent="0.25">
      <c r="A12" s="88" t="s">
        <v>64</v>
      </c>
      <c r="B12" s="91" t="s">
        <v>7</v>
      </c>
      <c r="C12" s="82" t="s">
        <v>12</v>
      </c>
      <c r="D12" s="87" t="s">
        <v>68</v>
      </c>
      <c r="E12" s="84"/>
      <c r="F12" s="85">
        <v>350</v>
      </c>
      <c r="G12" s="86"/>
      <c r="H12" s="46">
        <f t="shared" si="0"/>
        <v>0</v>
      </c>
    </row>
    <row r="13" spans="1:8" x14ac:dyDescent="0.25">
      <c r="A13" s="88" t="s">
        <v>65</v>
      </c>
      <c r="B13" s="91" t="s">
        <v>7</v>
      </c>
      <c r="C13" s="82" t="s">
        <v>12</v>
      </c>
      <c r="D13" s="83" t="s">
        <v>69</v>
      </c>
      <c r="E13" s="84"/>
      <c r="F13" s="85">
        <v>650</v>
      </c>
      <c r="G13" s="86"/>
      <c r="H13" s="46">
        <f t="shared" si="0"/>
        <v>0</v>
      </c>
    </row>
    <row r="14" spans="1:8" x14ac:dyDescent="0.25">
      <c r="A14" s="88" t="s">
        <v>66</v>
      </c>
      <c r="B14" s="91" t="s">
        <v>7</v>
      </c>
      <c r="C14" s="82" t="s">
        <v>12</v>
      </c>
      <c r="D14" s="83" t="s">
        <v>70</v>
      </c>
      <c r="E14" s="84"/>
      <c r="F14" s="85">
        <v>3</v>
      </c>
      <c r="G14" s="86"/>
      <c r="H14" s="46">
        <f t="shared" si="0"/>
        <v>0</v>
      </c>
    </row>
    <row r="15" spans="1:8" x14ac:dyDescent="0.25">
      <c r="A15" s="35"/>
      <c r="B15" s="37"/>
      <c r="C15" s="35"/>
      <c r="D15" s="126" t="s">
        <v>71</v>
      </c>
      <c r="E15" s="127"/>
      <c r="F15" s="128"/>
      <c r="G15" s="81"/>
      <c r="H15" s="49">
        <f>+H14+H11+H12+H13</f>
        <v>0</v>
      </c>
    </row>
    <row r="16" spans="1:8" x14ac:dyDescent="0.25">
      <c r="A16" s="89" t="s">
        <v>75</v>
      </c>
      <c r="B16" s="90" t="s">
        <v>5</v>
      </c>
      <c r="C16" s="38" t="s">
        <v>6</v>
      </c>
      <c r="D16" s="39" t="s">
        <v>76</v>
      </c>
      <c r="E16" s="39"/>
      <c r="F16" s="40"/>
      <c r="G16" s="41"/>
      <c r="H16" s="42"/>
    </row>
    <row r="17" spans="1:8" x14ac:dyDescent="0.25">
      <c r="A17" s="88" t="s">
        <v>77</v>
      </c>
      <c r="B17" s="92" t="s">
        <v>7</v>
      </c>
      <c r="C17" s="43" t="s">
        <v>12</v>
      </c>
      <c r="D17" s="44" t="s">
        <v>108</v>
      </c>
      <c r="E17" s="44"/>
      <c r="F17" s="45">
        <v>2</v>
      </c>
      <c r="G17" s="63"/>
      <c r="H17" s="46">
        <f t="shared" ref="H17:H47" si="1">+ROUND(+F17*ROUND(G17,2),2)</f>
        <v>0</v>
      </c>
    </row>
    <row r="18" spans="1:8" x14ac:dyDescent="0.25">
      <c r="A18" s="88" t="s">
        <v>78</v>
      </c>
      <c r="B18" s="92" t="s">
        <v>7</v>
      </c>
      <c r="C18" s="43" t="s">
        <v>12</v>
      </c>
      <c r="D18" s="44" t="s">
        <v>109</v>
      </c>
      <c r="E18" s="44"/>
      <c r="F18" s="45">
        <v>2</v>
      </c>
      <c r="G18" s="63"/>
      <c r="H18" s="46">
        <f t="shared" si="1"/>
        <v>0</v>
      </c>
    </row>
    <row r="19" spans="1:8" x14ac:dyDescent="0.25">
      <c r="A19" s="88" t="s">
        <v>79</v>
      </c>
      <c r="B19" s="92" t="s">
        <v>7</v>
      </c>
      <c r="C19" s="43" t="s">
        <v>12</v>
      </c>
      <c r="D19" s="44" t="s">
        <v>110</v>
      </c>
      <c r="E19" s="44"/>
      <c r="F19" s="45">
        <v>6</v>
      </c>
      <c r="G19" s="63"/>
      <c r="H19" s="46">
        <f t="shared" si="1"/>
        <v>0</v>
      </c>
    </row>
    <row r="20" spans="1:8" x14ac:dyDescent="0.25">
      <c r="A20" s="88" t="s">
        <v>80</v>
      </c>
      <c r="B20" s="92" t="s">
        <v>7</v>
      </c>
      <c r="C20" s="43" t="s">
        <v>12</v>
      </c>
      <c r="D20" s="44" t="s">
        <v>111</v>
      </c>
      <c r="E20" s="44"/>
      <c r="F20" s="45">
        <v>2</v>
      </c>
      <c r="G20" s="63"/>
      <c r="H20" s="46">
        <f t="shared" si="1"/>
        <v>0</v>
      </c>
    </row>
    <row r="21" spans="1:8" x14ac:dyDescent="0.25">
      <c r="A21" s="88" t="s">
        <v>81</v>
      </c>
      <c r="B21" s="92" t="s">
        <v>7</v>
      </c>
      <c r="C21" s="43" t="s">
        <v>12</v>
      </c>
      <c r="D21" s="44" t="s">
        <v>112</v>
      </c>
      <c r="E21" s="44"/>
      <c r="F21" s="45">
        <v>3</v>
      </c>
      <c r="G21" s="63"/>
      <c r="H21" s="46">
        <f t="shared" si="1"/>
        <v>0</v>
      </c>
    </row>
    <row r="22" spans="1:8" x14ac:dyDescent="0.25">
      <c r="A22" s="88" t="s">
        <v>82</v>
      </c>
      <c r="B22" s="92" t="s">
        <v>7</v>
      </c>
      <c r="C22" s="43" t="s">
        <v>12</v>
      </c>
      <c r="D22" s="44" t="s">
        <v>113</v>
      </c>
      <c r="E22" s="44"/>
      <c r="F22" s="45">
        <v>1</v>
      </c>
      <c r="G22" s="63"/>
      <c r="H22" s="46">
        <f t="shared" si="1"/>
        <v>0</v>
      </c>
    </row>
    <row r="23" spans="1:8" x14ac:dyDescent="0.25">
      <c r="A23" s="88" t="s">
        <v>83</v>
      </c>
      <c r="B23" s="92" t="s">
        <v>7</v>
      </c>
      <c r="C23" s="43" t="s">
        <v>12</v>
      </c>
      <c r="D23" s="44" t="s">
        <v>114</v>
      </c>
      <c r="E23" s="44"/>
      <c r="F23" s="45">
        <v>2</v>
      </c>
      <c r="G23" s="63"/>
      <c r="H23" s="46">
        <f t="shared" si="1"/>
        <v>0</v>
      </c>
    </row>
    <row r="24" spans="1:8" x14ac:dyDescent="0.25">
      <c r="A24" s="88" t="s">
        <v>84</v>
      </c>
      <c r="B24" s="92" t="s">
        <v>7</v>
      </c>
      <c r="C24" s="43" t="s">
        <v>12</v>
      </c>
      <c r="D24" s="44" t="s">
        <v>115</v>
      </c>
      <c r="E24" s="44"/>
      <c r="F24" s="45">
        <v>330</v>
      </c>
      <c r="G24" s="63"/>
      <c r="H24" s="46">
        <f t="shared" si="1"/>
        <v>0</v>
      </c>
    </row>
    <row r="25" spans="1:8" x14ac:dyDescent="0.25">
      <c r="A25" s="88" t="s">
        <v>85</v>
      </c>
      <c r="B25" s="92" t="s">
        <v>7</v>
      </c>
      <c r="C25" s="43" t="s">
        <v>12</v>
      </c>
      <c r="D25" s="44" t="s">
        <v>116</v>
      </c>
      <c r="E25" s="44"/>
      <c r="F25" s="45">
        <v>239</v>
      </c>
      <c r="G25" s="63"/>
      <c r="H25" s="46">
        <f t="shared" si="1"/>
        <v>0</v>
      </c>
    </row>
    <row r="26" spans="1:8" x14ac:dyDescent="0.25">
      <c r="A26" s="88" t="s">
        <v>86</v>
      </c>
      <c r="B26" s="92" t="s">
        <v>7</v>
      </c>
      <c r="C26" s="43" t="s">
        <v>12</v>
      </c>
      <c r="D26" s="44" t="s">
        <v>117</v>
      </c>
      <c r="E26" s="44"/>
      <c r="F26" s="45">
        <v>14</v>
      </c>
      <c r="G26" s="63"/>
      <c r="H26" s="46">
        <f t="shared" si="1"/>
        <v>0</v>
      </c>
    </row>
    <row r="27" spans="1:8" x14ac:dyDescent="0.25">
      <c r="A27" s="88" t="s">
        <v>87</v>
      </c>
      <c r="B27" s="92" t="s">
        <v>7</v>
      </c>
      <c r="C27" s="43" t="s">
        <v>12</v>
      </c>
      <c r="D27" s="44" t="s">
        <v>118</v>
      </c>
      <c r="E27" s="44"/>
      <c r="F27" s="45">
        <v>2</v>
      </c>
      <c r="G27" s="63"/>
      <c r="H27" s="46">
        <f t="shared" si="1"/>
        <v>0</v>
      </c>
    </row>
    <row r="28" spans="1:8" x14ac:dyDescent="0.25">
      <c r="A28" s="88" t="s">
        <v>88</v>
      </c>
      <c r="B28" s="92" t="s">
        <v>7</v>
      </c>
      <c r="C28" s="43" t="s">
        <v>10</v>
      </c>
      <c r="D28" s="44" t="s">
        <v>119</v>
      </c>
      <c r="E28" s="44"/>
      <c r="F28" s="45">
        <v>2</v>
      </c>
      <c r="G28" s="63"/>
      <c r="H28" s="46">
        <f t="shared" si="1"/>
        <v>0</v>
      </c>
    </row>
    <row r="29" spans="1:8" x14ac:dyDescent="0.25">
      <c r="A29" s="88" t="s">
        <v>89</v>
      </c>
      <c r="B29" s="92" t="s">
        <v>7</v>
      </c>
      <c r="C29" s="43" t="s">
        <v>12</v>
      </c>
      <c r="D29" s="44" t="s">
        <v>120</v>
      </c>
      <c r="E29" s="44"/>
      <c r="F29" s="45">
        <v>2</v>
      </c>
      <c r="G29" s="63"/>
      <c r="H29" s="46">
        <f t="shared" si="1"/>
        <v>0</v>
      </c>
    </row>
    <row r="30" spans="1:8" x14ac:dyDescent="0.25">
      <c r="A30" s="88" t="s">
        <v>90</v>
      </c>
      <c r="B30" s="92" t="s">
        <v>7</v>
      </c>
      <c r="C30" s="43" t="s">
        <v>12</v>
      </c>
      <c r="D30" s="44" t="s">
        <v>121</v>
      </c>
      <c r="E30" s="44"/>
      <c r="F30" s="45">
        <v>2</v>
      </c>
      <c r="G30" s="63"/>
      <c r="H30" s="46">
        <f t="shared" si="1"/>
        <v>0</v>
      </c>
    </row>
    <row r="31" spans="1:8" x14ac:dyDescent="0.25">
      <c r="A31" s="88" t="s">
        <v>91</v>
      </c>
      <c r="B31" s="92" t="s">
        <v>7</v>
      </c>
      <c r="C31" s="43" t="s">
        <v>12</v>
      </c>
      <c r="D31" s="44" t="s">
        <v>122</v>
      </c>
      <c r="E31" s="44"/>
      <c r="F31" s="45">
        <v>500</v>
      </c>
      <c r="G31" s="63"/>
      <c r="H31" s="46">
        <f t="shared" si="1"/>
        <v>0</v>
      </c>
    </row>
    <row r="32" spans="1:8" x14ac:dyDescent="0.25">
      <c r="A32" s="88" t="s">
        <v>92</v>
      </c>
      <c r="B32" s="92" t="s">
        <v>7</v>
      </c>
      <c r="C32" s="43" t="s">
        <v>12</v>
      </c>
      <c r="D32" s="44" t="s">
        <v>123</v>
      </c>
      <c r="E32" s="44"/>
      <c r="F32" s="45">
        <v>450</v>
      </c>
      <c r="G32" s="63"/>
      <c r="H32" s="46">
        <f t="shared" si="1"/>
        <v>0</v>
      </c>
    </row>
    <row r="33" spans="1:8" x14ac:dyDescent="0.25">
      <c r="A33" s="88" t="s">
        <v>93</v>
      </c>
      <c r="B33" s="92" t="s">
        <v>7</v>
      </c>
      <c r="C33" s="43" t="s">
        <v>12</v>
      </c>
      <c r="D33" s="44" t="s">
        <v>124</v>
      </c>
      <c r="E33" s="44"/>
      <c r="F33" s="45">
        <v>2</v>
      </c>
      <c r="G33" s="63"/>
      <c r="H33" s="46">
        <f t="shared" si="1"/>
        <v>0</v>
      </c>
    </row>
    <row r="34" spans="1:8" x14ac:dyDescent="0.25">
      <c r="A34" s="88" t="s">
        <v>94</v>
      </c>
      <c r="B34" s="92" t="s">
        <v>7</v>
      </c>
      <c r="C34" s="43" t="s">
        <v>12</v>
      </c>
      <c r="D34" s="44" t="s">
        <v>125</v>
      </c>
      <c r="E34" s="44"/>
      <c r="F34" s="45">
        <v>2</v>
      </c>
      <c r="G34" s="63"/>
      <c r="H34" s="46">
        <f t="shared" si="1"/>
        <v>0</v>
      </c>
    </row>
    <row r="35" spans="1:8" x14ac:dyDescent="0.25">
      <c r="A35" s="88" t="s">
        <v>95</v>
      </c>
      <c r="B35" s="92" t="s">
        <v>7</v>
      </c>
      <c r="C35" s="43" t="s">
        <v>12</v>
      </c>
      <c r="D35" s="44" t="s">
        <v>126</v>
      </c>
      <c r="E35" s="44"/>
      <c r="F35" s="45">
        <v>4</v>
      </c>
      <c r="G35" s="63"/>
      <c r="H35" s="46">
        <f t="shared" si="1"/>
        <v>0</v>
      </c>
    </row>
    <row r="36" spans="1:8" x14ac:dyDescent="0.25">
      <c r="A36" s="88" t="s">
        <v>96</v>
      </c>
      <c r="B36" s="92" t="s">
        <v>7</v>
      </c>
      <c r="C36" s="43" t="s">
        <v>10</v>
      </c>
      <c r="D36" s="44" t="s">
        <v>127</v>
      </c>
      <c r="E36" s="44"/>
      <c r="F36" s="45">
        <v>56</v>
      </c>
      <c r="G36" s="63"/>
      <c r="H36" s="46">
        <f t="shared" si="1"/>
        <v>0</v>
      </c>
    </row>
    <row r="37" spans="1:8" x14ac:dyDescent="0.25">
      <c r="A37" s="88" t="s">
        <v>97</v>
      </c>
      <c r="B37" s="92" t="s">
        <v>7</v>
      </c>
      <c r="C37" s="43" t="s">
        <v>12</v>
      </c>
      <c r="D37" s="44" t="s">
        <v>128</v>
      </c>
      <c r="E37" s="44"/>
      <c r="F37" s="45">
        <v>61</v>
      </c>
      <c r="G37" s="63"/>
      <c r="H37" s="46">
        <f t="shared" si="1"/>
        <v>0</v>
      </c>
    </row>
    <row r="38" spans="1:8" x14ac:dyDescent="0.25">
      <c r="A38" s="88" t="s">
        <v>98</v>
      </c>
      <c r="B38" s="92" t="s">
        <v>7</v>
      </c>
      <c r="C38" s="43" t="s">
        <v>12</v>
      </c>
      <c r="D38" s="44" t="s">
        <v>129</v>
      </c>
      <c r="E38" s="44"/>
      <c r="F38" s="45">
        <v>7</v>
      </c>
      <c r="G38" s="63"/>
      <c r="H38" s="46">
        <f t="shared" si="1"/>
        <v>0</v>
      </c>
    </row>
    <row r="39" spans="1:8" x14ac:dyDescent="0.25">
      <c r="A39" s="88" t="s">
        <v>99</v>
      </c>
      <c r="B39" s="92" t="s">
        <v>7</v>
      </c>
      <c r="C39" s="43" t="s">
        <v>130</v>
      </c>
      <c r="D39" s="44" t="s">
        <v>131</v>
      </c>
      <c r="E39" s="44"/>
      <c r="F39" s="45">
        <v>2</v>
      </c>
      <c r="G39" s="63"/>
      <c r="H39" s="46">
        <f t="shared" si="1"/>
        <v>0</v>
      </c>
    </row>
    <row r="40" spans="1:8" x14ac:dyDescent="0.25">
      <c r="A40" s="88" t="s">
        <v>100</v>
      </c>
      <c r="B40" s="92" t="s">
        <v>7</v>
      </c>
      <c r="C40" s="43" t="s">
        <v>12</v>
      </c>
      <c r="D40" s="44" t="s">
        <v>132</v>
      </c>
      <c r="E40" s="44"/>
      <c r="F40" s="45">
        <v>750</v>
      </c>
      <c r="G40" s="63"/>
      <c r="H40" s="46">
        <f t="shared" si="1"/>
        <v>0</v>
      </c>
    </row>
    <row r="41" spans="1:8" x14ac:dyDescent="0.25">
      <c r="A41" s="88" t="s">
        <v>101</v>
      </c>
      <c r="B41" s="92" t="s">
        <v>7</v>
      </c>
      <c r="C41" s="43" t="s">
        <v>12</v>
      </c>
      <c r="D41" s="44" t="s">
        <v>133</v>
      </c>
      <c r="E41" s="44"/>
      <c r="F41" s="45">
        <v>250</v>
      </c>
      <c r="G41" s="63"/>
      <c r="H41" s="46">
        <f t="shared" si="1"/>
        <v>0</v>
      </c>
    </row>
    <row r="42" spans="1:8" x14ac:dyDescent="0.25">
      <c r="A42" s="88" t="s">
        <v>102</v>
      </c>
      <c r="B42" s="92" t="s">
        <v>7</v>
      </c>
      <c r="C42" s="43" t="s">
        <v>12</v>
      </c>
      <c r="D42" s="44" t="s">
        <v>134</v>
      </c>
      <c r="E42" s="44"/>
      <c r="F42" s="45">
        <v>846</v>
      </c>
      <c r="G42" s="63"/>
      <c r="H42" s="46">
        <f t="shared" si="1"/>
        <v>0</v>
      </c>
    </row>
    <row r="43" spans="1:8" x14ac:dyDescent="0.25">
      <c r="A43" s="88" t="s">
        <v>103</v>
      </c>
      <c r="B43" s="92" t="s">
        <v>7</v>
      </c>
      <c r="C43" s="43" t="s">
        <v>12</v>
      </c>
      <c r="D43" s="44" t="s">
        <v>135</v>
      </c>
      <c r="E43" s="44"/>
      <c r="F43" s="45">
        <v>78</v>
      </c>
      <c r="G43" s="63"/>
      <c r="H43" s="46">
        <f t="shared" si="1"/>
        <v>0</v>
      </c>
    </row>
    <row r="44" spans="1:8" x14ac:dyDescent="0.25">
      <c r="A44" s="88" t="s">
        <v>104</v>
      </c>
      <c r="B44" s="92" t="s">
        <v>7</v>
      </c>
      <c r="C44" s="43" t="s">
        <v>12</v>
      </c>
      <c r="D44" s="44" t="s">
        <v>136</v>
      </c>
      <c r="E44" s="44"/>
      <c r="F44" s="45">
        <v>29</v>
      </c>
      <c r="G44" s="63"/>
      <c r="H44" s="46">
        <f t="shared" si="1"/>
        <v>0</v>
      </c>
    </row>
    <row r="45" spans="1:8" x14ac:dyDescent="0.25">
      <c r="A45" s="88" t="s">
        <v>105</v>
      </c>
      <c r="B45" s="92" t="s">
        <v>7</v>
      </c>
      <c r="C45" s="43" t="s">
        <v>12</v>
      </c>
      <c r="D45" s="44" t="s">
        <v>137</v>
      </c>
      <c r="E45" s="44"/>
      <c r="F45" s="45">
        <v>1050</v>
      </c>
      <c r="G45" s="63"/>
      <c r="H45" s="46">
        <f t="shared" si="1"/>
        <v>0</v>
      </c>
    </row>
    <row r="46" spans="1:8" x14ac:dyDescent="0.25">
      <c r="A46" s="88" t="s">
        <v>106</v>
      </c>
      <c r="B46" s="92" t="s">
        <v>7</v>
      </c>
      <c r="C46" s="43" t="s">
        <v>12</v>
      </c>
      <c r="D46" s="44" t="s">
        <v>138</v>
      </c>
      <c r="E46" s="44"/>
      <c r="F46" s="45">
        <v>30</v>
      </c>
      <c r="G46" s="63"/>
      <c r="H46" s="46">
        <f t="shared" si="1"/>
        <v>0</v>
      </c>
    </row>
    <row r="47" spans="1:8" x14ac:dyDescent="0.25">
      <c r="A47" s="88" t="s">
        <v>107</v>
      </c>
      <c r="B47" s="92" t="s">
        <v>7</v>
      </c>
      <c r="C47" s="43" t="s">
        <v>12</v>
      </c>
      <c r="D47" s="44" t="s">
        <v>139</v>
      </c>
      <c r="E47" s="44"/>
      <c r="F47" s="45">
        <v>2</v>
      </c>
      <c r="G47" s="63"/>
      <c r="H47" s="46">
        <f t="shared" si="1"/>
        <v>0</v>
      </c>
    </row>
    <row r="48" spans="1:8" x14ac:dyDescent="0.25">
      <c r="A48" s="47"/>
      <c r="B48" s="93"/>
      <c r="C48" s="47"/>
      <c r="D48" s="126" t="s">
        <v>140</v>
      </c>
      <c r="E48" s="127"/>
      <c r="F48" s="128"/>
      <c r="G48" s="81"/>
      <c r="H48" s="49">
        <f>SUM(H17:H47)</f>
        <v>0</v>
      </c>
    </row>
    <row r="49" spans="1:8" x14ac:dyDescent="0.25">
      <c r="A49" s="89" t="s">
        <v>141</v>
      </c>
      <c r="B49" s="90" t="s">
        <v>5</v>
      </c>
      <c r="C49" s="38" t="s">
        <v>6</v>
      </c>
      <c r="D49" s="39" t="s">
        <v>13</v>
      </c>
      <c r="E49" s="39"/>
      <c r="F49" s="50"/>
      <c r="G49" s="51"/>
      <c r="H49" s="52"/>
    </row>
    <row r="50" spans="1:8" x14ac:dyDescent="0.25">
      <c r="A50" s="88" t="s">
        <v>142</v>
      </c>
      <c r="B50" s="92" t="s">
        <v>7</v>
      </c>
      <c r="C50" s="43" t="s">
        <v>8</v>
      </c>
      <c r="D50" s="44" t="s">
        <v>170</v>
      </c>
      <c r="E50" s="44"/>
      <c r="F50" s="45">
        <v>2</v>
      </c>
      <c r="G50" s="63"/>
      <c r="H50" s="46">
        <f t="shared" ref="H50:H76" si="2">+ROUND(+F50*ROUND(G50,2),2)</f>
        <v>0</v>
      </c>
    </row>
    <row r="51" spans="1:8" x14ac:dyDescent="0.25">
      <c r="A51" s="88" t="s">
        <v>143</v>
      </c>
      <c r="B51" s="92" t="s">
        <v>7</v>
      </c>
      <c r="C51" s="43" t="s">
        <v>12</v>
      </c>
      <c r="D51" s="44" t="s">
        <v>171</v>
      </c>
      <c r="E51" s="44"/>
      <c r="F51" s="45">
        <v>2</v>
      </c>
      <c r="G51" s="63"/>
      <c r="H51" s="46">
        <f t="shared" si="2"/>
        <v>0</v>
      </c>
    </row>
    <row r="52" spans="1:8" x14ac:dyDescent="0.25">
      <c r="A52" s="88" t="s">
        <v>144</v>
      </c>
      <c r="B52" s="92" t="s">
        <v>7</v>
      </c>
      <c r="C52" s="43" t="s">
        <v>12</v>
      </c>
      <c r="D52" s="44" t="s">
        <v>172</v>
      </c>
      <c r="E52" s="44"/>
      <c r="F52" s="45">
        <v>3</v>
      </c>
      <c r="G52" s="63"/>
      <c r="H52" s="46">
        <f t="shared" si="2"/>
        <v>0</v>
      </c>
    </row>
    <row r="53" spans="1:8" x14ac:dyDescent="0.25">
      <c r="A53" s="88" t="s">
        <v>145</v>
      </c>
      <c r="B53" s="92" t="s">
        <v>7</v>
      </c>
      <c r="C53" s="43" t="s">
        <v>12</v>
      </c>
      <c r="D53" s="44" t="s">
        <v>173</v>
      </c>
      <c r="E53" s="44"/>
      <c r="F53" s="45">
        <v>2</v>
      </c>
      <c r="G53" s="63"/>
      <c r="H53" s="46">
        <f t="shared" si="2"/>
        <v>0</v>
      </c>
    </row>
    <row r="54" spans="1:8" x14ac:dyDescent="0.25">
      <c r="A54" s="88" t="s">
        <v>146</v>
      </c>
      <c r="B54" s="92" t="s">
        <v>7</v>
      </c>
      <c r="C54" s="43" t="s">
        <v>12</v>
      </c>
      <c r="D54" s="44" t="s">
        <v>174</v>
      </c>
      <c r="E54" s="44"/>
      <c r="F54" s="45">
        <v>2</v>
      </c>
      <c r="G54" s="63"/>
      <c r="H54" s="46">
        <f t="shared" si="2"/>
        <v>0</v>
      </c>
    </row>
    <row r="55" spans="1:8" x14ac:dyDescent="0.25">
      <c r="A55" s="88" t="s">
        <v>147</v>
      </c>
      <c r="B55" s="92" t="s">
        <v>7</v>
      </c>
      <c r="C55" s="43" t="s">
        <v>12</v>
      </c>
      <c r="D55" s="44" t="s">
        <v>175</v>
      </c>
      <c r="E55" s="44"/>
      <c r="F55" s="45">
        <v>5</v>
      </c>
      <c r="G55" s="63"/>
      <c r="H55" s="46">
        <f t="shared" si="2"/>
        <v>0</v>
      </c>
    </row>
    <row r="56" spans="1:8" x14ac:dyDescent="0.25">
      <c r="A56" s="88" t="s">
        <v>148</v>
      </c>
      <c r="B56" s="92" t="s">
        <v>7</v>
      </c>
      <c r="C56" s="43" t="s">
        <v>12</v>
      </c>
      <c r="D56" s="44" t="s">
        <v>176</v>
      </c>
      <c r="E56" s="44"/>
      <c r="F56" s="45">
        <v>2</v>
      </c>
      <c r="G56" s="63"/>
      <c r="H56" s="46">
        <f t="shared" si="2"/>
        <v>0</v>
      </c>
    </row>
    <row r="57" spans="1:8" x14ac:dyDescent="0.25">
      <c r="A57" s="88" t="s">
        <v>149</v>
      </c>
      <c r="B57" s="92" t="s">
        <v>7</v>
      </c>
      <c r="C57" s="43" t="s">
        <v>12</v>
      </c>
      <c r="D57" s="44" t="s">
        <v>177</v>
      </c>
      <c r="E57" s="44"/>
      <c r="F57" s="45">
        <v>2</v>
      </c>
      <c r="G57" s="63"/>
      <c r="H57" s="46">
        <f t="shared" si="2"/>
        <v>0</v>
      </c>
    </row>
    <row r="58" spans="1:8" x14ac:dyDescent="0.25">
      <c r="A58" s="88" t="s">
        <v>150</v>
      </c>
      <c r="B58" s="92" t="s">
        <v>7</v>
      </c>
      <c r="C58" s="43" t="s">
        <v>12</v>
      </c>
      <c r="D58" s="44" t="s">
        <v>178</v>
      </c>
      <c r="E58" s="44"/>
      <c r="F58" s="45">
        <v>4</v>
      </c>
      <c r="G58" s="63"/>
      <c r="H58" s="46">
        <f t="shared" si="2"/>
        <v>0</v>
      </c>
    </row>
    <row r="59" spans="1:8" x14ac:dyDescent="0.25">
      <c r="A59" s="88" t="s">
        <v>151</v>
      </c>
      <c r="B59" s="92" t="s">
        <v>7</v>
      </c>
      <c r="C59" s="43" t="s">
        <v>12</v>
      </c>
      <c r="D59" s="44" t="s">
        <v>179</v>
      </c>
      <c r="E59" s="44"/>
      <c r="F59" s="45">
        <v>2</v>
      </c>
      <c r="G59" s="63"/>
      <c r="H59" s="46">
        <f t="shared" si="2"/>
        <v>0</v>
      </c>
    </row>
    <row r="60" spans="1:8" x14ac:dyDescent="0.25">
      <c r="A60" s="88" t="s">
        <v>152</v>
      </c>
      <c r="B60" s="92" t="s">
        <v>7</v>
      </c>
      <c r="C60" s="43" t="s">
        <v>12</v>
      </c>
      <c r="D60" s="44" t="s">
        <v>180</v>
      </c>
      <c r="E60" s="44"/>
      <c r="F60" s="45">
        <v>2</v>
      </c>
      <c r="G60" s="63"/>
      <c r="H60" s="46">
        <f t="shared" si="2"/>
        <v>0</v>
      </c>
    </row>
    <row r="61" spans="1:8" x14ac:dyDescent="0.25">
      <c r="A61" s="88" t="s">
        <v>153</v>
      </c>
      <c r="B61" s="92" t="s">
        <v>7</v>
      </c>
      <c r="C61" s="43" t="s">
        <v>12</v>
      </c>
      <c r="D61" s="44" t="s">
        <v>181</v>
      </c>
      <c r="E61" s="44"/>
      <c r="F61" s="45">
        <v>3</v>
      </c>
      <c r="G61" s="63"/>
      <c r="H61" s="46">
        <f t="shared" si="2"/>
        <v>0</v>
      </c>
    </row>
    <row r="62" spans="1:8" x14ac:dyDescent="0.25">
      <c r="A62" s="88" t="s">
        <v>154</v>
      </c>
      <c r="B62" s="92" t="s">
        <v>7</v>
      </c>
      <c r="C62" s="43" t="s">
        <v>12</v>
      </c>
      <c r="D62" s="44" t="s">
        <v>182</v>
      </c>
      <c r="E62" s="44"/>
      <c r="F62" s="45">
        <v>67</v>
      </c>
      <c r="G62" s="63"/>
      <c r="H62" s="46">
        <f t="shared" si="2"/>
        <v>0</v>
      </c>
    </row>
    <row r="63" spans="1:8" x14ac:dyDescent="0.25">
      <c r="A63" s="88" t="s">
        <v>155</v>
      </c>
      <c r="B63" s="92" t="s">
        <v>7</v>
      </c>
      <c r="C63" s="43" t="s">
        <v>12</v>
      </c>
      <c r="D63" s="44" t="s">
        <v>183</v>
      </c>
      <c r="E63" s="44"/>
      <c r="F63" s="45">
        <v>102</v>
      </c>
      <c r="G63" s="63"/>
      <c r="H63" s="46">
        <f t="shared" si="2"/>
        <v>0</v>
      </c>
    </row>
    <row r="64" spans="1:8" x14ac:dyDescent="0.25">
      <c r="A64" s="88" t="s">
        <v>156</v>
      </c>
      <c r="B64" s="92" t="s">
        <v>7</v>
      </c>
      <c r="C64" s="43" t="s">
        <v>12</v>
      </c>
      <c r="D64" s="44" t="s">
        <v>184</v>
      </c>
      <c r="E64" s="44"/>
      <c r="F64" s="45">
        <v>10</v>
      </c>
      <c r="G64" s="63"/>
      <c r="H64" s="46">
        <f t="shared" si="2"/>
        <v>0</v>
      </c>
    </row>
    <row r="65" spans="1:8" x14ac:dyDescent="0.25">
      <c r="A65" s="88" t="s">
        <v>157</v>
      </c>
      <c r="B65" s="92" t="s">
        <v>7</v>
      </c>
      <c r="C65" s="43" t="s">
        <v>12</v>
      </c>
      <c r="D65" s="44" t="s">
        <v>185</v>
      </c>
      <c r="E65" s="44"/>
      <c r="F65" s="45">
        <v>12</v>
      </c>
      <c r="G65" s="63"/>
      <c r="H65" s="46">
        <f t="shared" si="2"/>
        <v>0</v>
      </c>
    </row>
    <row r="66" spans="1:8" x14ac:dyDescent="0.25">
      <c r="A66" s="88" t="s">
        <v>158</v>
      </c>
      <c r="B66" s="92" t="s">
        <v>7</v>
      </c>
      <c r="C66" s="43" t="s">
        <v>12</v>
      </c>
      <c r="D66" s="44" t="s">
        <v>186</v>
      </c>
      <c r="E66" s="44"/>
      <c r="F66" s="45">
        <v>11</v>
      </c>
      <c r="G66" s="63"/>
      <c r="H66" s="46">
        <f t="shared" si="2"/>
        <v>0</v>
      </c>
    </row>
    <row r="67" spans="1:8" x14ac:dyDescent="0.25">
      <c r="A67" s="88" t="s">
        <v>159</v>
      </c>
      <c r="B67" s="92" t="s">
        <v>7</v>
      </c>
      <c r="C67" s="43" t="s">
        <v>12</v>
      </c>
      <c r="D67" s="44" t="s">
        <v>187</v>
      </c>
      <c r="E67" s="44"/>
      <c r="F67" s="45">
        <v>2</v>
      </c>
      <c r="G67" s="63"/>
      <c r="H67" s="46">
        <f t="shared" si="2"/>
        <v>0</v>
      </c>
    </row>
    <row r="68" spans="1:8" x14ac:dyDescent="0.25">
      <c r="A68" s="88" t="s">
        <v>160</v>
      </c>
      <c r="B68" s="92" t="s">
        <v>7</v>
      </c>
      <c r="C68" s="43" t="s">
        <v>12</v>
      </c>
      <c r="D68" s="44" t="s">
        <v>188</v>
      </c>
      <c r="E68" s="44"/>
      <c r="F68" s="45">
        <v>2</v>
      </c>
      <c r="G68" s="63"/>
      <c r="H68" s="46">
        <f t="shared" si="2"/>
        <v>0</v>
      </c>
    </row>
    <row r="69" spans="1:8" x14ac:dyDescent="0.25">
      <c r="A69" s="88" t="s">
        <v>161</v>
      </c>
      <c r="B69" s="92" t="s">
        <v>7</v>
      </c>
      <c r="C69" s="43" t="s">
        <v>9</v>
      </c>
      <c r="D69" s="44" t="s">
        <v>189</v>
      </c>
      <c r="E69" s="44"/>
      <c r="F69" s="45">
        <v>2</v>
      </c>
      <c r="G69" s="63"/>
      <c r="H69" s="46">
        <f t="shared" si="2"/>
        <v>0</v>
      </c>
    </row>
    <row r="70" spans="1:8" x14ac:dyDescent="0.25">
      <c r="A70" s="88" t="s">
        <v>162</v>
      </c>
      <c r="B70" s="92" t="s">
        <v>7</v>
      </c>
      <c r="C70" s="43" t="s">
        <v>12</v>
      </c>
      <c r="D70" s="44" t="s">
        <v>190</v>
      </c>
      <c r="E70" s="44"/>
      <c r="F70" s="45">
        <v>330</v>
      </c>
      <c r="G70" s="63"/>
      <c r="H70" s="46">
        <f t="shared" si="2"/>
        <v>0</v>
      </c>
    </row>
    <row r="71" spans="1:8" x14ac:dyDescent="0.25">
      <c r="A71" s="88" t="s">
        <v>163</v>
      </c>
      <c r="B71" s="92" t="s">
        <v>7</v>
      </c>
      <c r="C71" s="43" t="s">
        <v>10</v>
      </c>
      <c r="D71" s="44" t="s">
        <v>191</v>
      </c>
      <c r="E71" s="44"/>
      <c r="F71" s="45">
        <v>9</v>
      </c>
      <c r="G71" s="63"/>
      <c r="H71" s="46">
        <f t="shared" si="2"/>
        <v>0</v>
      </c>
    </row>
    <row r="72" spans="1:8" x14ac:dyDescent="0.25">
      <c r="A72" s="88" t="s">
        <v>164</v>
      </c>
      <c r="B72" s="92" t="s">
        <v>7</v>
      </c>
      <c r="C72" s="43" t="s">
        <v>10</v>
      </c>
      <c r="D72" s="44" t="s">
        <v>192</v>
      </c>
      <c r="E72" s="44"/>
      <c r="F72" s="45">
        <v>20</v>
      </c>
      <c r="G72" s="63"/>
      <c r="H72" s="46">
        <f t="shared" si="2"/>
        <v>0</v>
      </c>
    </row>
    <row r="73" spans="1:8" x14ac:dyDescent="0.25">
      <c r="A73" s="88" t="s">
        <v>165</v>
      </c>
      <c r="B73" s="92" t="s">
        <v>7</v>
      </c>
      <c r="C73" s="43" t="s">
        <v>12</v>
      </c>
      <c r="D73" s="44" t="s">
        <v>193</v>
      </c>
      <c r="E73" s="44"/>
      <c r="F73" s="45">
        <v>230</v>
      </c>
      <c r="G73" s="63"/>
      <c r="H73" s="46">
        <f t="shared" si="2"/>
        <v>0</v>
      </c>
    </row>
    <row r="74" spans="1:8" x14ac:dyDescent="0.25">
      <c r="A74" s="88" t="s">
        <v>166</v>
      </c>
      <c r="B74" s="92" t="s">
        <v>7</v>
      </c>
      <c r="C74" s="43" t="s">
        <v>12</v>
      </c>
      <c r="D74" s="44" t="s">
        <v>194</v>
      </c>
      <c r="E74" s="44"/>
      <c r="F74" s="45">
        <v>1300</v>
      </c>
      <c r="G74" s="63"/>
      <c r="H74" s="46">
        <f t="shared" si="2"/>
        <v>0</v>
      </c>
    </row>
    <row r="75" spans="1:8" x14ac:dyDescent="0.25">
      <c r="A75" s="88" t="s">
        <v>167</v>
      </c>
      <c r="B75" s="92" t="s">
        <v>7</v>
      </c>
      <c r="C75" s="43" t="s">
        <v>12</v>
      </c>
      <c r="D75" s="44" t="s">
        <v>195</v>
      </c>
      <c r="E75" s="44"/>
      <c r="F75" s="45">
        <v>129</v>
      </c>
      <c r="G75" s="63"/>
      <c r="H75" s="46">
        <f t="shared" si="2"/>
        <v>0</v>
      </c>
    </row>
    <row r="76" spans="1:8" x14ac:dyDescent="0.25">
      <c r="A76" s="88" t="s">
        <v>168</v>
      </c>
      <c r="B76" s="92" t="s">
        <v>7</v>
      </c>
      <c r="C76" s="43" t="s">
        <v>12</v>
      </c>
      <c r="D76" s="44" t="s">
        <v>196</v>
      </c>
      <c r="E76" s="44"/>
      <c r="F76" s="45">
        <v>1300</v>
      </c>
      <c r="G76" s="63"/>
      <c r="H76" s="46">
        <f t="shared" si="2"/>
        <v>0</v>
      </c>
    </row>
    <row r="77" spans="1:8" x14ac:dyDescent="0.25">
      <c r="A77" s="47"/>
      <c r="B77" s="93"/>
      <c r="C77" s="47"/>
      <c r="D77" s="126" t="s">
        <v>169</v>
      </c>
      <c r="E77" s="127"/>
      <c r="F77" s="128"/>
      <c r="G77" s="48"/>
      <c r="H77" s="49">
        <f>SUM(H50:H76)</f>
        <v>0</v>
      </c>
    </row>
    <row r="78" spans="1:8" x14ac:dyDescent="0.25">
      <c r="A78" s="89" t="s">
        <v>197</v>
      </c>
      <c r="B78" s="90" t="s">
        <v>5</v>
      </c>
      <c r="C78" s="38" t="s">
        <v>6</v>
      </c>
      <c r="D78" s="39" t="s">
        <v>198</v>
      </c>
      <c r="E78" s="39"/>
      <c r="F78" s="50"/>
      <c r="G78" s="51"/>
      <c r="H78" s="52"/>
    </row>
    <row r="79" spans="1:8" x14ac:dyDescent="0.25">
      <c r="A79" s="88" t="s">
        <v>199</v>
      </c>
      <c r="B79" s="92" t="s">
        <v>7</v>
      </c>
      <c r="C79" s="43" t="s">
        <v>8</v>
      </c>
      <c r="D79" s="44" t="s">
        <v>202</v>
      </c>
      <c r="E79" s="44"/>
      <c r="F79" s="45">
        <v>2</v>
      </c>
      <c r="G79" s="63"/>
      <c r="H79" s="46">
        <f t="shared" ref="H79:H81" si="3">+ROUND(+F79*ROUND(G79,2),2)</f>
        <v>0</v>
      </c>
    </row>
    <row r="80" spans="1:8" x14ac:dyDescent="0.25">
      <c r="A80" s="88" t="s">
        <v>200</v>
      </c>
      <c r="B80" s="92" t="s">
        <v>7</v>
      </c>
      <c r="C80" s="43" t="s">
        <v>12</v>
      </c>
      <c r="D80" s="44" t="s">
        <v>203</v>
      </c>
      <c r="E80" s="44"/>
      <c r="F80" s="45">
        <v>2</v>
      </c>
      <c r="G80" s="63"/>
      <c r="H80" s="46">
        <f t="shared" si="3"/>
        <v>0</v>
      </c>
    </row>
    <row r="81" spans="1:8" x14ac:dyDescent="0.25">
      <c r="A81" s="88" t="s">
        <v>201</v>
      </c>
      <c r="B81" s="92" t="s">
        <v>7</v>
      </c>
      <c r="C81" s="43" t="s">
        <v>12</v>
      </c>
      <c r="D81" s="44" t="s">
        <v>204</v>
      </c>
      <c r="E81" s="44"/>
      <c r="F81" s="45">
        <v>2</v>
      </c>
      <c r="G81" s="63"/>
      <c r="H81" s="46">
        <f t="shared" si="3"/>
        <v>0</v>
      </c>
    </row>
    <row r="82" spans="1:8" x14ac:dyDescent="0.25">
      <c r="A82" s="47"/>
      <c r="B82" s="93"/>
      <c r="C82" s="47"/>
      <c r="D82" s="126" t="s">
        <v>205</v>
      </c>
      <c r="E82" s="127"/>
      <c r="F82" s="128"/>
      <c r="G82" s="48"/>
      <c r="H82" s="49">
        <f>SUM(H79:H81)</f>
        <v>0</v>
      </c>
    </row>
    <row r="83" spans="1:8" x14ac:dyDescent="0.25">
      <c r="A83" s="89" t="s">
        <v>207</v>
      </c>
      <c r="B83" s="90" t="s">
        <v>5</v>
      </c>
      <c r="C83" s="38" t="s">
        <v>6</v>
      </c>
      <c r="D83" s="39" t="s">
        <v>208</v>
      </c>
      <c r="E83" s="39"/>
      <c r="F83" s="50"/>
      <c r="G83" s="51"/>
      <c r="H83" s="52"/>
    </row>
    <row r="84" spans="1:8" x14ac:dyDescent="0.25">
      <c r="A84" s="88" t="s">
        <v>209</v>
      </c>
      <c r="B84" s="92" t="s">
        <v>7</v>
      </c>
      <c r="C84" s="43" t="s">
        <v>12</v>
      </c>
      <c r="D84" s="44" t="s">
        <v>222</v>
      </c>
      <c r="E84" s="44"/>
      <c r="F84" s="45">
        <v>1</v>
      </c>
      <c r="G84" s="63"/>
      <c r="H84" s="46">
        <f t="shared" ref="H84:H96" si="4">+ROUND(+F84*ROUND(G84,2),2)</f>
        <v>0</v>
      </c>
    </row>
    <row r="85" spans="1:8" x14ac:dyDescent="0.25">
      <c r="A85" s="88" t="s">
        <v>210</v>
      </c>
      <c r="B85" s="92" t="s">
        <v>7</v>
      </c>
      <c r="C85" s="43" t="s">
        <v>12</v>
      </c>
      <c r="D85" s="44" t="s">
        <v>223</v>
      </c>
      <c r="E85" s="44"/>
      <c r="F85" s="45">
        <v>900</v>
      </c>
      <c r="G85" s="63"/>
      <c r="H85" s="46">
        <f t="shared" si="4"/>
        <v>0</v>
      </c>
    </row>
    <row r="86" spans="1:8" x14ac:dyDescent="0.25">
      <c r="A86" s="88" t="s">
        <v>211</v>
      </c>
      <c r="B86" s="92" t="s">
        <v>7</v>
      </c>
      <c r="C86" s="43" t="s">
        <v>12</v>
      </c>
      <c r="D86" s="44" t="s">
        <v>224</v>
      </c>
      <c r="E86" s="44"/>
      <c r="F86" s="45">
        <v>2</v>
      </c>
      <c r="G86" s="63"/>
      <c r="H86" s="46">
        <f t="shared" si="4"/>
        <v>0</v>
      </c>
    </row>
    <row r="87" spans="1:8" x14ac:dyDescent="0.25">
      <c r="A87" s="88" t="s">
        <v>212</v>
      </c>
      <c r="B87" s="92" t="s">
        <v>7</v>
      </c>
      <c r="C87" s="43" t="s">
        <v>12</v>
      </c>
      <c r="D87" s="44" t="s">
        <v>225</v>
      </c>
      <c r="E87" s="44"/>
      <c r="F87" s="45">
        <v>250</v>
      </c>
      <c r="G87" s="63"/>
      <c r="H87" s="46">
        <f t="shared" si="4"/>
        <v>0</v>
      </c>
    </row>
    <row r="88" spans="1:8" x14ac:dyDescent="0.25">
      <c r="A88" s="88" t="s">
        <v>213</v>
      </c>
      <c r="B88" s="92" t="s">
        <v>7</v>
      </c>
      <c r="C88" s="43" t="s">
        <v>12</v>
      </c>
      <c r="D88" s="44" t="s">
        <v>226</v>
      </c>
      <c r="E88" s="44"/>
      <c r="F88" s="45">
        <v>2</v>
      </c>
      <c r="G88" s="63"/>
      <c r="H88" s="46">
        <f t="shared" si="4"/>
        <v>0</v>
      </c>
    </row>
    <row r="89" spans="1:8" x14ac:dyDescent="0.25">
      <c r="A89" s="88" t="s">
        <v>214</v>
      </c>
      <c r="B89" s="92" t="s">
        <v>7</v>
      </c>
      <c r="C89" s="43" t="s">
        <v>12</v>
      </c>
      <c r="D89" s="44" t="s">
        <v>227</v>
      </c>
      <c r="E89" s="44"/>
      <c r="F89" s="45">
        <v>2</v>
      </c>
      <c r="G89" s="63"/>
      <c r="H89" s="46">
        <f t="shared" si="4"/>
        <v>0</v>
      </c>
    </row>
    <row r="90" spans="1:8" x14ac:dyDescent="0.25">
      <c r="A90" s="88" t="s">
        <v>215</v>
      </c>
      <c r="B90" s="92" t="s">
        <v>7</v>
      </c>
      <c r="C90" s="43" t="s">
        <v>12</v>
      </c>
      <c r="D90" s="44" t="s">
        <v>228</v>
      </c>
      <c r="E90" s="44"/>
      <c r="F90" s="45">
        <v>3</v>
      </c>
      <c r="G90" s="63"/>
      <c r="H90" s="46">
        <f t="shared" si="4"/>
        <v>0</v>
      </c>
    </row>
    <row r="91" spans="1:8" x14ac:dyDescent="0.25">
      <c r="A91" s="88" t="s">
        <v>216</v>
      </c>
      <c r="B91" s="92" t="s">
        <v>7</v>
      </c>
      <c r="C91" s="43" t="s">
        <v>12</v>
      </c>
      <c r="D91" s="44" t="s">
        <v>229</v>
      </c>
      <c r="E91" s="44"/>
      <c r="F91" s="45">
        <v>5</v>
      </c>
      <c r="G91" s="63"/>
      <c r="H91" s="46">
        <f t="shared" si="4"/>
        <v>0</v>
      </c>
    </row>
    <row r="92" spans="1:8" x14ac:dyDescent="0.25">
      <c r="A92" s="88" t="s">
        <v>217</v>
      </c>
      <c r="B92" s="92" t="s">
        <v>7</v>
      </c>
      <c r="C92" s="43" t="s">
        <v>10</v>
      </c>
      <c r="D92" s="44" t="s">
        <v>230</v>
      </c>
      <c r="E92" s="44"/>
      <c r="F92" s="45">
        <v>13</v>
      </c>
      <c r="G92" s="63"/>
      <c r="H92" s="46">
        <f t="shared" si="4"/>
        <v>0</v>
      </c>
    </row>
    <row r="93" spans="1:8" x14ac:dyDescent="0.25">
      <c r="A93" s="88" t="s">
        <v>218</v>
      </c>
      <c r="B93" s="92" t="s">
        <v>7</v>
      </c>
      <c r="C93" s="43" t="s">
        <v>10</v>
      </c>
      <c r="D93" s="44" t="s">
        <v>231</v>
      </c>
      <c r="E93" s="44"/>
      <c r="F93" s="45">
        <v>63</v>
      </c>
      <c r="G93" s="63"/>
      <c r="H93" s="46">
        <f t="shared" si="4"/>
        <v>0</v>
      </c>
    </row>
    <row r="94" spans="1:8" x14ac:dyDescent="0.25">
      <c r="A94" s="88" t="s">
        <v>219</v>
      </c>
      <c r="B94" s="92" t="s">
        <v>7</v>
      </c>
      <c r="C94" s="43" t="s">
        <v>12</v>
      </c>
      <c r="D94" s="44" t="s">
        <v>232</v>
      </c>
      <c r="E94" s="44"/>
      <c r="F94" s="45">
        <v>62</v>
      </c>
      <c r="G94" s="63"/>
      <c r="H94" s="46">
        <f t="shared" si="4"/>
        <v>0</v>
      </c>
    </row>
    <row r="95" spans="1:8" x14ac:dyDescent="0.25">
      <c r="A95" s="88" t="s">
        <v>220</v>
      </c>
      <c r="B95" s="92" t="s">
        <v>7</v>
      </c>
      <c r="C95" s="43" t="s">
        <v>12</v>
      </c>
      <c r="D95" s="44" t="s">
        <v>233</v>
      </c>
      <c r="E95" s="44"/>
      <c r="F95" s="45">
        <v>1300</v>
      </c>
      <c r="G95" s="63"/>
      <c r="H95" s="46">
        <f t="shared" si="4"/>
        <v>0</v>
      </c>
    </row>
    <row r="96" spans="1:8" x14ac:dyDescent="0.25">
      <c r="A96" s="88" t="s">
        <v>221</v>
      </c>
      <c r="B96" s="92" t="s">
        <v>7</v>
      </c>
      <c r="C96" s="43" t="s">
        <v>11</v>
      </c>
      <c r="D96" s="44" t="s">
        <v>234</v>
      </c>
      <c r="E96" s="44"/>
      <c r="F96" s="45">
        <v>2</v>
      </c>
      <c r="G96" s="63"/>
      <c r="H96" s="46">
        <f t="shared" si="4"/>
        <v>0</v>
      </c>
    </row>
    <row r="97" spans="1:8" x14ac:dyDescent="0.25">
      <c r="A97" s="47"/>
      <c r="B97" s="93"/>
      <c r="C97" s="47"/>
      <c r="D97" s="126" t="s">
        <v>235</v>
      </c>
      <c r="E97" s="127"/>
      <c r="F97" s="128"/>
      <c r="G97" s="48"/>
      <c r="H97" s="49">
        <f>SUM(H84:H96)</f>
        <v>0</v>
      </c>
    </row>
    <row r="98" spans="1:8" x14ac:dyDescent="0.25">
      <c r="A98" s="89" t="s">
        <v>236</v>
      </c>
      <c r="B98" s="90" t="s">
        <v>5</v>
      </c>
      <c r="C98" s="38" t="s">
        <v>6</v>
      </c>
      <c r="D98" s="39" t="s">
        <v>237</v>
      </c>
      <c r="E98" s="39"/>
      <c r="F98" s="50"/>
      <c r="G98" s="51"/>
      <c r="H98" s="52"/>
    </row>
    <row r="99" spans="1:8" x14ac:dyDescent="0.25">
      <c r="A99" s="88" t="s">
        <v>238</v>
      </c>
      <c r="B99" s="92" t="s">
        <v>7</v>
      </c>
      <c r="C99" s="43" t="s">
        <v>8</v>
      </c>
      <c r="D99" s="44" t="s">
        <v>245</v>
      </c>
      <c r="E99" s="44"/>
      <c r="F99" s="45">
        <v>22</v>
      </c>
      <c r="G99" s="63"/>
      <c r="H99" s="46">
        <f t="shared" ref="H99:H105" si="5">+ROUND(+F99*ROUND(G99,2),2)</f>
        <v>0</v>
      </c>
    </row>
    <row r="100" spans="1:8" x14ac:dyDescent="0.25">
      <c r="A100" s="88" t="s">
        <v>239</v>
      </c>
      <c r="B100" s="92" t="s">
        <v>7</v>
      </c>
      <c r="C100" s="43" t="s">
        <v>12</v>
      </c>
      <c r="D100" s="44" t="s">
        <v>246</v>
      </c>
      <c r="E100" s="44"/>
      <c r="F100" s="45">
        <v>550</v>
      </c>
      <c r="G100" s="63"/>
      <c r="H100" s="46">
        <f t="shared" si="5"/>
        <v>0</v>
      </c>
    </row>
    <row r="101" spans="1:8" x14ac:dyDescent="0.25">
      <c r="A101" s="88" t="s">
        <v>240</v>
      </c>
      <c r="B101" s="92" t="s">
        <v>7</v>
      </c>
      <c r="C101" s="43" t="s">
        <v>12</v>
      </c>
      <c r="D101" s="44" t="s">
        <v>247</v>
      </c>
      <c r="E101" s="44"/>
      <c r="F101" s="45">
        <v>250</v>
      </c>
      <c r="G101" s="63"/>
      <c r="H101" s="46">
        <f t="shared" si="5"/>
        <v>0</v>
      </c>
    </row>
    <row r="102" spans="1:8" x14ac:dyDescent="0.25">
      <c r="A102" s="88" t="s">
        <v>241</v>
      </c>
      <c r="B102" s="92" t="s">
        <v>7</v>
      </c>
      <c r="C102" s="43" t="s">
        <v>12</v>
      </c>
      <c r="D102" s="44" t="s">
        <v>248</v>
      </c>
      <c r="E102" s="44"/>
      <c r="F102" s="45">
        <v>2</v>
      </c>
      <c r="G102" s="63"/>
      <c r="H102" s="46">
        <f t="shared" si="5"/>
        <v>0</v>
      </c>
    </row>
    <row r="103" spans="1:8" x14ac:dyDescent="0.25">
      <c r="A103" s="88" t="s">
        <v>242</v>
      </c>
      <c r="B103" s="92" t="s">
        <v>7</v>
      </c>
      <c r="C103" s="43" t="s">
        <v>10</v>
      </c>
      <c r="D103" s="44" t="s">
        <v>249</v>
      </c>
      <c r="E103" s="44"/>
      <c r="F103" s="45">
        <v>26</v>
      </c>
      <c r="G103" s="63"/>
      <c r="H103" s="46">
        <f t="shared" si="5"/>
        <v>0</v>
      </c>
    </row>
    <row r="104" spans="1:8" x14ac:dyDescent="0.25">
      <c r="A104" s="88" t="s">
        <v>243</v>
      </c>
      <c r="B104" s="92" t="s">
        <v>7</v>
      </c>
      <c r="C104" s="43" t="s">
        <v>12</v>
      </c>
      <c r="D104" s="44" t="s">
        <v>250</v>
      </c>
      <c r="E104" s="44"/>
      <c r="F104" s="45">
        <v>38</v>
      </c>
      <c r="G104" s="63"/>
      <c r="H104" s="46">
        <f t="shared" si="5"/>
        <v>0</v>
      </c>
    </row>
    <row r="105" spans="1:8" x14ac:dyDescent="0.25">
      <c r="A105" s="88" t="s">
        <v>244</v>
      </c>
      <c r="B105" s="92" t="s">
        <v>7</v>
      </c>
      <c r="C105" s="43" t="s">
        <v>12</v>
      </c>
      <c r="D105" s="44" t="s">
        <v>251</v>
      </c>
      <c r="E105" s="44"/>
      <c r="F105" s="45">
        <v>18</v>
      </c>
      <c r="G105" s="63"/>
      <c r="H105" s="46">
        <f t="shared" si="5"/>
        <v>0</v>
      </c>
    </row>
    <row r="106" spans="1:8" x14ac:dyDescent="0.25">
      <c r="A106" s="47"/>
      <c r="B106" s="93"/>
      <c r="C106" s="47"/>
      <c r="D106" s="126" t="s">
        <v>252</v>
      </c>
      <c r="E106" s="127"/>
      <c r="F106" s="128"/>
      <c r="G106" s="48"/>
      <c r="H106" s="49">
        <f>SUM(H99:H105)</f>
        <v>0</v>
      </c>
    </row>
    <row r="107" spans="1:8" x14ac:dyDescent="0.25">
      <c r="A107" s="89" t="s">
        <v>254</v>
      </c>
      <c r="B107" s="90" t="s">
        <v>5</v>
      </c>
      <c r="C107" s="38" t="s">
        <v>6</v>
      </c>
      <c r="D107" s="39" t="s">
        <v>253</v>
      </c>
      <c r="E107" s="39"/>
      <c r="F107" s="50"/>
      <c r="G107" s="51"/>
      <c r="H107" s="52"/>
    </row>
    <row r="108" spans="1:8" x14ac:dyDescent="0.25">
      <c r="A108" s="88" t="s">
        <v>255</v>
      </c>
      <c r="B108" s="92" t="s">
        <v>7</v>
      </c>
      <c r="C108" s="43" t="s">
        <v>12</v>
      </c>
      <c r="D108" s="44" t="s">
        <v>263</v>
      </c>
      <c r="E108" s="44"/>
      <c r="F108" s="45">
        <v>2</v>
      </c>
      <c r="G108" s="63"/>
      <c r="H108" s="46">
        <f>+ROUND(+F108*ROUND(G108,2),2)</f>
        <v>0</v>
      </c>
    </row>
    <row r="109" spans="1:8" x14ac:dyDescent="0.25">
      <c r="A109" s="88" t="s">
        <v>256</v>
      </c>
      <c r="B109" s="92" t="s">
        <v>7</v>
      </c>
      <c r="C109" s="43" t="s">
        <v>12</v>
      </c>
      <c r="D109" s="44" t="s">
        <v>264</v>
      </c>
      <c r="E109" s="44"/>
      <c r="F109" s="45">
        <v>2</v>
      </c>
      <c r="G109" s="63"/>
      <c r="H109" s="46">
        <f t="shared" ref="H109:H115" si="6">+ROUND(+F109*ROUND(G109,2),2)</f>
        <v>0</v>
      </c>
    </row>
    <row r="110" spans="1:8" x14ac:dyDescent="0.25">
      <c r="A110" s="88" t="s">
        <v>257</v>
      </c>
      <c r="B110" s="92" t="s">
        <v>7</v>
      </c>
      <c r="C110" s="43" t="s">
        <v>12</v>
      </c>
      <c r="D110" s="44" t="s">
        <v>265</v>
      </c>
      <c r="E110" s="44"/>
      <c r="F110" s="45">
        <v>2</v>
      </c>
      <c r="G110" s="63"/>
      <c r="H110" s="46">
        <f t="shared" si="6"/>
        <v>0</v>
      </c>
    </row>
    <row r="111" spans="1:8" x14ac:dyDescent="0.25">
      <c r="A111" s="88" t="s">
        <v>258</v>
      </c>
      <c r="B111" s="92" t="s">
        <v>7</v>
      </c>
      <c r="C111" s="43" t="s">
        <v>12</v>
      </c>
      <c r="D111" s="44" t="s">
        <v>266</v>
      </c>
      <c r="E111" s="44"/>
      <c r="F111" s="45">
        <v>2</v>
      </c>
      <c r="G111" s="63"/>
      <c r="H111" s="46">
        <f t="shared" si="6"/>
        <v>0</v>
      </c>
    </row>
    <row r="112" spans="1:8" x14ac:dyDescent="0.25">
      <c r="A112" s="88" t="s">
        <v>259</v>
      </c>
      <c r="B112" s="92" t="s">
        <v>7</v>
      </c>
      <c r="C112" s="43" t="s">
        <v>11</v>
      </c>
      <c r="D112" s="44" t="s">
        <v>267</v>
      </c>
      <c r="E112" s="44"/>
      <c r="F112" s="45">
        <v>2</v>
      </c>
      <c r="G112" s="63"/>
      <c r="H112" s="46">
        <f t="shared" si="6"/>
        <v>0</v>
      </c>
    </row>
    <row r="113" spans="1:8" x14ac:dyDescent="0.25">
      <c r="A113" s="88" t="s">
        <v>260</v>
      </c>
      <c r="B113" s="92" t="s">
        <v>7</v>
      </c>
      <c r="C113" s="43" t="s">
        <v>12</v>
      </c>
      <c r="D113" s="44" t="s">
        <v>268</v>
      </c>
      <c r="E113" s="44"/>
      <c r="F113" s="45">
        <v>2</v>
      </c>
      <c r="G113" s="63"/>
      <c r="H113" s="46">
        <f t="shared" si="6"/>
        <v>0</v>
      </c>
    </row>
    <row r="114" spans="1:8" x14ac:dyDescent="0.25">
      <c r="A114" s="88" t="s">
        <v>261</v>
      </c>
      <c r="B114" s="92" t="s">
        <v>7</v>
      </c>
      <c r="C114" s="43" t="s">
        <v>8</v>
      </c>
      <c r="D114" s="44" t="s">
        <v>269</v>
      </c>
      <c r="E114" s="44"/>
      <c r="F114" s="45">
        <v>2</v>
      </c>
      <c r="G114" s="63"/>
      <c r="H114" s="46">
        <f t="shared" si="6"/>
        <v>0</v>
      </c>
    </row>
    <row r="115" spans="1:8" x14ac:dyDescent="0.25">
      <c r="A115" s="88" t="s">
        <v>262</v>
      </c>
      <c r="B115" s="92" t="s">
        <v>7</v>
      </c>
      <c r="C115" s="43" t="s">
        <v>8</v>
      </c>
      <c r="D115" s="44" t="s">
        <v>270</v>
      </c>
      <c r="E115" s="44"/>
      <c r="F115" s="45">
        <v>2</v>
      </c>
      <c r="G115" s="63"/>
      <c r="H115" s="46">
        <f t="shared" si="6"/>
        <v>0</v>
      </c>
    </row>
    <row r="116" spans="1:8" x14ac:dyDescent="0.25">
      <c r="A116" s="47"/>
      <c r="B116" s="93"/>
      <c r="C116" s="47"/>
      <c r="D116" s="126" t="s">
        <v>295</v>
      </c>
      <c r="E116" s="127"/>
      <c r="F116" s="128"/>
      <c r="G116" s="48"/>
      <c r="H116" s="49">
        <f>SUM(H108:H115)</f>
        <v>0</v>
      </c>
    </row>
    <row r="117" spans="1:8" x14ac:dyDescent="0.25">
      <c r="A117" s="89" t="s">
        <v>271</v>
      </c>
      <c r="B117" s="90" t="s">
        <v>5</v>
      </c>
      <c r="C117" s="38" t="s">
        <v>6</v>
      </c>
      <c r="D117" s="39" t="s">
        <v>272</v>
      </c>
      <c r="E117" s="39"/>
      <c r="F117" s="50"/>
      <c r="G117" s="51"/>
      <c r="H117" s="52"/>
    </row>
    <row r="118" spans="1:8" x14ac:dyDescent="0.25">
      <c r="A118" s="88" t="s">
        <v>273</v>
      </c>
      <c r="B118" s="92" t="s">
        <v>7</v>
      </c>
      <c r="C118" s="43" t="s">
        <v>12</v>
      </c>
      <c r="D118" s="44" t="s">
        <v>284</v>
      </c>
      <c r="E118" s="44"/>
      <c r="F118" s="45">
        <v>14</v>
      </c>
      <c r="G118" s="63"/>
      <c r="H118" s="46">
        <f t="shared" ref="H118:H128" si="7">+ROUND(+F118*ROUND(G118,2),2)</f>
        <v>0</v>
      </c>
    </row>
    <row r="119" spans="1:8" x14ac:dyDescent="0.25">
      <c r="A119" s="88" t="s">
        <v>274</v>
      </c>
      <c r="B119" s="92" t="s">
        <v>7</v>
      </c>
      <c r="C119" s="43" t="s">
        <v>12</v>
      </c>
      <c r="D119" s="44" t="s">
        <v>285</v>
      </c>
      <c r="E119" s="44"/>
      <c r="F119" s="45">
        <v>1300</v>
      </c>
      <c r="G119" s="63"/>
      <c r="H119" s="46">
        <f t="shared" si="7"/>
        <v>0</v>
      </c>
    </row>
    <row r="120" spans="1:8" x14ac:dyDescent="0.25">
      <c r="A120" s="88" t="s">
        <v>275</v>
      </c>
      <c r="B120" s="92" t="s">
        <v>7</v>
      </c>
      <c r="C120" s="43" t="s">
        <v>12</v>
      </c>
      <c r="D120" s="44" t="s">
        <v>286</v>
      </c>
      <c r="E120" s="44"/>
      <c r="F120" s="45">
        <v>33</v>
      </c>
      <c r="G120" s="63"/>
      <c r="H120" s="46">
        <f t="shared" si="7"/>
        <v>0</v>
      </c>
    </row>
    <row r="121" spans="1:8" x14ac:dyDescent="0.25">
      <c r="A121" s="88" t="s">
        <v>276</v>
      </c>
      <c r="B121" s="92" t="s">
        <v>7</v>
      </c>
      <c r="C121" s="43" t="s">
        <v>12</v>
      </c>
      <c r="D121" s="44" t="s">
        <v>287</v>
      </c>
      <c r="E121" s="44"/>
      <c r="F121" s="45">
        <v>5</v>
      </c>
      <c r="G121" s="63"/>
      <c r="H121" s="46">
        <f t="shared" si="7"/>
        <v>0</v>
      </c>
    </row>
    <row r="122" spans="1:8" x14ac:dyDescent="0.25">
      <c r="A122" s="88" t="s">
        <v>277</v>
      </c>
      <c r="B122" s="92" t="s">
        <v>7</v>
      </c>
      <c r="C122" s="43" t="s">
        <v>12</v>
      </c>
      <c r="D122" s="44" t="s">
        <v>288</v>
      </c>
      <c r="E122" s="44"/>
      <c r="F122" s="45">
        <v>2</v>
      </c>
      <c r="G122" s="63"/>
      <c r="H122" s="46">
        <f t="shared" si="7"/>
        <v>0</v>
      </c>
    </row>
    <row r="123" spans="1:8" x14ac:dyDescent="0.25">
      <c r="A123" s="88" t="s">
        <v>278</v>
      </c>
      <c r="B123" s="92" t="s">
        <v>7</v>
      </c>
      <c r="C123" s="43" t="s">
        <v>12</v>
      </c>
      <c r="D123" s="44" t="s">
        <v>289</v>
      </c>
      <c r="E123" s="44"/>
      <c r="F123" s="45">
        <v>25</v>
      </c>
      <c r="G123" s="63"/>
      <c r="H123" s="46">
        <f t="shared" si="7"/>
        <v>0</v>
      </c>
    </row>
    <row r="124" spans="1:8" x14ac:dyDescent="0.25">
      <c r="A124" s="88" t="s">
        <v>279</v>
      </c>
      <c r="B124" s="92" t="s">
        <v>7</v>
      </c>
      <c r="C124" s="43" t="s">
        <v>12</v>
      </c>
      <c r="D124" s="44" t="s">
        <v>290</v>
      </c>
      <c r="E124" s="44"/>
      <c r="F124" s="45">
        <v>22</v>
      </c>
      <c r="G124" s="63"/>
      <c r="H124" s="46">
        <f t="shared" si="7"/>
        <v>0</v>
      </c>
    </row>
    <row r="125" spans="1:8" x14ac:dyDescent="0.25">
      <c r="A125" s="88" t="s">
        <v>280</v>
      </c>
      <c r="B125" s="92" t="s">
        <v>7</v>
      </c>
      <c r="C125" s="43" t="s">
        <v>9</v>
      </c>
      <c r="D125" s="44" t="s">
        <v>291</v>
      </c>
      <c r="E125" s="44"/>
      <c r="F125" s="45">
        <v>2</v>
      </c>
      <c r="G125" s="63"/>
      <c r="H125" s="46">
        <f t="shared" si="7"/>
        <v>0</v>
      </c>
    </row>
    <row r="126" spans="1:8" x14ac:dyDescent="0.25">
      <c r="A126" s="88" t="s">
        <v>281</v>
      </c>
      <c r="B126" s="92" t="s">
        <v>7</v>
      </c>
      <c r="C126" s="43" t="s">
        <v>9</v>
      </c>
      <c r="D126" s="44" t="s">
        <v>292</v>
      </c>
      <c r="E126" s="44"/>
      <c r="F126" s="45">
        <v>2</v>
      </c>
      <c r="G126" s="63"/>
      <c r="H126" s="46">
        <f t="shared" si="7"/>
        <v>0</v>
      </c>
    </row>
    <row r="127" spans="1:8" x14ac:dyDescent="0.25">
      <c r="A127" s="88" t="s">
        <v>282</v>
      </c>
      <c r="B127" s="92" t="s">
        <v>7</v>
      </c>
      <c r="C127" s="43" t="s">
        <v>9</v>
      </c>
      <c r="D127" s="44" t="s">
        <v>293</v>
      </c>
      <c r="E127" s="44"/>
      <c r="F127" s="45">
        <v>2</v>
      </c>
      <c r="G127" s="63"/>
      <c r="H127" s="46">
        <f t="shared" si="7"/>
        <v>0</v>
      </c>
    </row>
    <row r="128" spans="1:8" x14ac:dyDescent="0.25">
      <c r="A128" s="88" t="s">
        <v>283</v>
      </c>
      <c r="B128" s="92" t="s">
        <v>7</v>
      </c>
      <c r="C128" s="43" t="s">
        <v>9</v>
      </c>
      <c r="D128" s="44" t="s">
        <v>294</v>
      </c>
      <c r="E128" s="44"/>
      <c r="F128" s="45">
        <v>2</v>
      </c>
      <c r="G128" s="63"/>
      <c r="H128" s="46">
        <f t="shared" si="7"/>
        <v>0</v>
      </c>
    </row>
    <row r="129" spans="1:8" x14ac:dyDescent="0.25">
      <c r="A129" s="47"/>
      <c r="B129" s="93"/>
      <c r="C129" s="47"/>
      <c r="D129" s="126" t="s">
        <v>296</v>
      </c>
      <c r="E129" s="127"/>
      <c r="F129" s="128"/>
      <c r="G129" s="48"/>
      <c r="H129" s="49">
        <f>SUM(H118:H128)</f>
        <v>0</v>
      </c>
    </row>
    <row r="130" spans="1:8" x14ac:dyDescent="0.25">
      <c r="A130" s="89" t="s">
        <v>297</v>
      </c>
      <c r="B130" s="90" t="s">
        <v>5</v>
      </c>
      <c r="C130" s="38" t="s">
        <v>6</v>
      </c>
      <c r="D130" s="39" t="s">
        <v>298</v>
      </c>
      <c r="E130" s="39"/>
      <c r="F130" s="50"/>
      <c r="G130" s="51"/>
      <c r="H130" s="52"/>
    </row>
    <row r="131" spans="1:8" x14ac:dyDescent="0.25">
      <c r="A131" s="88" t="s">
        <v>300</v>
      </c>
      <c r="B131" s="92" t="s">
        <v>7</v>
      </c>
      <c r="C131" s="43" t="s">
        <v>9</v>
      </c>
      <c r="D131" s="44" t="s">
        <v>324</v>
      </c>
      <c r="E131" s="44"/>
      <c r="F131" s="45">
        <v>1</v>
      </c>
      <c r="G131" s="63"/>
      <c r="H131" s="46">
        <f t="shared" ref="H131:H155" si="8">+ROUND(+F131*ROUND(G131,2),2)</f>
        <v>0</v>
      </c>
    </row>
    <row r="132" spans="1:8" x14ac:dyDescent="0.25">
      <c r="A132" s="88" t="s">
        <v>301</v>
      </c>
      <c r="B132" s="92" t="s">
        <v>7</v>
      </c>
      <c r="C132" s="43" t="s">
        <v>9</v>
      </c>
      <c r="D132" s="44" t="s">
        <v>325</v>
      </c>
      <c r="E132" s="44"/>
      <c r="F132" s="45">
        <v>2</v>
      </c>
      <c r="G132" s="63"/>
      <c r="H132" s="46">
        <f t="shared" si="8"/>
        <v>0</v>
      </c>
    </row>
    <row r="133" spans="1:8" x14ac:dyDescent="0.25">
      <c r="A133" s="88" t="s">
        <v>302</v>
      </c>
      <c r="B133" s="92" t="s">
        <v>7</v>
      </c>
      <c r="C133" s="43" t="s">
        <v>9</v>
      </c>
      <c r="D133" s="44" t="s">
        <v>326</v>
      </c>
      <c r="E133" s="44"/>
      <c r="F133" s="45">
        <v>2</v>
      </c>
      <c r="G133" s="63"/>
      <c r="H133" s="46">
        <f t="shared" si="8"/>
        <v>0</v>
      </c>
    </row>
    <row r="134" spans="1:8" x14ac:dyDescent="0.25">
      <c r="A134" s="88" t="s">
        <v>303</v>
      </c>
      <c r="B134" s="92" t="s">
        <v>7</v>
      </c>
      <c r="C134" s="43" t="s">
        <v>9</v>
      </c>
      <c r="D134" s="44" t="s">
        <v>327</v>
      </c>
      <c r="E134" s="44"/>
      <c r="F134" s="45">
        <v>2</v>
      </c>
      <c r="G134" s="63"/>
      <c r="H134" s="46">
        <f t="shared" si="8"/>
        <v>0</v>
      </c>
    </row>
    <row r="135" spans="1:8" x14ac:dyDescent="0.25">
      <c r="A135" s="88" t="s">
        <v>304</v>
      </c>
      <c r="B135" s="92" t="s">
        <v>7</v>
      </c>
      <c r="C135" s="43" t="s">
        <v>9</v>
      </c>
      <c r="D135" s="44" t="s">
        <v>328</v>
      </c>
      <c r="E135" s="44"/>
      <c r="F135" s="45">
        <v>2</v>
      </c>
      <c r="G135" s="63"/>
      <c r="H135" s="46">
        <f t="shared" si="8"/>
        <v>0</v>
      </c>
    </row>
    <row r="136" spans="1:8" x14ac:dyDescent="0.25">
      <c r="A136" s="88" t="s">
        <v>305</v>
      </c>
      <c r="B136" s="92" t="s">
        <v>7</v>
      </c>
      <c r="C136" s="43" t="s">
        <v>9</v>
      </c>
      <c r="D136" s="44" t="s">
        <v>329</v>
      </c>
      <c r="E136" s="44"/>
      <c r="F136" s="45">
        <v>2</v>
      </c>
      <c r="G136" s="63"/>
      <c r="H136" s="46">
        <f t="shared" si="8"/>
        <v>0</v>
      </c>
    </row>
    <row r="137" spans="1:8" x14ac:dyDescent="0.25">
      <c r="A137" s="88" t="s">
        <v>306</v>
      </c>
      <c r="B137" s="92" t="s">
        <v>7</v>
      </c>
      <c r="C137" s="43" t="s">
        <v>9</v>
      </c>
      <c r="D137" s="44" t="s">
        <v>330</v>
      </c>
      <c r="E137" s="44"/>
      <c r="F137" s="45">
        <v>2</v>
      </c>
      <c r="G137" s="63"/>
      <c r="H137" s="46">
        <f t="shared" si="8"/>
        <v>0</v>
      </c>
    </row>
    <row r="138" spans="1:8" x14ac:dyDescent="0.25">
      <c r="A138" s="88" t="s">
        <v>307</v>
      </c>
      <c r="B138" s="92" t="s">
        <v>7</v>
      </c>
      <c r="C138" s="43" t="s">
        <v>9</v>
      </c>
      <c r="D138" s="44" t="s">
        <v>331</v>
      </c>
      <c r="E138" s="44"/>
      <c r="F138" s="45">
        <v>7</v>
      </c>
      <c r="G138" s="63"/>
      <c r="H138" s="46">
        <f t="shared" si="8"/>
        <v>0</v>
      </c>
    </row>
    <row r="139" spans="1:8" x14ac:dyDescent="0.25">
      <c r="A139" s="88" t="s">
        <v>308</v>
      </c>
      <c r="B139" s="92" t="s">
        <v>7</v>
      </c>
      <c r="C139" s="43" t="s">
        <v>9</v>
      </c>
      <c r="D139" s="44" t="s">
        <v>332</v>
      </c>
      <c r="E139" s="44"/>
      <c r="F139" s="45">
        <v>2</v>
      </c>
      <c r="G139" s="63"/>
      <c r="H139" s="46">
        <f t="shared" si="8"/>
        <v>0</v>
      </c>
    </row>
    <row r="140" spans="1:8" x14ac:dyDescent="0.25">
      <c r="A140" s="88" t="s">
        <v>299</v>
      </c>
      <c r="B140" s="92" t="s">
        <v>7</v>
      </c>
      <c r="C140" s="43" t="s">
        <v>9</v>
      </c>
      <c r="D140" s="44" t="s">
        <v>333</v>
      </c>
      <c r="E140" s="44"/>
      <c r="F140" s="45">
        <v>2</v>
      </c>
      <c r="G140" s="63"/>
      <c r="H140" s="46">
        <f t="shared" si="8"/>
        <v>0</v>
      </c>
    </row>
    <row r="141" spans="1:8" x14ac:dyDescent="0.25">
      <c r="A141" s="88" t="s">
        <v>309</v>
      </c>
      <c r="B141" s="92" t="s">
        <v>7</v>
      </c>
      <c r="C141" s="43" t="s">
        <v>9</v>
      </c>
      <c r="D141" s="44" t="s">
        <v>334</v>
      </c>
      <c r="E141" s="44"/>
      <c r="F141" s="45">
        <v>2</v>
      </c>
      <c r="G141" s="63"/>
      <c r="H141" s="46">
        <f t="shared" si="8"/>
        <v>0</v>
      </c>
    </row>
    <row r="142" spans="1:8" x14ac:dyDescent="0.25">
      <c r="A142" s="88" t="s">
        <v>310</v>
      </c>
      <c r="B142" s="92" t="s">
        <v>7</v>
      </c>
      <c r="C142" s="43" t="s">
        <v>10</v>
      </c>
      <c r="D142" s="44" t="s">
        <v>335</v>
      </c>
      <c r="E142" s="44"/>
      <c r="F142" s="45">
        <v>2</v>
      </c>
      <c r="G142" s="63"/>
      <c r="H142" s="46">
        <f t="shared" si="8"/>
        <v>0</v>
      </c>
    </row>
    <row r="143" spans="1:8" x14ac:dyDescent="0.25">
      <c r="A143" s="88" t="s">
        <v>311</v>
      </c>
      <c r="B143" s="92" t="s">
        <v>7</v>
      </c>
      <c r="C143" s="43" t="s">
        <v>10</v>
      </c>
      <c r="D143" s="44" t="s">
        <v>336</v>
      </c>
      <c r="E143" s="44"/>
      <c r="F143" s="45">
        <v>2</v>
      </c>
      <c r="G143" s="63"/>
      <c r="H143" s="46">
        <f t="shared" si="8"/>
        <v>0</v>
      </c>
    </row>
    <row r="144" spans="1:8" x14ac:dyDescent="0.25">
      <c r="A144" s="88" t="s">
        <v>312</v>
      </c>
      <c r="B144" s="92" t="s">
        <v>7</v>
      </c>
      <c r="C144" s="43" t="s">
        <v>9</v>
      </c>
      <c r="D144" s="44" t="s">
        <v>337</v>
      </c>
      <c r="E144" s="44"/>
      <c r="F144" s="45">
        <v>5</v>
      </c>
      <c r="G144" s="63"/>
      <c r="H144" s="46">
        <f t="shared" si="8"/>
        <v>0</v>
      </c>
    </row>
    <row r="145" spans="1:8" x14ac:dyDescent="0.25">
      <c r="A145" s="88" t="s">
        <v>313</v>
      </c>
      <c r="B145" s="92" t="s">
        <v>7</v>
      </c>
      <c r="C145" s="43" t="s">
        <v>10</v>
      </c>
      <c r="D145" s="44" t="s">
        <v>338</v>
      </c>
      <c r="E145" s="44"/>
      <c r="F145" s="45">
        <v>5</v>
      </c>
      <c r="G145" s="63"/>
      <c r="H145" s="46">
        <f t="shared" si="8"/>
        <v>0</v>
      </c>
    </row>
    <row r="146" spans="1:8" x14ac:dyDescent="0.25">
      <c r="A146" s="88" t="s">
        <v>314</v>
      </c>
      <c r="B146" s="92" t="s">
        <v>7</v>
      </c>
      <c r="C146" s="43" t="s">
        <v>9</v>
      </c>
      <c r="D146" s="44" t="s">
        <v>339</v>
      </c>
      <c r="E146" s="44"/>
      <c r="F146" s="45">
        <v>7</v>
      </c>
      <c r="G146" s="63"/>
      <c r="H146" s="46">
        <f t="shared" si="8"/>
        <v>0</v>
      </c>
    </row>
    <row r="147" spans="1:8" x14ac:dyDescent="0.25">
      <c r="A147" s="88" t="s">
        <v>315</v>
      </c>
      <c r="B147" s="92" t="s">
        <v>7</v>
      </c>
      <c r="C147" s="43" t="s">
        <v>9</v>
      </c>
      <c r="D147" s="44" t="s">
        <v>340</v>
      </c>
      <c r="E147" s="44"/>
      <c r="F147" s="45">
        <v>1</v>
      </c>
      <c r="G147" s="63"/>
      <c r="H147" s="46">
        <f t="shared" si="8"/>
        <v>0</v>
      </c>
    </row>
    <row r="148" spans="1:8" x14ac:dyDescent="0.25">
      <c r="A148" s="88" t="s">
        <v>316</v>
      </c>
      <c r="B148" s="92" t="s">
        <v>7</v>
      </c>
      <c r="C148" s="43" t="s">
        <v>12</v>
      </c>
      <c r="D148" s="44" t="s">
        <v>341</v>
      </c>
      <c r="E148" s="44"/>
      <c r="F148" s="45">
        <v>27</v>
      </c>
      <c r="G148" s="63"/>
      <c r="H148" s="46">
        <f t="shared" si="8"/>
        <v>0</v>
      </c>
    </row>
    <row r="149" spans="1:8" x14ac:dyDescent="0.25">
      <c r="A149" s="88" t="s">
        <v>317</v>
      </c>
      <c r="B149" s="92" t="s">
        <v>7</v>
      </c>
      <c r="C149" s="43" t="s">
        <v>12</v>
      </c>
      <c r="D149" s="44" t="s">
        <v>342</v>
      </c>
      <c r="E149" s="44"/>
      <c r="F149" s="45">
        <v>11</v>
      </c>
      <c r="G149" s="63"/>
      <c r="H149" s="46">
        <f t="shared" si="8"/>
        <v>0</v>
      </c>
    </row>
    <row r="150" spans="1:8" x14ac:dyDescent="0.25">
      <c r="A150" s="88" t="s">
        <v>318</v>
      </c>
      <c r="B150" s="92" t="s">
        <v>7</v>
      </c>
      <c r="C150" s="43" t="s">
        <v>12</v>
      </c>
      <c r="D150" s="44" t="s">
        <v>343</v>
      </c>
      <c r="E150" s="44"/>
      <c r="F150" s="45">
        <v>2</v>
      </c>
      <c r="G150" s="63"/>
      <c r="H150" s="46">
        <f t="shared" si="8"/>
        <v>0</v>
      </c>
    </row>
    <row r="151" spans="1:8" x14ac:dyDescent="0.25">
      <c r="A151" s="88" t="s">
        <v>319</v>
      </c>
      <c r="B151" s="92" t="s">
        <v>7</v>
      </c>
      <c r="C151" s="43" t="s">
        <v>12</v>
      </c>
      <c r="D151" s="44" t="s">
        <v>344</v>
      </c>
      <c r="E151" s="44"/>
      <c r="F151" s="45">
        <v>2</v>
      </c>
      <c r="G151" s="63"/>
      <c r="H151" s="46">
        <f t="shared" si="8"/>
        <v>0</v>
      </c>
    </row>
    <row r="152" spans="1:8" x14ac:dyDescent="0.25">
      <c r="A152" s="88" t="s">
        <v>320</v>
      </c>
      <c r="B152" s="92" t="s">
        <v>7</v>
      </c>
      <c r="C152" s="43" t="s">
        <v>10</v>
      </c>
      <c r="D152" s="44" t="s">
        <v>345</v>
      </c>
      <c r="E152" s="44"/>
      <c r="F152" s="45">
        <v>2</v>
      </c>
      <c r="G152" s="63"/>
      <c r="H152" s="46">
        <f t="shared" si="8"/>
        <v>0</v>
      </c>
    </row>
    <row r="153" spans="1:8" x14ac:dyDescent="0.25">
      <c r="A153" s="88" t="s">
        <v>321</v>
      </c>
      <c r="B153" s="92" t="s">
        <v>7</v>
      </c>
      <c r="C153" s="43" t="s">
        <v>8</v>
      </c>
      <c r="D153" s="44" t="s">
        <v>346</v>
      </c>
      <c r="E153" s="44"/>
      <c r="F153" s="45">
        <v>2</v>
      </c>
      <c r="G153" s="63"/>
      <c r="H153" s="46">
        <f t="shared" si="8"/>
        <v>0</v>
      </c>
    </row>
    <row r="154" spans="1:8" x14ac:dyDescent="0.25">
      <c r="A154" s="88" t="s">
        <v>322</v>
      </c>
      <c r="B154" s="92" t="s">
        <v>7</v>
      </c>
      <c r="C154" s="43" t="s">
        <v>9</v>
      </c>
      <c r="D154" s="44" t="s">
        <v>347</v>
      </c>
      <c r="E154" s="44"/>
      <c r="F154" s="45">
        <v>2</v>
      </c>
      <c r="G154" s="63"/>
      <c r="H154" s="46">
        <f t="shared" si="8"/>
        <v>0</v>
      </c>
    </row>
    <row r="155" spans="1:8" x14ac:dyDescent="0.25">
      <c r="A155" s="88" t="s">
        <v>323</v>
      </c>
      <c r="B155" s="92" t="s">
        <v>7</v>
      </c>
      <c r="C155" s="43" t="s">
        <v>9</v>
      </c>
      <c r="D155" s="44" t="s">
        <v>348</v>
      </c>
      <c r="E155" s="44"/>
      <c r="F155" s="45">
        <v>2</v>
      </c>
      <c r="G155" s="63"/>
      <c r="H155" s="46">
        <f t="shared" si="8"/>
        <v>0</v>
      </c>
    </row>
    <row r="156" spans="1:8" x14ac:dyDescent="0.25">
      <c r="A156" s="47"/>
      <c r="B156" s="93"/>
      <c r="C156" s="47"/>
      <c r="D156" s="126" t="s">
        <v>349</v>
      </c>
      <c r="E156" s="127"/>
      <c r="F156" s="128"/>
      <c r="G156" s="48"/>
      <c r="H156" s="49">
        <f>SUM(H131:H155)</f>
        <v>0</v>
      </c>
    </row>
    <row r="157" spans="1:8" x14ac:dyDescent="0.25">
      <c r="A157" s="89" t="s">
        <v>350</v>
      </c>
      <c r="B157" s="90" t="s">
        <v>5</v>
      </c>
      <c r="C157" s="38" t="s">
        <v>6</v>
      </c>
      <c r="D157" s="39" t="s">
        <v>351</v>
      </c>
      <c r="E157" s="39"/>
      <c r="F157" s="50"/>
      <c r="G157" s="51"/>
      <c r="H157" s="52"/>
    </row>
    <row r="158" spans="1:8" x14ac:dyDescent="0.25">
      <c r="A158" s="88" t="s">
        <v>352</v>
      </c>
      <c r="B158" s="92" t="s">
        <v>7</v>
      </c>
      <c r="C158" s="43" t="s">
        <v>9</v>
      </c>
      <c r="D158" s="44" t="s">
        <v>377</v>
      </c>
      <c r="E158" s="44"/>
      <c r="F158" s="45">
        <v>11</v>
      </c>
      <c r="G158" s="63"/>
      <c r="H158" s="46">
        <f t="shared" ref="H158:H183" si="9">+ROUND(+F158*ROUND(G158,2),2)</f>
        <v>0</v>
      </c>
    </row>
    <row r="159" spans="1:8" x14ac:dyDescent="0.25">
      <c r="A159" s="88" t="s">
        <v>353</v>
      </c>
      <c r="B159" s="92" t="s">
        <v>7</v>
      </c>
      <c r="C159" s="43" t="s">
        <v>10</v>
      </c>
      <c r="D159" s="44" t="s">
        <v>378</v>
      </c>
      <c r="E159" s="44"/>
      <c r="F159" s="45">
        <v>3000</v>
      </c>
      <c r="G159" s="63"/>
      <c r="H159" s="46">
        <f t="shared" si="9"/>
        <v>0</v>
      </c>
    </row>
    <row r="160" spans="1:8" x14ac:dyDescent="0.25">
      <c r="A160" s="88" t="s">
        <v>354</v>
      </c>
      <c r="B160" s="92" t="s">
        <v>7</v>
      </c>
      <c r="C160" s="43" t="s">
        <v>10</v>
      </c>
      <c r="D160" s="44" t="s">
        <v>379</v>
      </c>
      <c r="E160" s="44"/>
      <c r="F160" s="45">
        <v>2</v>
      </c>
      <c r="G160" s="63"/>
      <c r="H160" s="46">
        <f t="shared" si="9"/>
        <v>0</v>
      </c>
    </row>
    <row r="161" spans="1:8" x14ac:dyDescent="0.25">
      <c r="A161" s="88" t="s">
        <v>355</v>
      </c>
      <c r="B161" s="92" t="s">
        <v>7</v>
      </c>
      <c r="C161" s="43" t="s">
        <v>10</v>
      </c>
      <c r="D161" s="44" t="s">
        <v>380</v>
      </c>
      <c r="E161" s="44"/>
      <c r="F161" s="45">
        <v>250</v>
      </c>
      <c r="G161" s="63"/>
      <c r="H161" s="46">
        <f t="shared" si="9"/>
        <v>0</v>
      </c>
    </row>
    <row r="162" spans="1:8" x14ac:dyDescent="0.25">
      <c r="A162" s="88" t="s">
        <v>356</v>
      </c>
      <c r="B162" s="92" t="s">
        <v>7</v>
      </c>
      <c r="C162" s="43" t="s">
        <v>10</v>
      </c>
      <c r="D162" s="44" t="s">
        <v>381</v>
      </c>
      <c r="E162" s="44"/>
      <c r="F162" s="45">
        <v>250</v>
      </c>
      <c r="G162" s="63"/>
      <c r="H162" s="46">
        <f t="shared" si="9"/>
        <v>0</v>
      </c>
    </row>
    <row r="163" spans="1:8" x14ac:dyDescent="0.25">
      <c r="A163" s="88" t="s">
        <v>357</v>
      </c>
      <c r="B163" s="92" t="s">
        <v>7</v>
      </c>
      <c r="C163" s="43" t="s">
        <v>9</v>
      </c>
      <c r="D163" s="44" t="s">
        <v>382</v>
      </c>
      <c r="E163" s="44"/>
      <c r="F163" s="45">
        <v>29</v>
      </c>
      <c r="G163" s="63"/>
      <c r="H163" s="46">
        <f t="shared" si="9"/>
        <v>0</v>
      </c>
    </row>
    <row r="164" spans="1:8" x14ac:dyDescent="0.25">
      <c r="A164" s="88" t="s">
        <v>358</v>
      </c>
      <c r="B164" s="92" t="s">
        <v>7</v>
      </c>
      <c r="C164" s="43" t="s">
        <v>9</v>
      </c>
      <c r="D164" s="44" t="s">
        <v>383</v>
      </c>
      <c r="E164" s="44"/>
      <c r="F164" s="45">
        <v>14</v>
      </c>
      <c r="G164" s="63"/>
      <c r="H164" s="46">
        <f t="shared" si="9"/>
        <v>0</v>
      </c>
    </row>
    <row r="165" spans="1:8" x14ac:dyDescent="0.25">
      <c r="A165" s="88" t="s">
        <v>359</v>
      </c>
      <c r="B165" s="92" t="s">
        <v>7</v>
      </c>
      <c r="C165" s="43" t="s">
        <v>9</v>
      </c>
      <c r="D165" s="44" t="s">
        <v>384</v>
      </c>
      <c r="E165" s="44"/>
      <c r="F165" s="45">
        <v>6</v>
      </c>
      <c r="G165" s="63"/>
      <c r="H165" s="46">
        <f t="shared" si="9"/>
        <v>0</v>
      </c>
    </row>
    <row r="166" spans="1:8" x14ac:dyDescent="0.25">
      <c r="A166" s="88" t="s">
        <v>360</v>
      </c>
      <c r="B166" s="92" t="s">
        <v>7</v>
      </c>
      <c r="C166" s="43" t="s">
        <v>9</v>
      </c>
      <c r="D166" s="44" t="s">
        <v>385</v>
      </c>
      <c r="E166" s="44"/>
      <c r="F166" s="45">
        <v>2</v>
      </c>
      <c r="G166" s="63"/>
      <c r="H166" s="46">
        <f t="shared" si="9"/>
        <v>0</v>
      </c>
    </row>
    <row r="167" spans="1:8" x14ac:dyDescent="0.25">
      <c r="A167" s="88" t="s">
        <v>361</v>
      </c>
      <c r="B167" s="92" t="s">
        <v>7</v>
      </c>
      <c r="C167" s="43" t="s">
        <v>9</v>
      </c>
      <c r="D167" s="44" t="s">
        <v>386</v>
      </c>
      <c r="E167" s="44"/>
      <c r="F167" s="45">
        <v>2</v>
      </c>
      <c r="G167" s="63"/>
      <c r="H167" s="46">
        <f t="shared" si="9"/>
        <v>0</v>
      </c>
    </row>
    <row r="168" spans="1:8" x14ac:dyDescent="0.25">
      <c r="A168" s="88" t="s">
        <v>362</v>
      </c>
      <c r="B168" s="92" t="s">
        <v>7</v>
      </c>
      <c r="C168" s="43" t="s">
        <v>9</v>
      </c>
      <c r="D168" s="44" t="s">
        <v>387</v>
      </c>
      <c r="E168" s="44"/>
      <c r="F168" s="45">
        <v>27</v>
      </c>
      <c r="G168" s="63"/>
      <c r="H168" s="46">
        <f t="shared" si="9"/>
        <v>0</v>
      </c>
    </row>
    <row r="169" spans="1:8" x14ac:dyDescent="0.25">
      <c r="A169" s="88" t="s">
        <v>363</v>
      </c>
      <c r="B169" s="92" t="s">
        <v>7</v>
      </c>
      <c r="C169" s="43" t="s">
        <v>9</v>
      </c>
      <c r="D169" s="44" t="s">
        <v>388</v>
      </c>
      <c r="E169" s="44"/>
      <c r="F169" s="45">
        <v>14</v>
      </c>
      <c r="G169" s="63"/>
      <c r="H169" s="46">
        <f t="shared" si="9"/>
        <v>0</v>
      </c>
    </row>
    <row r="170" spans="1:8" x14ac:dyDescent="0.25">
      <c r="A170" s="88" t="s">
        <v>364</v>
      </c>
      <c r="B170" s="92" t="s">
        <v>7</v>
      </c>
      <c r="C170" s="43" t="s">
        <v>9</v>
      </c>
      <c r="D170" s="44" t="s">
        <v>389</v>
      </c>
      <c r="E170" s="44"/>
      <c r="F170" s="45">
        <v>26</v>
      </c>
      <c r="G170" s="63"/>
      <c r="H170" s="46">
        <f t="shared" si="9"/>
        <v>0</v>
      </c>
    </row>
    <row r="171" spans="1:8" x14ac:dyDescent="0.25">
      <c r="A171" s="88" t="s">
        <v>365</v>
      </c>
      <c r="B171" s="92" t="s">
        <v>7</v>
      </c>
      <c r="C171" s="43" t="s">
        <v>9</v>
      </c>
      <c r="D171" s="44" t="s">
        <v>390</v>
      </c>
      <c r="E171" s="44"/>
      <c r="F171" s="45">
        <v>95</v>
      </c>
      <c r="G171" s="63"/>
      <c r="H171" s="46">
        <f t="shared" si="9"/>
        <v>0</v>
      </c>
    </row>
    <row r="172" spans="1:8" x14ac:dyDescent="0.25">
      <c r="A172" s="88" t="s">
        <v>366</v>
      </c>
      <c r="B172" s="92" t="s">
        <v>7</v>
      </c>
      <c r="C172" s="43" t="s">
        <v>9</v>
      </c>
      <c r="D172" s="44" t="s">
        <v>391</v>
      </c>
      <c r="E172" s="44"/>
      <c r="F172" s="45">
        <v>120</v>
      </c>
      <c r="G172" s="63"/>
      <c r="H172" s="46">
        <f t="shared" si="9"/>
        <v>0</v>
      </c>
    </row>
    <row r="173" spans="1:8" x14ac:dyDescent="0.25">
      <c r="A173" s="88" t="s">
        <v>367</v>
      </c>
      <c r="B173" s="92" t="s">
        <v>7</v>
      </c>
      <c r="C173" s="43" t="s">
        <v>9</v>
      </c>
      <c r="D173" s="44" t="s">
        <v>392</v>
      </c>
      <c r="E173" s="44"/>
      <c r="F173" s="45">
        <v>1</v>
      </c>
      <c r="G173" s="63"/>
      <c r="H173" s="46">
        <f t="shared" si="9"/>
        <v>0</v>
      </c>
    </row>
    <row r="174" spans="1:8" x14ac:dyDescent="0.25">
      <c r="A174" s="88" t="s">
        <v>368</v>
      </c>
      <c r="B174" s="92" t="s">
        <v>7</v>
      </c>
      <c r="C174" s="43" t="s">
        <v>9</v>
      </c>
      <c r="D174" s="44" t="s">
        <v>393</v>
      </c>
      <c r="E174" s="44"/>
      <c r="F174" s="45">
        <v>1</v>
      </c>
      <c r="G174" s="63"/>
      <c r="H174" s="46">
        <f t="shared" si="9"/>
        <v>0</v>
      </c>
    </row>
    <row r="175" spans="1:8" x14ac:dyDescent="0.25">
      <c r="A175" s="88" t="s">
        <v>369</v>
      </c>
      <c r="B175" s="92" t="s">
        <v>7</v>
      </c>
      <c r="C175" s="43" t="s">
        <v>9</v>
      </c>
      <c r="D175" s="44" t="s">
        <v>394</v>
      </c>
      <c r="E175" s="44"/>
      <c r="F175" s="45">
        <v>19</v>
      </c>
      <c r="G175" s="63"/>
      <c r="H175" s="46">
        <f t="shared" si="9"/>
        <v>0</v>
      </c>
    </row>
    <row r="176" spans="1:8" x14ac:dyDescent="0.25">
      <c r="A176" s="88" t="s">
        <v>370</v>
      </c>
      <c r="B176" s="92" t="s">
        <v>7</v>
      </c>
      <c r="C176" s="43" t="s">
        <v>10</v>
      </c>
      <c r="D176" s="44" t="s">
        <v>395</v>
      </c>
      <c r="E176" s="44"/>
      <c r="F176" s="45">
        <v>2</v>
      </c>
      <c r="G176" s="63"/>
      <c r="H176" s="46">
        <f t="shared" si="9"/>
        <v>0</v>
      </c>
    </row>
    <row r="177" spans="1:8" x14ac:dyDescent="0.25">
      <c r="A177" s="88" t="s">
        <v>371</v>
      </c>
      <c r="B177" s="92" t="s">
        <v>7</v>
      </c>
      <c r="C177" s="43" t="s">
        <v>10</v>
      </c>
      <c r="D177" s="44" t="s">
        <v>396</v>
      </c>
      <c r="E177" s="44"/>
      <c r="F177" s="45">
        <v>15</v>
      </c>
      <c r="G177" s="63"/>
      <c r="H177" s="46">
        <f t="shared" si="9"/>
        <v>0</v>
      </c>
    </row>
    <row r="178" spans="1:8" x14ac:dyDescent="0.25">
      <c r="A178" s="88" t="s">
        <v>372</v>
      </c>
      <c r="B178" s="92" t="s">
        <v>7</v>
      </c>
      <c r="C178" s="43" t="s">
        <v>10</v>
      </c>
      <c r="D178" s="44" t="s">
        <v>397</v>
      </c>
      <c r="E178" s="44"/>
      <c r="F178" s="45">
        <v>20</v>
      </c>
      <c r="G178" s="63"/>
      <c r="H178" s="46">
        <f t="shared" si="9"/>
        <v>0</v>
      </c>
    </row>
    <row r="179" spans="1:8" x14ac:dyDescent="0.25">
      <c r="A179" s="88" t="s">
        <v>373</v>
      </c>
      <c r="B179" s="92" t="s">
        <v>7</v>
      </c>
      <c r="C179" s="43" t="s">
        <v>10</v>
      </c>
      <c r="D179" s="44" t="s">
        <v>398</v>
      </c>
      <c r="E179" s="44"/>
      <c r="F179" s="45">
        <v>30</v>
      </c>
      <c r="G179" s="63"/>
      <c r="H179" s="46">
        <f t="shared" si="9"/>
        <v>0</v>
      </c>
    </row>
    <row r="180" spans="1:8" x14ac:dyDescent="0.25">
      <c r="A180" s="88" t="s">
        <v>374</v>
      </c>
      <c r="B180" s="92" t="s">
        <v>7</v>
      </c>
      <c r="C180" s="43" t="s">
        <v>10</v>
      </c>
      <c r="D180" s="44" t="s">
        <v>399</v>
      </c>
      <c r="E180" s="44"/>
      <c r="F180" s="45">
        <v>2</v>
      </c>
      <c r="G180" s="63"/>
      <c r="H180" s="46">
        <f t="shared" si="9"/>
        <v>0</v>
      </c>
    </row>
    <row r="181" spans="1:8" x14ac:dyDescent="0.25">
      <c r="A181" s="88" t="s">
        <v>375</v>
      </c>
      <c r="B181" s="92" t="s">
        <v>7</v>
      </c>
      <c r="C181" s="43" t="s">
        <v>10</v>
      </c>
      <c r="D181" s="44" t="s">
        <v>400</v>
      </c>
      <c r="E181" s="44"/>
      <c r="F181" s="45">
        <v>11</v>
      </c>
      <c r="G181" s="63"/>
      <c r="H181" s="46">
        <f t="shared" si="9"/>
        <v>0</v>
      </c>
    </row>
    <row r="182" spans="1:8" x14ac:dyDescent="0.25">
      <c r="A182" s="88" t="s">
        <v>376</v>
      </c>
      <c r="B182" s="92" t="s">
        <v>7</v>
      </c>
      <c r="C182" s="43" t="s">
        <v>9</v>
      </c>
      <c r="D182" s="44" t="s">
        <v>401</v>
      </c>
      <c r="E182" s="44"/>
      <c r="F182" s="45">
        <v>4</v>
      </c>
      <c r="G182" s="63"/>
      <c r="H182" s="46">
        <f t="shared" si="9"/>
        <v>0</v>
      </c>
    </row>
    <row r="183" spans="1:8" x14ac:dyDescent="0.25">
      <c r="A183" s="88" t="s">
        <v>403</v>
      </c>
      <c r="B183" s="92" t="s">
        <v>7</v>
      </c>
      <c r="C183" s="43" t="s">
        <v>9</v>
      </c>
      <c r="D183" s="44" t="s">
        <v>402</v>
      </c>
      <c r="E183" s="44"/>
      <c r="F183" s="45">
        <v>2</v>
      </c>
      <c r="G183" s="63"/>
      <c r="H183" s="46">
        <f t="shared" si="9"/>
        <v>0</v>
      </c>
    </row>
    <row r="184" spans="1:8" x14ac:dyDescent="0.25">
      <c r="A184" s="47"/>
      <c r="B184" s="93"/>
      <c r="C184" s="47"/>
      <c r="D184" s="126" t="s">
        <v>404</v>
      </c>
      <c r="E184" s="127"/>
      <c r="F184" s="128"/>
      <c r="G184" s="48"/>
      <c r="H184" s="49">
        <f>SUM(H158:H183)</f>
        <v>0</v>
      </c>
    </row>
    <row r="185" spans="1:8" x14ac:dyDescent="0.25">
      <c r="A185" s="89" t="s">
        <v>405</v>
      </c>
      <c r="B185" s="90" t="s">
        <v>5</v>
      </c>
      <c r="C185" s="38" t="s">
        <v>6</v>
      </c>
      <c r="D185" s="39" t="s">
        <v>406</v>
      </c>
      <c r="E185" s="39"/>
      <c r="F185" s="50"/>
      <c r="G185" s="51"/>
      <c r="H185" s="52"/>
    </row>
    <row r="186" spans="1:8" x14ac:dyDescent="0.25">
      <c r="A186" s="88" t="s">
        <v>407</v>
      </c>
      <c r="B186" s="92" t="s">
        <v>7</v>
      </c>
      <c r="C186" s="43" t="s">
        <v>9</v>
      </c>
      <c r="D186" s="44" t="s">
        <v>415</v>
      </c>
      <c r="E186" s="44"/>
      <c r="F186" s="45">
        <v>6</v>
      </c>
      <c r="G186" s="63"/>
      <c r="H186" s="46">
        <f t="shared" ref="H186:H193" si="10">+ROUND(+F186*ROUND(G186,2),2)</f>
        <v>0</v>
      </c>
    </row>
    <row r="187" spans="1:8" x14ac:dyDescent="0.25">
      <c r="A187" s="88" t="s">
        <v>408</v>
      </c>
      <c r="B187" s="92" t="s">
        <v>7</v>
      </c>
      <c r="C187" s="43" t="s">
        <v>9</v>
      </c>
      <c r="D187" s="44" t="s">
        <v>416</v>
      </c>
      <c r="E187" s="44"/>
      <c r="F187" s="45">
        <v>40</v>
      </c>
      <c r="G187" s="63"/>
      <c r="H187" s="46">
        <f t="shared" si="10"/>
        <v>0</v>
      </c>
    </row>
    <row r="188" spans="1:8" x14ac:dyDescent="0.25">
      <c r="A188" s="88" t="s">
        <v>409</v>
      </c>
      <c r="B188" s="92" t="s">
        <v>7</v>
      </c>
      <c r="C188" s="43" t="s">
        <v>9</v>
      </c>
      <c r="D188" s="44" t="s">
        <v>417</v>
      </c>
      <c r="E188" s="44"/>
      <c r="F188" s="45">
        <v>9</v>
      </c>
      <c r="G188" s="63"/>
      <c r="H188" s="46">
        <f t="shared" si="10"/>
        <v>0</v>
      </c>
    </row>
    <row r="189" spans="1:8" x14ac:dyDescent="0.25">
      <c r="A189" s="88" t="s">
        <v>410</v>
      </c>
      <c r="B189" s="92" t="s">
        <v>7</v>
      </c>
      <c r="C189" s="43" t="s">
        <v>9</v>
      </c>
      <c r="D189" s="44" t="s">
        <v>418</v>
      </c>
      <c r="E189" s="44"/>
      <c r="F189" s="45">
        <v>70</v>
      </c>
      <c r="G189" s="63"/>
      <c r="H189" s="46">
        <f t="shared" si="10"/>
        <v>0</v>
      </c>
    </row>
    <row r="190" spans="1:8" x14ac:dyDescent="0.25">
      <c r="A190" s="88" t="s">
        <v>411</v>
      </c>
      <c r="B190" s="92" t="s">
        <v>7</v>
      </c>
      <c r="C190" s="43" t="s">
        <v>9</v>
      </c>
      <c r="D190" s="44" t="s">
        <v>419</v>
      </c>
      <c r="E190" s="44"/>
      <c r="F190" s="45">
        <v>2</v>
      </c>
      <c r="G190" s="63"/>
      <c r="H190" s="46">
        <f t="shared" si="10"/>
        <v>0</v>
      </c>
    </row>
    <row r="191" spans="1:8" x14ac:dyDescent="0.25">
      <c r="A191" s="88" t="s">
        <v>412</v>
      </c>
      <c r="B191" s="92" t="s">
        <v>7</v>
      </c>
      <c r="C191" s="43" t="s">
        <v>9</v>
      </c>
      <c r="D191" s="44" t="s">
        <v>420</v>
      </c>
      <c r="E191" s="44"/>
      <c r="F191" s="45">
        <v>2</v>
      </c>
      <c r="G191" s="63"/>
      <c r="H191" s="46">
        <f t="shared" si="10"/>
        <v>0</v>
      </c>
    </row>
    <row r="192" spans="1:8" x14ac:dyDescent="0.25">
      <c r="A192" s="88" t="s">
        <v>413</v>
      </c>
      <c r="B192" s="92" t="s">
        <v>7</v>
      </c>
      <c r="C192" s="43" t="s">
        <v>9</v>
      </c>
      <c r="D192" s="44" t="s">
        <v>421</v>
      </c>
      <c r="E192" s="44"/>
      <c r="F192" s="45">
        <v>2</v>
      </c>
      <c r="G192" s="63"/>
      <c r="H192" s="46">
        <f t="shared" si="10"/>
        <v>0</v>
      </c>
    </row>
    <row r="193" spans="1:8" x14ac:dyDescent="0.25">
      <c r="A193" s="88" t="s">
        <v>414</v>
      </c>
      <c r="B193" s="92" t="s">
        <v>7</v>
      </c>
      <c r="C193" s="43" t="s">
        <v>9</v>
      </c>
      <c r="D193" s="44" t="s">
        <v>422</v>
      </c>
      <c r="E193" s="44"/>
      <c r="F193" s="45">
        <v>2</v>
      </c>
      <c r="G193" s="63"/>
      <c r="H193" s="46">
        <f t="shared" si="10"/>
        <v>0</v>
      </c>
    </row>
    <row r="194" spans="1:8" x14ac:dyDescent="0.25">
      <c r="A194" s="47"/>
      <c r="B194" s="93"/>
      <c r="C194" s="47"/>
      <c r="D194" s="126" t="s">
        <v>423</v>
      </c>
      <c r="E194" s="127"/>
      <c r="F194" s="128"/>
      <c r="G194" s="48"/>
      <c r="H194" s="49">
        <f>SUM(H186:H193)</f>
        <v>0</v>
      </c>
    </row>
    <row r="195" spans="1:8" x14ac:dyDescent="0.25">
      <c r="A195" s="89" t="s">
        <v>424</v>
      </c>
      <c r="B195" s="90" t="s">
        <v>5</v>
      </c>
      <c r="C195" s="38" t="s">
        <v>6</v>
      </c>
      <c r="D195" s="39" t="s">
        <v>425</v>
      </c>
      <c r="E195" s="39"/>
      <c r="F195" s="50"/>
      <c r="G195" s="51"/>
      <c r="H195" s="52"/>
    </row>
    <row r="196" spans="1:8" x14ac:dyDescent="0.25">
      <c r="A196" s="88" t="s">
        <v>426</v>
      </c>
      <c r="B196" s="92" t="s">
        <v>7</v>
      </c>
      <c r="C196" s="43" t="s">
        <v>9</v>
      </c>
      <c r="D196" s="44" t="s">
        <v>450</v>
      </c>
      <c r="E196" s="44"/>
      <c r="F196" s="45">
        <v>2</v>
      </c>
      <c r="G196" s="63"/>
      <c r="H196" s="46">
        <f t="shared" ref="H196:H219" si="11">+ROUND(+F196*ROUND(G196,2),2)</f>
        <v>0</v>
      </c>
    </row>
    <row r="197" spans="1:8" x14ac:dyDescent="0.25">
      <c r="A197" s="88" t="s">
        <v>427</v>
      </c>
      <c r="B197" s="92" t="s">
        <v>7</v>
      </c>
      <c r="C197" s="43" t="s">
        <v>9</v>
      </c>
      <c r="D197" s="44" t="s">
        <v>451</v>
      </c>
      <c r="E197" s="44"/>
      <c r="F197" s="45">
        <v>2</v>
      </c>
      <c r="G197" s="63"/>
      <c r="H197" s="46">
        <f t="shared" si="11"/>
        <v>0</v>
      </c>
    </row>
    <row r="198" spans="1:8" x14ac:dyDescent="0.25">
      <c r="A198" s="88" t="s">
        <v>428</v>
      </c>
      <c r="B198" s="92" t="s">
        <v>7</v>
      </c>
      <c r="C198" s="43" t="s">
        <v>9</v>
      </c>
      <c r="D198" s="44" t="s">
        <v>452</v>
      </c>
      <c r="E198" s="44"/>
      <c r="F198" s="45">
        <v>2</v>
      </c>
      <c r="G198" s="63"/>
      <c r="H198" s="46">
        <f t="shared" si="11"/>
        <v>0</v>
      </c>
    </row>
    <row r="199" spans="1:8" x14ac:dyDescent="0.25">
      <c r="A199" s="88" t="s">
        <v>429</v>
      </c>
      <c r="B199" s="92" t="s">
        <v>7</v>
      </c>
      <c r="C199" s="43" t="s">
        <v>9</v>
      </c>
      <c r="D199" s="44" t="s">
        <v>453</v>
      </c>
      <c r="E199" s="44"/>
      <c r="F199" s="45">
        <v>2</v>
      </c>
      <c r="G199" s="63"/>
      <c r="H199" s="46">
        <f t="shared" si="11"/>
        <v>0</v>
      </c>
    </row>
    <row r="200" spans="1:8" x14ac:dyDescent="0.25">
      <c r="A200" s="88" t="s">
        <v>430</v>
      </c>
      <c r="B200" s="92" t="s">
        <v>7</v>
      </c>
      <c r="C200" s="43" t="s">
        <v>9</v>
      </c>
      <c r="D200" s="44" t="s">
        <v>454</v>
      </c>
      <c r="E200" s="44"/>
      <c r="F200" s="45">
        <v>2</v>
      </c>
      <c r="G200" s="63"/>
      <c r="H200" s="46">
        <f t="shared" si="11"/>
        <v>0</v>
      </c>
    </row>
    <row r="201" spans="1:8" x14ac:dyDescent="0.25">
      <c r="A201" s="88" t="s">
        <v>431</v>
      </c>
      <c r="B201" s="92" t="s">
        <v>7</v>
      </c>
      <c r="C201" s="43" t="s">
        <v>9</v>
      </c>
      <c r="D201" s="44" t="s">
        <v>455</v>
      </c>
      <c r="E201" s="44"/>
      <c r="F201" s="45">
        <v>2</v>
      </c>
      <c r="G201" s="63"/>
      <c r="H201" s="46">
        <f t="shared" si="11"/>
        <v>0</v>
      </c>
    </row>
    <row r="202" spans="1:8" x14ac:dyDescent="0.25">
      <c r="A202" s="88" t="s">
        <v>432</v>
      </c>
      <c r="B202" s="92" t="s">
        <v>7</v>
      </c>
      <c r="C202" s="43" t="s">
        <v>9</v>
      </c>
      <c r="D202" s="44" t="s">
        <v>456</v>
      </c>
      <c r="E202" s="44"/>
      <c r="F202" s="45">
        <v>2</v>
      </c>
      <c r="G202" s="63"/>
      <c r="H202" s="46">
        <f t="shared" si="11"/>
        <v>0</v>
      </c>
    </row>
    <row r="203" spans="1:8" x14ac:dyDescent="0.25">
      <c r="A203" s="88" t="s">
        <v>433</v>
      </c>
      <c r="B203" s="92" t="s">
        <v>7</v>
      </c>
      <c r="C203" s="43" t="s">
        <v>9</v>
      </c>
      <c r="D203" s="44" t="s">
        <v>457</v>
      </c>
      <c r="E203" s="44"/>
      <c r="F203" s="45">
        <v>2</v>
      </c>
      <c r="G203" s="63"/>
      <c r="H203" s="46">
        <f t="shared" si="11"/>
        <v>0</v>
      </c>
    </row>
    <row r="204" spans="1:8" x14ac:dyDescent="0.25">
      <c r="A204" s="88" t="s">
        <v>434</v>
      </c>
      <c r="B204" s="92" t="s">
        <v>7</v>
      </c>
      <c r="C204" s="43" t="s">
        <v>10</v>
      </c>
      <c r="D204" s="44" t="s">
        <v>458</v>
      </c>
      <c r="E204" s="44"/>
      <c r="F204" s="45">
        <v>2</v>
      </c>
      <c r="G204" s="63"/>
      <c r="H204" s="46">
        <f t="shared" si="11"/>
        <v>0</v>
      </c>
    </row>
    <row r="205" spans="1:8" x14ac:dyDescent="0.25">
      <c r="A205" s="88" t="s">
        <v>435</v>
      </c>
      <c r="B205" s="92" t="s">
        <v>7</v>
      </c>
      <c r="C205" s="43" t="s">
        <v>10</v>
      </c>
      <c r="D205" s="44" t="s">
        <v>459</v>
      </c>
      <c r="E205" s="44"/>
      <c r="F205" s="45">
        <v>2</v>
      </c>
      <c r="G205" s="63"/>
      <c r="H205" s="46">
        <f t="shared" si="11"/>
        <v>0</v>
      </c>
    </row>
    <row r="206" spans="1:8" x14ac:dyDescent="0.25">
      <c r="A206" s="88" t="s">
        <v>436</v>
      </c>
      <c r="B206" s="92" t="s">
        <v>7</v>
      </c>
      <c r="C206" s="43" t="s">
        <v>10</v>
      </c>
      <c r="D206" s="44" t="s">
        <v>460</v>
      </c>
      <c r="E206" s="44"/>
      <c r="F206" s="45">
        <v>2</v>
      </c>
      <c r="G206" s="63"/>
      <c r="H206" s="46">
        <f t="shared" si="11"/>
        <v>0</v>
      </c>
    </row>
    <row r="207" spans="1:8" x14ac:dyDescent="0.25">
      <c r="A207" s="88" t="s">
        <v>437</v>
      </c>
      <c r="B207" s="92" t="s">
        <v>7</v>
      </c>
      <c r="C207" s="43" t="s">
        <v>10</v>
      </c>
      <c r="D207" s="44" t="s">
        <v>461</v>
      </c>
      <c r="E207" s="44"/>
      <c r="F207" s="45">
        <v>2</v>
      </c>
      <c r="G207" s="63"/>
      <c r="H207" s="46">
        <f t="shared" si="11"/>
        <v>0</v>
      </c>
    </row>
    <row r="208" spans="1:8" x14ac:dyDescent="0.25">
      <c r="A208" s="88" t="s">
        <v>438</v>
      </c>
      <c r="B208" s="92" t="s">
        <v>7</v>
      </c>
      <c r="C208" s="43" t="s">
        <v>9</v>
      </c>
      <c r="D208" s="44" t="s">
        <v>462</v>
      </c>
      <c r="E208" s="44"/>
      <c r="F208" s="45">
        <v>2</v>
      </c>
      <c r="G208" s="63"/>
      <c r="H208" s="46">
        <f t="shared" si="11"/>
        <v>0</v>
      </c>
    </row>
    <row r="209" spans="1:8" x14ac:dyDescent="0.25">
      <c r="A209" s="88" t="s">
        <v>439</v>
      </c>
      <c r="B209" s="92" t="s">
        <v>7</v>
      </c>
      <c r="C209" s="43" t="s">
        <v>9</v>
      </c>
      <c r="D209" s="44" t="s">
        <v>463</v>
      </c>
      <c r="E209" s="44"/>
      <c r="F209" s="45">
        <v>6</v>
      </c>
      <c r="G209" s="63"/>
      <c r="H209" s="46">
        <f t="shared" si="11"/>
        <v>0</v>
      </c>
    </row>
    <row r="210" spans="1:8" x14ac:dyDescent="0.25">
      <c r="A210" s="88" t="s">
        <v>440</v>
      </c>
      <c r="B210" s="92" t="s">
        <v>7</v>
      </c>
      <c r="C210" s="43" t="s">
        <v>9</v>
      </c>
      <c r="D210" s="44" t="s">
        <v>464</v>
      </c>
      <c r="E210" s="44"/>
      <c r="F210" s="45">
        <v>2</v>
      </c>
      <c r="G210" s="63"/>
      <c r="H210" s="46">
        <f t="shared" si="11"/>
        <v>0</v>
      </c>
    </row>
    <row r="211" spans="1:8" x14ac:dyDescent="0.25">
      <c r="A211" s="88" t="s">
        <v>441</v>
      </c>
      <c r="B211" s="92" t="s">
        <v>7</v>
      </c>
      <c r="C211" s="43" t="s">
        <v>9</v>
      </c>
      <c r="D211" s="44" t="s">
        <v>465</v>
      </c>
      <c r="E211" s="44"/>
      <c r="F211" s="45">
        <v>20</v>
      </c>
      <c r="G211" s="63"/>
      <c r="H211" s="46">
        <f t="shared" si="11"/>
        <v>0</v>
      </c>
    </row>
    <row r="212" spans="1:8" x14ac:dyDescent="0.25">
      <c r="A212" s="88" t="s">
        <v>442</v>
      </c>
      <c r="B212" s="92" t="s">
        <v>7</v>
      </c>
      <c r="C212" s="43" t="s">
        <v>9</v>
      </c>
      <c r="D212" s="44" t="s">
        <v>466</v>
      </c>
      <c r="E212" s="44"/>
      <c r="F212" s="45">
        <v>5</v>
      </c>
      <c r="G212" s="63"/>
      <c r="H212" s="46">
        <f t="shared" si="11"/>
        <v>0</v>
      </c>
    </row>
    <row r="213" spans="1:8" x14ac:dyDescent="0.25">
      <c r="A213" s="88" t="s">
        <v>443</v>
      </c>
      <c r="B213" s="92" t="s">
        <v>7</v>
      </c>
      <c r="C213" s="43" t="s">
        <v>9</v>
      </c>
      <c r="D213" s="44" t="s">
        <v>467</v>
      </c>
      <c r="E213" s="44"/>
      <c r="F213" s="45">
        <v>13</v>
      </c>
      <c r="G213" s="63"/>
      <c r="H213" s="46">
        <f t="shared" si="11"/>
        <v>0</v>
      </c>
    </row>
    <row r="214" spans="1:8" x14ac:dyDescent="0.25">
      <c r="A214" s="88" t="s">
        <v>444</v>
      </c>
      <c r="B214" s="92" t="s">
        <v>7</v>
      </c>
      <c r="C214" s="43" t="s">
        <v>9</v>
      </c>
      <c r="D214" s="44" t="s">
        <v>16</v>
      </c>
      <c r="E214" s="44"/>
      <c r="F214" s="45">
        <v>20</v>
      </c>
      <c r="G214" s="63"/>
      <c r="H214" s="46">
        <f t="shared" si="11"/>
        <v>0</v>
      </c>
    </row>
    <row r="215" spans="1:8" x14ac:dyDescent="0.25">
      <c r="A215" s="88" t="s">
        <v>445</v>
      </c>
      <c r="B215" s="92" t="s">
        <v>7</v>
      </c>
      <c r="C215" s="43" t="s">
        <v>9</v>
      </c>
      <c r="D215" s="44" t="s">
        <v>17</v>
      </c>
      <c r="E215" s="44"/>
      <c r="F215" s="45">
        <v>1</v>
      </c>
      <c r="G215" s="63"/>
      <c r="H215" s="46">
        <f t="shared" si="11"/>
        <v>0</v>
      </c>
    </row>
    <row r="216" spans="1:8" x14ac:dyDescent="0.25">
      <c r="A216" s="88" t="s">
        <v>446</v>
      </c>
      <c r="B216" s="92" t="s">
        <v>7</v>
      </c>
      <c r="C216" s="43" t="s">
        <v>8</v>
      </c>
      <c r="D216" s="44" t="s">
        <v>468</v>
      </c>
      <c r="E216" s="44"/>
      <c r="F216" s="45">
        <v>3</v>
      </c>
      <c r="G216" s="63"/>
      <c r="H216" s="46">
        <f t="shared" si="11"/>
        <v>0</v>
      </c>
    </row>
    <row r="217" spans="1:8" x14ac:dyDescent="0.25">
      <c r="A217" s="88" t="s">
        <v>447</v>
      </c>
      <c r="B217" s="92" t="s">
        <v>7</v>
      </c>
      <c r="C217" s="43" t="s">
        <v>9</v>
      </c>
      <c r="D217" s="44" t="s">
        <v>469</v>
      </c>
      <c r="E217" s="44"/>
      <c r="F217" s="45">
        <v>2</v>
      </c>
      <c r="G217" s="63"/>
      <c r="H217" s="46">
        <f t="shared" si="11"/>
        <v>0</v>
      </c>
    </row>
    <row r="218" spans="1:8" x14ac:dyDescent="0.25">
      <c r="A218" s="88" t="s">
        <v>448</v>
      </c>
      <c r="B218" s="92" t="s">
        <v>7</v>
      </c>
      <c r="C218" s="43" t="s">
        <v>9</v>
      </c>
      <c r="D218" s="44" t="s">
        <v>470</v>
      </c>
      <c r="E218" s="44"/>
      <c r="F218" s="45">
        <v>2</v>
      </c>
      <c r="G218" s="63"/>
      <c r="H218" s="46">
        <f t="shared" si="11"/>
        <v>0</v>
      </c>
    </row>
    <row r="219" spans="1:8" x14ac:dyDescent="0.25">
      <c r="A219" s="88" t="s">
        <v>449</v>
      </c>
      <c r="B219" s="92" t="s">
        <v>7</v>
      </c>
      <c r="C219" s="43" t="s">
        <v>9</v>
      </c>
      <c r="D219" s="44" t="s">
        <v>471</v>
      </c>
      <c r="E219" s="44"/>
      <c r="F219" s="45">
        <v>2</v>
      </c>
      <c r="G219" s="63"/>
      <c r="H219" s="46">
        <f t="shared" si="11"/>
        <v>0</v>
      </c>
    </row>
    <row r="220" spans="1:8" x14ac:dyDescent="0.25">
      <c r="A220" s="47"/>
      <c r="B220" s="93"/>
      <c r="C220" s="47"/>
      <c r="D220" s="126" t="s">
        <v>472</v>
      </c>
      <c r="E220" s="127"/>
      <c r="F220" s="128"/>
      <c r="G220" s="48"/>
      <c r="H220" s="49">
        <f>SUM(H196:H219)</f>
        <v>0</v>
      </c>
    </row>
    <row r="221" spans="1:8" x14ac:dyDescent="0.25">
      <c r="A221" s="89" t="s">
        <v>473</v>
      </c>
      <c r="B221" s="90" t="s">
        <v>5</v>
      </c>
      <c r="C221" s="38" t="s">
        <v>6</v>
      </c>
      <c r="D221" s="39" t="s">
        <v>474</v>
      </c>
      <c r="E221" s="39"/>
      <c r="F221" s="50"/>
      <c r="G221" s="51"/>
      <c r="H221" s="52"/>
    </row>
    <row r="222" spans="1:8" x14ac:dyDescent="0.25">
      <c r="A222" s="88" t="s">
        <v>475</v>
      </c>
      <c r="B222" s="92" t="s">
        <v>7</v>
      </c>
      <c r="C222" s="43" t="s">
        <v>9</v>
      </c>
      <c r="D222" s="44" t="s">
        <v>490</v>
      </c>
      <c r="E222" s="44"/>
      <c r="F222" s="45">
        <v>2</v>
      </c>
      <c r="G222" s="63"/>
      <c r="H222" s="46">
        <f t="shared" ref="H222:H236" si="12">+ROUND(+F222*ROUND(G222,2),2)</f>
        <v>0</v>
      </c>
    </row>
    <row r="223" spans="1:8" x14ac:dyDescent="0.25">
      <c r="A223" s="88" t="s">
        <v>476</v>
      </c>
      <c r="B223" s="92" t="s">
        <v>7</v>
      </c>
      <c r="C223" s="43" t="s">
        <v>10</v>
      </c>
      <c r="D223" s="44" t="s">
        <v>491</v>
      </c>
      <c r="E223" s="44"/>
      <c r="F223" s="45">
        <v>2</v>
      </c>
      <c r="G223" s="63"/>
      <c r="H223" s="46">
        <f t="shared" si="12"/>
        <v>0</v>
      </c>
    </row>
    <row r="224" spans="1:8" x14ac:dyDescent="0.25">
      <c r="A224" s="88" t="s">
        <v>477</v>
      </c>
      <c r="B224" s="92" t="s">
        <v>7</v>
      </c>
      <c r="C224" s="43" t="s">
        <v>10</v>
      </c>
      <c r="D224" s="44" t="s">
        <v>492</v>
      </c>
      <c r="E224" s="44"/>
      <c r="F224" s="45">
        <v>2</v>
      </c>
      <c r="G224" s="63"/>
      <c r="H224" s="46">
        <f t="shared" si="12"/>
        <v>0</v>
      </c>
    </row>
    <row r="225" spans="1:8" x14ac:dyDescent="0.25">
      <c r="A225" s="88" t="s">
        <v>478</v>
      </c>
      <c r="B225" s="92" t="s">
        <v>7</v>
      </c>
      <c r="C225" s="43" t="s">
        <v>10</v>
      </c>
      <c r="D225" s="44" t="s">
        <v>493</v>
      </c>
      <c r="E225" s="44"/>
      <c r="F225" s="45">
        <v>2</v>
      </c>
      <c r="G225" s="63"/>
      <c r="H225" s="46">
        <f t="shared" si="12"/>
        <v>0</v>
      </c>
    </row>
    <row r="226" spans="1:8" x14ac:dyDescent="0.25">
      <c r="A226" s="88" t="s">
        <v>479</v>
      </c>
      <c r="B226" s="92" t="s">
        <v>7</v>
      </c>
      <c r="C226" s="43" t="s">
        <v>10</v>
      </c>
      <c r="D226" s="44" t="s">
        <v>494</v>
      </c>
      <c r="E226" s="44"/>
      <c r="F226" s="45">
        <v>2</v>
      </c>
      <c r="G226" s="63"/>
      <c r="H226" s="46">
        <f t="shared" si="12"/>
        <v>0</v>
      </c>
    </row>
    <row r="227" spans="1:8" x14ac:dyDescent="0.25">
      <c r="A227" s="88" t="s">
        <v>480</v>
      </c>
      <c r="B227" s="92" t="s">
        <v>7</v>
      </c>
      <c r="C227" s="43" t="s">
        <v>9</v>
      </c>
      <c r="D227" s="44" t="s">
        <v>495</v>
      </c>
      <c r="E227" s="44"/>
      <c r="F227" s="45">
        <v>2</v>
      </c>
      <c r="G227" s="63"/>
      <c r="H227" s="46">
        <f t="shared" si="12"/>
        <v>0</v>
      </c>
    </row>
    <row r="228" spans="1:8" x14ac:dyDescent="0.25">
      <c r="A228" s="88" t="s">
        <v>481</v>
      </c>
      <c r="B228" s="92" t="s">
        <v>7</v>
      </c>
      <c r="C228" s="43" t="s">
        <v>9</v>
      </c>
      <c r="D228" s="44" t="s">
        <v>496</v>
      </c>
      <c r="E228" s="44"/>
      <c r="F228" s="45">
        <v>2</v>
      </c>
      <c r="G228" s="63"/>
      <c r="H228" s="46">
        <f t="shared" si="12"/>
        <v>0</v>
      </c>
    </row>
    <row r="229" spans="1:8" x14ac:dyDescent="0.25">
      <c r="A229" s="88" t="s">
        <v>482</v>
      </c>
      <c r="B229" s="92" t="s">
        <v>7</v>
      </c>
      <c r="C229" s="43" t="s">
        <v>9</v>
      </c>
      <c r="D229" s="44" t="s">
        <v>497</v>
      </c>
      <c r="E229" s="44"/>
      <c r="F229" s="45">
        <v>2</v>
      </c>
      <c r="G229" s="63"/>
      <c r="H229" s="46">
        <f t="shared" si="12"/>
        <v>0</v>
      </c>
    </row>
    <row r="230" spans="1:8" x14ac:dyDescent="0.25">
      <c r="A230" s="88" t="s">
        <v>483</v>
      </c>
      <c r="B230" s="92" t="s">
        <v>7</v>
      </c>
      <c r="C230" s="43" t="s">
        <v>9</v>
      </c>
      <c r="D230" s="44" t="s">
        <v>498</v>
      </c>
      <c r="E230" s="44"/>
      <c r="F230" s="45">
        <v>2</v>
      </c>
      <c r="G230" s="63"/>
      <c r="H230" s="46">
        <f t="shared" si="12"/>
        <v>0</v>
      </c>
    </row>
    <row r="231" spans="1:8" x14ac:dyDescent="0.25">
      <c r="A231" s="88" t="s">
        <v>484</v>
      </c>
      <c r="B231" s="92" t="s">
        <v>7</v>
      </c>
      <c r="C231" s="43" t="s">
        <v>9</v>
      </c>
      <c r="D231" s="44" t="s">
        <v>499</v>
      </c>
      <c r="E231" s="44"/>
      <c r="F231" s="45">
        <v>2</v>
      </c>
      <c r="G231" s="63"/>
      <c r="H231" s="46">
        <f t="shared" si="12"/>
        <v>0</v>
      </c>
    </row>
    <row r="232" spans="1:8" x14ac:dyDescent="0.25">
      <c r="A232" s="88" t="s">
        <v>485</v>
      </c>
      <c r="B232" s="92" t="s">
        <v>7</v>
      </c>
      <c r="C232" s="43" t="s">
        <v>9</v>
      </c>
      <c r="D232" s="44" t="s">
        <v>500</v>
      </c>
      <c r="E232" s="44"/>
      <c r="F232" s="45">
        <v>2</v>
      </c>
      <c r="G232" s="63"/>
      <c r="H232" s="46">
        <f t="shared" si="12"/>
        <v>0</v>
      </c>
    </row>
    <row r="233" spans="1:8" x14ac:dyDescent="0.25">
      <c r="A233" s="88" t="s">
        <v>486</v>
      </c>
      <c r="B233" s="92" t="s">
        <v>7</v>
      </c>
      <c r="C233" s="43" t="s">
        <v>9</v>
      </c>
      <c r="D233" s="44" t="s">
        <v>501</v>
      </c>
      <c r="E233" s="44"/>
      <c r="F233" s="45">
        <v>2</v>
      </c>
      <c r="G233" s="63"/>
      <c r="H233" s="46">
        <f t="shared" si="12"/>
        <v>0</v>
      </c>
    </row>
    <row r="234" spans="1:8" x14ac:dyDescent="0.25">
      <c r="A234" s="88" t="s">
        <v>487</v>
      </c>
      <c r="B234" s="92" t="s">
        <v>7</v>
      </c>
      <c r="C234" s="43" t="s">
        <v>9</v>
      </c>
      <c r="D234" s="44" t="s">
        <v>502</v>
      </c>
      <c r="E234" s="44"/>
      <c r="F234" s="45">
        <v>2</v>
      </c>
      <c r="G234" s="63"/>
      <c r="H234" s="46">
        <f t="shared" si="12"/>
        <v>0</v>
      </c>
    </row>
    <row r="235" spans="1:8" x14ac:dyDescent="0.25">
      <c r="A235" s="88" t="s">
        <v>488</v>
      </c>
      <c r="B235" s="92" t="s">
        <v>7</v>
      </c>
      <c r="C235" s="43" t="s">
        <v>12</v>
      </c>
      <c r="D235" s="44" t="s">
        <v>503</v>
      </c>
      <c r="E235" s="44"/>
      <c r="F235" s="45">
        <v>2</v>
      </c>
      <c r="G235" s="63"/>
      <c r="H235" s="46">
        <f t="shared" si="12"/>
        <v>0</v>
      </c>
    </row>
    <row r="236" spans="1:8" x14ac:dyDescent="0.25">
      <c r="A236" s="88" t="s">
        <v>489</v>
      </c>
      <c r="B236" s="92" t="s">
        <v>7</v>
      </c>
      <c r="C236" s="43" t="s">
        <v>10</v>
      </c>
      <c r="D236" s="44" t="s">
        <v>504</v>
      </c>
      <c r="E236" s="44"/>
      <c r="F236" s="45">
        <v>2</v>
      </c>
      <c r="G236" s="63"/>
      <c r="H236" s="46">
        <f t="shared" si="12"/>
        <v>0</v>
      </c>
    </row>
    <row r="237" spans="1:8" x14ac:dyDescent="0.25">
      <c r="A237" s="47"/>
      <c r="B237" s="93"/>
      <c r="C237" s="47"/>
      <c r="D237" s="126" t="s">
        <v>505</v>
      </c>
      <c r="E237" s="127"/>
      <c r="F237" s="128"/>
      <c r="G237" s="48"/>
      <c r="H237" s="49">
        <f>SUM(H222:H236)</f>
        <v>0</v>
      </c>
    </row>
    <row r="238" spans="1:8" x14ac:dyDescent="0.25">
      <c r="A238" s="89" t="s">
        <v>506</v>
      </c>
      <c r="B238" s="90" t="s">
        <v>5</v>
      </c>
      <c r="C238" s="38" t="s">
        <v>6</v>
      </c>
      <c r="D238" s="39" t="s">
        <v>507</v>
      </c>
      <c r="E238" s="39"/>
      <c r="F238" s="50"/>
      <c r="G238" s="51"/>
      <c r="H238" s="52"/>
    </row>
    <row r="239" spans="1:8" x14ac:dyDescent="0.25">
      <c r="A239" s="88" t="s">
        <v>508</v>
      </c>
      <c r="B239" s="92" t="s">
        <v>7</v>
      </c>
      <c r="C239" s="43" t="s">
        <v>9</v>
      </c>
      <c r="D239" s="44" t="s">
        <v>550</v>
      </c>
      <c r="E239" s="44"/>
      <c r="F239" s="45">
        <v>20000</v>
      </c>
      <c r="G239" s="63"/>
      <c r="H239" s="46">
        <f t="shared" ref="H239:H244" si="13">+ROUND(+F239*ROUND(G239,2),2)</f>
        <v>0</v>
      </c>
    </row>
    <row r="240" spans="1:8" x14ac:dyDescent="0.25">
      <c r="A240" s="88" t="s">
        <v>509</v>
      </c>
      <c r="B240" s="92" t="s">
        <v>7</v>
      </c>
      <c r="C240" s="43" t="s">
        <v>9</v>
      </c>
      <c r="D240" s="44" t="s">
        <v>551</v>
      </c>
      <c r="E240" s="44"/>
      <c r="F240" s="45">
        <v>20</v>
      </c>
      <c r="G240" s="63"/>
      <c r="H240" s="46">
        <f t="shared" si="13"/>
        <v>0</v>
      </c>
    </row>
    <row r="241" spans="1:8" x14ac:dyDescent="0.25">
      <c r="A241" s="88" t="s">
        <v>510</v>
      </c>
      <c r="B241" s="92" t="s">
        <v>7</v>
      </c>
      <c r="C241" s="43" t="s">
        <v>9</v>
      </c>
      <c r="D241" s="44" t="s">
        <v>552</v>
      </c>
      <c r="E241" s="44"/>
      <c r="F241" s="45">
        <v>90</v>
      </c>
      <c r="G241" s="63"/>
      <c r="H241" s="46">
        <f t="shared" si="13"/>
        <v>0</v>
      </c>
    </row>
    <row r="242" spans="1:8" x14ac:dyDescent="0.25">
      <c r="A242" s="88" t="s">
        <v>511</v>
      </c>
      <c r="B242" s="92" t="s">
        <v>7</v>
      </c>
      <c r="C242" s="43" t="s">
        <v>9</v>
      </c>
      <c r="D242" s="44" t="s">
        <v>553</v>
      </c>
      <c r="E242" s="44"/>
      <c r="F242" s="45">
        <v>2</v>
      </c>
      <c r="G242" s="63"/>
      <c r="H242" s="46">
        <f t="shared" si="13"/>
        <v>0</v>
      </c>
    </row>
    <row r="243" spans="1:8" x14ac:dyDescent="0.25">
      <c r="A243" s="88" t="s">
        <v>512</v>
      </c>
      <c r="B243" s="92" t="s">
        <v>7</v>
      </c>
      <c r="C243" s="43" t="s">
        <v>9</v>
      </c>
      <c r="D243" s="44" t="s">
        <v>554</v>
      </c>
      <c r="E243" s="44"/>
      <c r="F243" s="45">
        <v>50</v>
      </c>
      <c r="G243" s="63"/>
      <c r="H243" s="46">
        <f t="shared" si="13"/>
        <v>0</v>
      </c>
    </row>
    <row r="244" spans="1:8" x14ac:dyDescent="0.25">
      <c r="A244" s="88" t="s">
        <v>513</v>
      </c>
      <c r="B244" s="92" t="s">
        <v>7</v>
      </c>
      <c r="C244" s="43" t="s">
        <v>9</v>
      </c>
      <c r="D244" s="44" t="s">
        <v>555</v>
      </c>
      <c r="E244" s="44"/>
      <c r="F244" s="45">
        <v>2</v>
      </c>
      <c r="G244" s="63"/>
      <c r="H244" s="46">
        <f t="shared" si="13"/>
        <v>0</v>
      </c>
    </row>
    <row r="245" spans="1:8" x14ac:dyDescent="0.25">
      <c r="A245" s="47"/>
      <c r="B245" s="93"/>
      <c r="C245" s="47"/>
      <c r="D245" s="126" t="s">
        <v>514</v>
      </c>
      <c r="E245" s="127"/>
      <c r="F245" s="128"/>
      <c r="G245" s="48"/>
      <c r="H245" s="49">
        <f>SUM(H239:H244)</f>
        <v>0</v>
      </c>
    </row>
    <row r="246" spans="1:8" x14ac:dyDescent="0.25">
      <c r="A246" s="89" t="s">
        <v>515</v>
      </c>
      <c r="B246" s="90" t="s">
        <v>5</v>
      </c>
      <c r="C246" s="38" t="s">
        <v>6</v>
      </c>
      <c r="D246" s="39" t="s">
        <v>507</v>
      </c>
      <c r="E246" s="39"/>
      <c r="F246" s="50"/>
      <c r="G246" s="51"/>
      <c r="H246" s="52"/>
    </row>
    <row r="247" spans="1:8" x14ac:dyDescent="0.25">
      <c r="A247" s="88" t="s">
        <v>516</v>
      </c>
      <c r="B247" s="92" t="s">
        <v>7</v>
      </c>
      <c r="C247" s="43" t="s">
        <v>9</v>
      </c>
      <c r="D247" s="44" t="s">
        <v>15</v>
      </c>
      <c r="E247" s="44"/>
      <c r="F247" s="45">
        <v>18</v>
      </c>
      <c r="G247" s="63"/>
      <c r="H247" s="46">
        <f t="shared" ref="H247:H254" si="14">+ROUND(+F247*ROUND(G247,2),2)</f>
        <v>0</v>
      </c>
    </row>
    <row r="248" spans="1:8" x14ac:dyDescent="0.25">
      <c r="A248" s="88" t="s">
        <v>517</v>
      </c>
      <c r="B248" s="92" t="s">
        <v>7</v>
      </c>
      <c r="C248" s="43" t="s">
        <v>9</v>
      </c>
      <c r="D248" s="44" t="s">
        <v>524</v>
      </c>
      <c r="E248" s="44"/>
      <c r="F248" s="45">
        <v>2</v>
      </c>
      <c r="G248" s="63"/>
      <c r="H248" s="46">
        <f t="shared" si="14"/>
        <v>0</v>
      </c>
    </row>
    <row r="249" spans="1:8" x14ac:dyDescent="0.25">
      <c r="A249" s="88" t="s">
        <v>518</v>
      </c>
      <c r="B249" s="92" t="s">
        <v>7</v>
      </c>
      <c r="C249" s="43" t="s">
        <v>12</v>
      </c>
      <c r="D249" s="44" t="s">
        <v>525</v>
      </c>
      <c r="E249" s="44"/>
      <c r="F249" s="45">
        <v>2</v>
      </c>
      <c r="G249" s="63"/>
      <c r="H249" s="46">
        <f t="shared" si="14"/>
        <v>0</v>
      </c>
    </row>
    <row r="250" spans="1:8" x14ac:dyDescent="0.25">
      <c r="A250" s="88" t="s">
        <v>519</v>
      </c>
      <c r="B250" s="92" t="s">
        <v>7</v>
      </c>
      <c r="C250" s="43" t="s">
        <v>12</v>
      </c>
      <c r="D250" s="44" t="s">
        <v>526</v>
      </c>
      <c r="E250" s="44"/>
      <c r="F250" s="45">
        <v>2</v>
      </c>
      <c r="G250" s="63"/>
      <c r="H250" s="46">
        <f t="shared" si="14"/>
        <v>0</v>
      </c>
    </row>
    <row r="251" spans="1:8" x14ac:dyDescent="0.25">
      <c r="A251" s="88" t="s">
        <v>520</v>
      </c>
      <c r="B251" s="92" t="s">
        <v>7</v>
      </c>
      <c r="C251" s="43" t="s">
        <v>9</v>
      </c>
      <c r="D251" s="44" t="s">
        <v>527</v>
      </c>
      <c r="E251" s="44"/>
      <c r="F251" s="45">
        <v>2</v>
      </c>
      <c r="G251" s="63"/>
      <c r="H251" s="46">
        <f t="shared" ref="H251:H252" si="15">+ROUND(+F251*ROUND(G251,2),2)</f>
        <v>0</v>
      </c>
    </row>
    <row r="252" spans="1:8" x14ac:dyDescent="0.25">
      <c r="A252" s="88" t="s">
        <v>521</v>
      </c>
      <c r="B252" s="92" t="s">
        <v>7</v>
      </c>
      <c r="C252" s="43" t="s">
        <v>9</v>
      </c>
      <c r="D252" s="44" t="s">
        <v>14</v>
      </c>
      <c r="E252" s="44"/>
      <c r="F252" s="45">
        <v>2</v>
      </c>
      <c r="G252" s="63"/>
      <c r="H252" s="46">
        <f t="shared" si="15"/>
        <v>0</v>
      </c>
    </row>
    <row r="253" spans="1:8" ht="22.5" x14ac:dyDescent="0.25">
      <c r="A253" s="88" t="s">
        <v>522</v>
      </c>
      <c r="B253" s="92" t="s">
        <v>7</v>
      </c>
      <c r="C253" s="43" t="s">
        <v>9</v>
      </c>
      <c r="D253" s="44" t="s">
        <v>528</v>
      </c>
      <c r="E253" s="44"/>
      <c r="F253" s="45">
        <v>2</v>
      </c>
      <c r="G253" s="63"/>
      <c r="H253" s="46">
        <f t="shared" si="14"/>
        <v>0</v>
      </c>
    </row>
    <row r="254" spans="1:8" ht="22.5" x14ac:dyDescent="0.25">
      <c r="A254" s="88" t="s">
        <v>523</v>
      </c>
      <c r="B254" s="92" t="s">
        <v>7</v>
      </c>
      <c r="C254" s="43" t="s">
        <v>9</v>
      </c>
      <c r="D254" s="44" t="s">
        <v>529</v>
      </c>
      <c r="E254" s="44"/>
      <c r="F254" s="45">
        <v>2</v>
      </c>
      <c r="G254" s="63"/>
      <c r="H254" s="46">
        <f t="shared" si="14"/>
        <v>0</v>
      </c>
    </row>
    <row r="255" spans="1:8" x14ac:dyDescent="0.25">
      <c r="A255" s="47"/>
      <c r="B255" s="93"/>
      <c r="C255" s="47"/>
      <c r="D255" s="126" t="s">
        <v>530</v>
      </c>
      <c r="E255" s="127"/>
      <c r="F255" s="128"/>
      <c r="G255" s="48"/>
      <c r="H255" s="49">
        <f>SUM(H247:H254)</f>
        <v>0</v>
      </c>
    </row>
    <row r="256" spans="1:8" x14ac:dyDescent="0.25">
      <c r="A256" s="89" t="s">
        <v>531</v>
      </c>
      <c r="B256" s="90" t="s">
        <v>5</v>
      </c>
      <c r="C256" s="38" t="s">
        <v>58</v>
      </c>
      <c r="D256" s="39" t="s">
        <v>532</v>
      </c>
      <c r="E256" s="39"/>
      <c r="F256" s="40"/>
      <c r="G256" s="41"/>
      <c r="H256" s="42"/>
    </row>
    <row r="257" spans="1:10" x14ac:dyDescent="0.25">
      <c r="A257" s="88" t="s">
        <v>544</v>
      </c>
      <c r="B257" s="91" t="s">
        <v>7</v>
      </c>
      <c r="C257" s="82" t="s">
        <v>11</v>
      </c>
      <c r="D257" s="83" t="s">
        <v>532</v>
      </c>
      <c r="E257" s="80"/>
      <c r="F257" s="85">
        <v>1</v>
      </c>
      <c r="G257" s="100">
        <v>55200</v>
      </c>
      <c r="H257" s="101">
        <v>55200</v>
      </c>
    </row>
    <row r="258" spans="1:10" x14ac:dyDescent="0.25">
      <c r="A258" s="35"/>
      <c r="B258" s="37"/>
      <c r="C258" s="35"/>
      <c r="D258" s="126" t="s">
        <v>533</v>
      </c>
      <c r="E258" s="127"/>
      <c r="F258" s="128"/>
      <c r="G258" s="102"/>
      <c r="H258" s="103">
        <f>+H257</f>
        <v>55200</v>
      </c>
    </row>
    <row r="259" spans="1:10" ht="15.75" customHeight="1" x14ac:dyDescent="0.25">
      <c r="A259" s="47"/>
      <c r="B259" s="93"/>
      <c r="C259" s="65"/>
      <c r="D259" s="66"/>
      <c r="E259" s="66"/>
      <c r="F259" s="123" t="s">
        <v>534</v>
      </c>
      <c r="G259" s="124"/>
      <c r="H259" s="67">
        <f>SUM(H9,H15,H48,H77,H82,H97,H106,H116,H129,H156,H184,H194,H220,H237,H245,H255,H258)</f>
        <v>55200</v>
      </c>
    </row>
    <row r="260" spans="1:10" x14ac:dyDescent="0.25">
      <c r="A260" s="89" t="s">
        <v>535</v>
      </c>
      <c r="B260" s="90" t="s">
        <v>5</v>
      </c>
      <c r="C260" s="38" t="s">
        <v>6</v>
      </c>
      <c r="D260" s="39" t="s">
        <v>54</v>
      </c>
      <c r="E260" s="68" t="s">
        <v>53</v>
      </c>
      <c r="F260" s="50"/>
      <c r="G260" s="51"/>
      <c r="H260" s="52"/>
    </row>
    <row r="261" spans="1:10" x14ac:dyDescent="0.25">
      <c r="A261" s="88" t="s">
        <v>545</v>
      </c>
      <c r="B261" s="92" t="s">
        <v>7</v>
      </c>
      <c r="C261" s="43" t="s">
        <v>9</v>
      </c>
      <c r="D261" s="44" t="s">
        <v>18</v>
      </c>
      <c r="E261" s="98">
        <v>0.01</v>
      </c>
      <c r="F261" s="45">
        <v>1</v>
      </c>
      <c r="G261" s="79">
        <f>ROUND((+E261*ROUND($H$259,2))/F261,2)</f>
        <v>552</v>
      </c>
      <c r="H261" s="77">
        <f t="shared" ref="H261" si="16">+ROUND(+F261*G261,2)</f>
        <v>552</v>
      </c>
      <c r="J261" s="71"/>
    </row>
    <row r="262" spans="1:10" x14ac:dyDescent="0.25">
      <c r="A262" s="47"/>
      <c r="B262" s="93"/>
      <c r="C262" s="47"/>
      <c r="D262" s="126" t="s">
        <v>536</v>
      </c>
      <c r="E262" s="127"/>
      <c r="F262" s="128"/>
      <c r="G262" s="73"/>
      <c r="H262" s="78">
        <f>SUM(H261:H261)</f>
        <v>552</v>
      </c>
      <c r="J262" s="70"/>
    </row>
    <row r="263" spans="1:10" x14ac:dyDescent="0.25">
      <c r="A263" s="89" t="s">
        <v>538</v>
      </c>
      <c r="B263" s="90" t="s">
        <v>5</v>
      </c>
      <c r="C263" s="38" t="s">
        <v>6</v>
      </c>
      <c r="D263" s="39" t="s">
        <v>55</v>
      </c>
      <c r="E263" s="68" t="s">
        <v>53</v>
      </c>
      <c r="F263" s="50"/>
      <c r="G263" s="74"/>
      <c r="H263" s="75"/>
      <c r="J263" s="70"/>
    </row>
    <row r="264" spans="1:10" x14ac:dyDescent="0.25">
      <c r="A264" s="88" t="s">
        <v>546</v>
      </c>
      <c r="B264" s="92" t="s">
        <v>7</v>
      </c>
      <c r="C264" s="43" t="s">
        <v>11</v>
      </c>
      <c r="D264" s="44" t="s">
        <v>19</v>
      </c>
      <c r="E264" s="99">
        <v>0.01</v>
      </c>
      <c r="F264" s="45">
        <v>1</v>
      </c>
      <c r="G264" s="79">
        <f>ROUND((+E264*ROUND($H$259,2))/F264,2)</f>
        <v>552</v>
      </c>
      <c r="H264" s="77">
        <f>+ROUND(+F264*G264,2)</f>
        <v>552</v>
      </c>
      <c r="J264" s="71"/>
    </row>
    <row r="265" spans="1:10" x14ac:dyDescent="0.25">
      <c r="A265" s="47"/>
      <c r="B265" s="93"/>
      <c r="C265" s="47"/>
      <c r="D265" s="126" t="s">
        <v>537</v>
      </c>
      <c r="E265" s="127"/>
      <c r="F265" s="128"/>
      <c r="G265" s="73"/>
      <c r="H265" s="78">
        <f>SUM(H264)</f>
        <v>552</v>
      </c>
      <c r="J265" s="70"/>
    </row>
    <row r="266" spans="1:10" x14ac:dyDescent="0.25">
      <c r="A266" s="89" t="s">
        <v>539</v>
      </c>
      <c r="B266" s="90" t="s">
        <v>5</v>
      </c>
      <c r="C266" s="38" t="s">
        <v>6</v>
      </c>
      <c r="D266" s="39" t="s">
        <v>56</v>
      </c>
      <c r="E266" s="68" t="s">
        <v>53</v>
      </c>
      <c r="F266" s="50"/>
      <c r="G266" s="74"/>
      <c r="H266" s="75"/>
      <c r="J266" s="70"/>
    </row>
    <row r="267" spans="1:10" x14ac:dyDescent="0.25">
      <c r="A267" s="88" t="s">
        <v>547</v>
      </c>
      <c r="B267" s="92" t="s">
        <v>7</v>
      </c>
      <c r="C267" s="43" t="s">
        <v>11</v>
      </c>
      <c r="D267" s="44" t="s">
        <v>20</v>
      </c>
      <c r="E267" s="99">
        <v>0.02</v>
      </c>
      <c r="F267" s="45">
        <v>1</v>
      </c>
      <c r="G267" s="79">
        <f>ROUND((+E267*ROUND($H$259,2))/F267,2)</f>
        <v>1104</v>
      </c>
      <c r="H267" s="77">
        <f>+ROUND(+F267*G267,2)</f>
        <v>1104</v>
      </c>
      <c r="J267" s="71"/>
    </row>
    <row r="268" spans="1:10" s="23" customFormat="1" ht="12" customHeight="1" x14ac:dyDescent="0.25">
      <c r="A268" s="53"/>
      <c r="B268" s="94"/>
      <c r="C268" s="53"/>
      <c r="D268" s="126" t="s">
        <v>549</v>
      </c>
      <c r="E268" s="127"/>
      <c r="F268" s="128"/>
      <c r="G268" s="76"/>
      <c r="H268" s="78">
        <f>SUM(H267)</f>
        <v>1104</v>
      </c>
      <c r="J268" s="69"/>
    </row>
    <row r="269" spans="1:10" s="23" customFormat="1" ht="12" customHeight="1" x14ac:dyDescent="0.25">
      <c r="A269" s="57"/>
      <c r="B269" s="95"/>
      <c r="C269" s="58"/>
      <c r="D269" s="54" t="s">
        <v>21</v>
      </c>
      <c r="E269" s="54"/>
      <c r="F269" s="55"/>
      <c r="G269" s="56"/>
      <c r="H269" s="49">
        <f>+H259+H262+H265+H268</f>
        <v>57408</v>
      </c>
    </row>
    <row r="270" spans="1:10" s="23" customFormat="1" ht="15" customHeight="1" x14ac:dyDescent="0.25">
      <c r="A270" s="57"/>
      <c r="B270" s="95"/>
      <c r="C270" s="58"/>
      <c r="D270" s="3" t="s">
        <v>51</v>
      </c>
      <c r="E270" s="3"/>
      <c r="F270" s="5" t="str">
        <f>+IF(AND($H$269&gt;0,LEN(H270)&lt;=0,LEN(G270)&lt;=0),"13 %",IF(AND($H$269&gt;0,H270&gt;0,LEN(G270)&lt;=0),+(H270/$H$269),""))</f>
        <v>13 %</v>
      </c>
      <c r="G270" s="6"/>
      <c r="H270" s="64"/>
    </row>
    <row r="271" spans="1:10" s="23" customFormat="1" ht="18.600000000000001" customHeight="1" x14ac:dyDescent="0.25">
      <c r="A271" s="59"/>
      <c r="B271" s="96"/>
      <c r="C271" s="60"/>
      <c r="D271" s="4" t="s">
        <v>52</v>
      </c>
      <c r="E271" s="3"/>
      <c r="F271" s="5" t="str">
        <f>+IF(AND($H$269&gt;0,LEN(H271)&lt;=0,LEN(G271)&lt;=0)," 6 %",IF(AND($H$269&gt;0,H271&gt;0,LEN(G271)&lt;=0),+(H271/$H$269),""))</f>
        <v xml:space="preserve"> 6 %</v>
      </c>
      <c r="G271" s="7"/>
      <c r="H271" s="64"/>
    </row>
    <row r="272" spans="1:10" s="23" customFormat="1" ht="22.15" customHeight="1" x14ac:dyDescent="0.25">
      <c r="A272" s="59"/>
      <c r="B272" s="96"/>
      <c r="C272" s="60"/>
      <c r="D272" s="4" t="s">
        <v>541</v>
      </c>
      <c r="E272" s="4"/>
      <c r="F272" s="61"/>
      <c r="G272" s="61"/>
      <c r="H272" s="62">
        <f>SUBTOTAL(9,H269:H271)</f>
        <v>57408</v>
      </c>
      <c r="J272" s="72"/>
    </row>
    <row r="274" spans="1:8" ht="39" customHeight="1" x14ac:dyDescent="0.25">
      <c r="A274" s="122" t="s">
        <v>548</v>
      </c>
      <c r="B274" s="122"/>
      <c r="C274" s="122"/>
      <c r="D274" s="122"/>
      <c r="E274" s="122"/>
      <c r="F274" s="122"/>
      <c r="G274" s="122"/>
      <c r="H274" s="122"/>
    </row>
    <row r="277" spans="1:8" s="2" customFormat="1" x14ac:dyDescent="0.25">
      <c r="A277" s="8" t="s">
        <v>24</v>
      </c>
      <c r="B277" s="125"/>
      <c r="C277" s="125"/>
      <c r="D277" s="125"/>
      <c r="E277" s="125"/>
      <c r="F277" s="9"/>
      <c r="G277" s="10"/>
    </row>
    <row r="281" spans="1:8" s="2" customFormat="1" ht="75" customHeight="1" x14ac:dyDescent="0.25">
      <c r="A281" s="117" t="s">
        <v>25</v>
      </c>
      <c r="B281" s="117"/>
      <c r="C281" s="117"/>
      <c r="D281" s="117"/>
      <c r="E281" s="117"/>
      <c r="F281" s="117"/>
      <c r="G281" s="117"/>
      <c r="H281" s="117"/>
    </row>
  </sheetData>
  <sheetProtection algorithmName="SHA-512" hashValue="GmUK/GHvIEVy/fByAekJr0C9GKjGcA7tNHCizT8msqOHsHzLPNOdKdzyinYCPUDneHGNhl+O2dKS0E2nKX1BeQ==" saltValue="HuUcGQEEZOYMHxNzB4I0Zw==" spinCount="100000" sheet="1" selectLockedCells="1"/>
  <autoFilter ref="A6:H271" xr:uid="{721CCB1B-2303-49A4-B1CE-A51181FB9A2C}"/>
  <mergeCells count="26">
    <mergeCell ref="D184:F184"/>
    <mergeCell ref="D194:F194"/>
    <mergeCell ref="D220:F220"/>
    <mergeCell ref="D237:F237"/>
    <mergeCell ref="D268:F268"/>
    <mergeCell ref="D245:F245"/>
    <mergeCell ref="D255:F255"/>
    <mergeCell ref="D258:F258"/>
    <mergeCell ref="D262:F262"/>
    <mergeCell ref="D265:F265"/>
    <mergeCell ref="A281:H281"/>
    <mergeCell ref="A1:H1"/>
    <mergeCell ref="A2:H2"/>
    <mergeCell ref="A274:H274"/>
    <mergeCell ref="F259:G259"/>
    <mergeCell ref="B277:E277"/>
    <mergeCell ref="D15:F15"/>
    <mergeCell ref="D9:F9"/>
    <mergeCell ref="D48:F48"/>
    <mergeCell ref="D77:F77"/>
    <mergeCell ref="D82:F82"/>
    <mergeCell ref="D97:F97"/>
    <mergeCell ref="D106:F106"/>
    <mergeCell ref="D116:F116"/>
    <mergeCell ref="D129:F129"/>
    <mergeCell ref="D156:F156"/>
  </mergeCells>
  <dataValidations disablePrompts="1" count="1">
    <dataValidation type="list" allowBlank="1" showInputMessage="1" showErrorMessage="1" sqref="B8 B11:B14 B257"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69"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2025-04-30T09:36:13Z</cp:lastPrinted>
  <dcterms:created xsi:type="dcterms:W3CDTF">2025-03-07T14:13:09Z</dcterms:created>
  <dcterms:modified xsi:type="dcterms:W3CDTF">2025-05-20T07:39:20Z</dcterms:modified>
</cp:coreProperties>
</file>