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102_CubiertaRioja_SMC-RRJ\"/>
    </mc:Choice>
  </mc:AlternateContent>
  <xr:revisionPtr revIDLastSave="0" documentId="8_{04C07731-8CD0-4854-9629-FB5F8A506629}" xr6:coauthVersionLast="36" xr6:coauthVersionMax="36" xr10:uidLastSave="{00000000-0000-0000-0000-000000000000}"/>
  <bookViews>
    <workbookView xWindow="0" yWindow="0" windowWidth="27150" windowHeight="12150" xr2:uid="{05867452-FA1F-4F91-B882-7B151650C2F9}"/>
  </bookViews>
  <sheets>
    <sheet name="Anexo I pag 1 oferta" sheetId="6" r:id="rId1"/>
    <sheet name="Anexo I Tabla Desglose Precio" sheetId="5" r:id="rId2"/>
  </sheets>
  <definedNames>
    <definedName name="_xlnm._FilterDatabase" localSheetId="1" hidden="1">'Anexo I Tabla Desglose Precio'!$A$5:$H$146</definedName>
    <definedName name="_xlnm.Print_Area" localSheetId="0">'Anexo I pag 1 oferta'!$A$3:$J$51</definedName>
    <definedName name="_xlnm.Print_Area" localSheetId="1">'Anexo I Tabla Desglose Precio'!$A$7:$H$155</definedName>
    <definedName name="_xlnm.Print_Titles" localSheetId="1">'Anexo I Tabla Desglose Precio'!$4:$5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8" i="5" l="1"/>
  <c r="G134" i="5"/>
  <c r="G133" i="5"/>
  <c r="G132" i="5"/>
  <c r="G128" i="5"/>
  <c r="G127" i="5"/>
  <c r="G126" i="5"/>
  <c r="G125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6" i="5"/>
  <c r="G95" i="5"/>
  <c r="G94" i="5"/>
  <c r="G93" i="5"/>
  <c r="G92" i="5"/>
  <c r="G91" i="5"/>
  <c r="G88" i="5"/>
  <c r="G87" i="5"/>
  <c r="G86" i="5"/>
  <c r="G85" i="5"/>
  <c r="G84" i="5"/>
  <c r="G83" i="5"/>
  <c r="G82" i="5"/>
  <c r="G79" i="5"/>
  <c r="G78" i="5"/>
  <c r="G77" i="5"/>
  <c r="G76" i="5"/>
  <c r="G75" i="5"/>
  <c r="G74" i="5"/>
  <c r="G71" i="5"/>
  <c r="G70" i="5"/>
  <c r="G69" i="5"/>
  <c r="G66" i="5"/>
  <c r="G65" i="5"/>
  <c r="G64" i="5"/>
  <c r="G63" i="5"/>
  <c r="G62" i="5"/>
  <c r="G61" i="5"/>
  <c r="G60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139" i="5" l="1"/>
  <c r="G129" i="5"/>
  <c r="G89" i="5"/>
  <c r="G67" i="5"/>
  <c r="G80" i="5"/>
  <c r="G58" i="5"/>
  <c r="G97" i="5"/>
  <c r="G42" i="5"/>
  <c r="G123" i="5"/>
  <c r="G72" i="5"/>
  <c r="G130" i="5" l="1"/>
  <c r="F141" i="5" l="1"/>
  <c r="G141" i="5" s="1"/>
  <c r="G142" i="5" s="1"/>
  <c r="F135" i="5" l="1"/>
  <c r="G135" i="5" l="1"/>
  <c r="G136" i="5" s="1"/>
  <c r="G143" i="5" s="1"/>
  <c r="G146" i="5" s="1"/>
  <c r="B27" i="6" s="1"/>
  <c r="E145" i="5" l="1"/>
  <c r="E144" i="5"/>
</calcChain>
</file>

<file path=xl/sharedStrings.xml><?xml version="1.0" encoding="utf-8"?>
<sst xmlns="http://schemas.openxmlformats.org/spreadsheetml/2006/main" count="447" uniqueCount="314">
  <si>
    <t>Código</t>
  </si>
  <si>
    <t>Ud</t>
  </si>
  <si>
    <t>Resumen</t>
  </si>
  <si>
    <t>CanPres</t>
  </si>
  <si>
    <t>ImpPres</t>
  </si>
  <si>
    <t>RCFAI.01</t>
  </si>
  <si>
    <t/>
  </si>
  <si>
    <t>ACTUACIONES PREVIAS, DEMOLICIONES Y DESMONTAJES</t>
  </si>
  <si>
    <t>RCFAI.01.01</t>
  </si>
  <si>
    <t>m2</t>
  </si>
  <si>
    <t>DESPEJE, DESPLAZAMIENTO, PROTECCIÓN  Y/O RETIRADA DE MOBILIARIO</t>
  </si>
  <si>
    <t>RCFAI.01.02</t>
  </si>
  <si>
    <t>PROTECCIÓN DE ZONAS COLINDANTES AL ÁREA DE INTERVENCIÓN</t>
  </si>
  <si>
    <t>RCFAI.01.03</t>
  </si>
  <si>
    <t>ud</t>
  </si>
  <si>
    <t>CUBIERTA ANDAMIO PROVISIONAL</t>
  </si>
  <si>
    <t>RCFAI.01.04</t>
  </si>
  <si>
    <t>DESMONTAJE DE CUBIERTA DE FIBROCEMENTO</t>
  </si>
  <si>
    <t>RCFAI.01.05</t>
  </si>
  <si>
    <t>m</t>
  </si>
  <si>
    <t>DESMONTAJE DE CANALÓN</t>
  </si>
  <si>
    <t>RCFAI.01.06</t>
  </si>
  <si>
    <t>DESMONTAJE DE BAJANTE</t>
  </si>
  <si>
    <t>RCFAI.01.07</t>
  </si>
  <si>
    <t>LIMPIEZA Y SANEADO DE PERFILES DE ESTRUCTURA</t>
  </si>
  <si>
    <t>RCFAI.01.08</t>
  </si>
  <si>
    <t>DEMOLICIÓN FALSO TECHO</t>
  </si>
  <si>
    <t>RCFAI.01.09</t>
  </si>
  <si>
    <t>DESMONTAJE CON O SIN RECUP. PLACAS FALSO TECHO</t>
  </si>
  <si>
    <t>RCFAI.01.10</t>
  </si>
  <si>
    <t>DEMOLICIÓN FÁBRICA CERÁMICA REVESTIDA A AMBAS CARAS</t>
  </si>
  <si>
    <t>RCFAI.01.11</t>
  </si>
  <si>
    <t>PICADO REVOCO MONOCAPA PIEDRA PROYECTADA VERTICALES C/MARTILLO</t>
  </si>
  <si>
    <t>RCFAI.01.12</t>
  </si>
  <si>
    <t>DESMONTAJE DE ALBARDILLA CON O SIN RECUPERACIÓN</t>
  </si>
  <si>
    <t>RCFAI.01.13</t>
  </si>
  <si>
    <t>PICADO ENFOSCADOS CEMENTO VERTICALES C/MARTILLO</t>
  </si>
  <si>
    <t>RCFAI.01.14</t>
  </si>
  <si>
    <t>u</t>
  </si>
  <si>
    <t>DESMONTAJE DE LUMINARIAS</t>
  </si>
  <si>
    <t>RCFAI.01.15</t>
  </si>
  <si>
    <t>DESMONTAJE DE DETECTORES, PULSADORES Y SIRENAS</t>
  </si>
  <si>
    <t>RCFAI.01.16</t>
  </si>
  <si>
    <t>DESMONTAJE DE INSTALACIÓN Y CANALIZACIÓN ELECTRICA</t>
  </si>
  <si>
    <t>RCFAI.01.17</t>
  </si>
  <si>
    <t>DESMONTAJE DE LAZO Y CANALIZACIÓN DE PCI</t>
  </si>
  <si>
    <t>RCFAI.01.18</t>
  </si>
  <si>
    <t>DESMONTAJE DE MECANISMOS</t>
  </si>
  <si>
    <t>RCFAI.01.19</t>
  </si>
  <si>
    <t>DEMOLICIÓN DE BALDOSA EN CUBIERTA DE EDIFICIO PPAL</t>
  </si>
  <si>
    <t>RCFAI.01.20</t>
  </si>
  <si>
    <t>PICADO Y RETIRADA DE MORTERO DE PROTECCIÓN</t>
  </si>
  <si>
    <t>RCFAI.01.21</t>
  </si>
  <si>
    <t>RETIRADA CAPAS IMPERMEABILIZACIÓN CUBIERTA</t>
  </si>
  <si>
    <t>RCFAI.01.22</t>
  </si>
  <si>
    <t>PICADO Y RETIRADA FORMACIÓN PENDIENTE</t>
  </si>
  <si>
    <t>RCFAI.01.23</t>
  </si>
  <si>
    <t>CAJEADO ZONA DESAGÜES 60x60 CM.</t>
  </si>
  <si>
    <t>RCFAI.01.24</t>
  </si>
  <si>
    <t>RETIRADA DE AISLAMIENTO DE CUBIERTA</t>
  </si>
  <si>
    <t>RCFAI.01.25</t>
  </si>
  <si>
    <t>m3</t>
  </si>
  <si>
    <t>RETIRADA DE GRAVA EXISTENTE EN CUBIERTA</t>
  </si>
  <si>
    <t>RCFAI.01.26</t>
  </si>
  <si>
    <t>DESMONTADO DESAGÜE CUBIERTA</t>
  </si>
  <si>
    <t>RCFAI.01.27</t>
  </si>
  <si>
    <t>m²</t>
  </si>
  <si>
    <t>DEMOLICIÓN DE TRASDOSADO DE PLACAS DE YESO LAMINADO</t>
  </si>
  <si>
    <t>RCFAI.01.28</t>
  </si>
  <si>
    <t>DESMONTAJE DE CERRAJERÍA</t>
  </si>
  <si>
    <t>RCFAI.01.29</t>
  </si>
  <si>
    <t>PICADO DE YESO EN PARAMENTOS HORIZONTALES Y VERTICALES</t>
  </si>
  <si>
    <t>RCFAI.01.30</t>
  </si>
  <si>
    <t>FIJACIONES PROVISIONALES DE INSTALACIONES NO DESMONTABLES</t>
  </si>
  <si>
    <t>RCFAI.01.31</t>
  </si>
  <si>
    <t>LIMPIEZA DE SUMIDERO Y BAJANTE</t>
  </si>
  <si>
    <t>RCFAI.01.32</t>
  </si>
  <si>
    <t>CORTE Y PICADO DE FABRICA REVESTIDA PARA ALOJAR IMPERMEABILIZACIÓN</t>
  </si>
  <si>
    <t>RCFAI.01.33</t>
  </si>
  <si>
    <t>DESMONTAJE DE LÍNEA DE VIDA CON RECUPERACIÓN</t>
  </si>
  <si>
    <t>RCFAI.01.34</t>
  </si>
  <si>
    <t>DESMONTAJE DE COLECTOR COLGADO</t>
  </si>
  <si>
    <t>RCFAI.01.35</t>
  </si>
  <si>
    <t>DESMONTAJE DE INSTALACIONES DE CLIMATIZACIÓN</t>
  </si>
  <si>
    <t>Total RCFAI.01</t>
  </si>
  <si>
    <t>RCFAI.02</t>
  </si>
  <si>
    <t>AISLAMIENTOS, CUBIERTAS E IMPERMEABILIZACIONES</t>
  </si>
  <si>
    <t>RCFAI.02.01</t>
  </si>
  <si>
    <t>CUBIERTA INCLINADA DECK CON IMPERMEABILIZACIÓN ASFÁLTICA BICAPA</t>
  </si>
  <si>
    <t>RCFAI.02.02</t>
  </si>
  <si>
    <t>LIMPIEZA, AJUSTE, SELLADO E IMPERMEABILIZACIÓN DE BUZONES</t>
  </si>
  <si>
    <t>RCFAI.02.03</t>
  </si>
  <si>
    <t>CANALÓN OCULTO DE ALUMINIO LACADO</t>
  </si>
  <si>
    <t>RCFAI.02.04</t>
  </si>
  <si>
    <t>CANALÓN DE ALUMINIO LACADO</t>
  </si>
  <si>
    <t>RCFAI.02.05</t>
  </si>
  <si>
    <t>CUBIERTA PANEL SÁNDWICH CHAPA PRELACADA + AISLAM. PIR 80 mm</t>
  </si>
  <si>
    <t>RCFAI.02.06</t>
  </si>
  <si>
    <t>CUBIERTA PLANA INVERTIDA NO TRANSITABLE PARA ACABADO EN GRAVA</t>
  </si>
  <si>
    <t>RCFAI.02.07</t>
  </si>
  <si>
    <t>CAPA DE PROTECCIÓN GRAVA 20/40 mm EN CUBIERTA</t>
  </si>
  <si>
    <t>RCFAI.02.08</t>
  </si>
  <si>
    <t>CRIBADO, LIMPIEZA Y EXTENDIDO DE GRAVILLA EXISTENTE EN CUBIERTA</t>
  </si>
  <si>
    <t>RCFAI.02.09</t>
  </si>
  <si>
    <t>PASILLO DE LOSA FILTRÓN 50X50 CM + XPS 40 MM GRIS (e=75 mm)</t>
  </si>
  <si>
    <t>RCFAI.02.10</t>
  </si>
  <si>
    <t>IMPERMEABILIZACIÓN DE PETO</t>
  </si>
  <si>
    <t>RCFAI.02.11</t>
  </si>
  <si>
    <t>CONEXIONADO DE SUMIDERO A CUBIERTA</t>
  </si>
  <si>
    <t>RCFAI.02.12</t>
  </si>
  <si>
    <t>SUMIDERO SIFÓNICO AUTOLIMPIABLE</t>
  </si>
  <si>
    <t>RCFAI.02.13</t>
  </si>
  <si>
    <t>PARAGRAVILLAS DE ACERO INOX</t>
  </si>
  <si>
    <t>RCFAI.02.14</t>
  </si>
  <si>
    <t>SELLADO DE FISURAS CON MASILLA DE POLIURETANO</t>
  </si>
  <si>
    <t>Total RCFAI.02</t>
  </si>
  <si>
    <t>RCFAI.03</t>
  </si>
  <si>
    <t>ALBAÑILERÍA, CERRAMIENTOS Y DIVISIONES</t>
  </si>
  <si>
    <t>RCFAI.03.01</t>
  </si>
  <si>
    <t>REPOSICIÓN FORMACIÓN PENDIENTE CUBIERTA</t>
  </si>
  <si>
    <t>RCFAI.03.02</t>
  </si>
  <si>
    <t>FORMACIÓN CAPA REGULARIZACIÓN</t>
  </si>
  <si>
    <t>RCFAI.03.03</t>
  </si>
  <si>
    <t>REPENDIENTEADO Y RECRECIDO DE CUBIERTA</t>
  </si>
  <si>
    <t>RCFAI.03.04</t>
  </si>
  <si>
    <t>REPASO Y LIMPIEZA DE SOPORTE</t>
  </si>
  <si>
    <t>RCFAI.03.05</t>
  </si>
  <si>
    <t>FORMACIÓN ESCOCIA BASE LÁMINA</t>
  </si>
  <si>
    <t>RCFAI.03.06</t>
  </si>
  <si>
    <t>FÁB.LADRILLO PERFORADO 7cm 1/2P  MORTERO M-5</t>
  </si>
  <si>
    <t>RCFAI.03.07</t>
  </si>
  <si>
    <t>AYUDAS ALBAÑILERÍA A LAS INSTALACIONES</t>
  </si>
  <si>
    <t>Total RCFAI.03</t>
  </si>
  <si>
    <t>RCFAI.04</t>
  </si>
  <si>
    <t>REVESTIMIENTOS</t>
  </si>
  <si>
    <t>RCFAI.04.01</t>
  </si>
  <si>
    <t>MORTERO MONOCAPA</t>
  </si>
  <si>
    <t>RCFAI.04.02</t>
  </si>
  <si>
    <t>ENFOSCADO MAESTREADO HIDRÓFUGO M-10</t>
  </si>
  <si>
    <t>RCFAI.04.03</t>
  </si>
  <si>
    <t>GUARNECIDO MAESTREADO Y ENLUCIDO</t>
  </si>
  <si>
    <t>Total RCFAI.04</t>
  </si>
  <si>
    <t>RCFAI.05</t>
  </si>
  <si>
    <t>FALSOS TECHOS Y PAVIMENTOS</t>
  </si>
  <si>
    <t>RCFAI.05.01</t>
  </si>
  <si>
    <t>REPARACIÓN DE PAVIMENTO DE HORMIGÓN</t>
  </si>
  <si>
    <t>RCFAI.05.02</t>
  </si>
  <si>
    <t>F.TECHO FIBRA MINERAL PERLA OP 1.00 ARMSTRONG 60x60cm P.V. 24 mm BOARD</t>
  </si>
  <si>
    <t>RCFAI.05.03</t>
  </si>
  <si>
    <t>FALSO TECHO LISO DE CARTÓN YESO SUSPENDIDO</t>
  </si>
  <si>
    <t>RCFAI.05.04</t>
  </si>
  <si>
    <t>FALSO TECHO REGIST. FIBRA MADERA 1200x600x25 mm PERFIL VISTO</t>
  </si>
  <si>
    <t>RCFAI.05.05</t>
  </si>
  <si>
    <t>MONTAJE DE PLACAS F.T. RETIRADAS Y ACOPIADAS</t>
  </si>
  <si>
    <t>RCFAI.05.06</t>
  </si>
  <si>
    <t>PLACAS DE FALSO TECHO</t>
  </si>
  <si>
    <t>Total RCFAI.05</t>
  </si>
  <si>
    <t>RCFAI.06</t>
  </si>
  <si>
    <t>PINTURA Y TRATAMIENTOS ESPECÍFICOS</t>
  </si>
  <si>
    <t>RCFAI.06.01</t>
  </si>
  <si>
    <t>PINTURA PLÁSTICA AL AGUA EN PARAMENTOS HORIZ. Y VERT. INTERIORES</t>
  </si>
  <si>
    <t>RCFAI.06.02</t>
  </si>
  <si>
    <t>ESMALTE SATINADO SOBRE CARPINTERÍA METÁLICA O CERRAJERÍA</t>
  </si>
  <si>
    <t>RCFAI.06.03</t>
  </si>
  <si>
    <t>PINTURA PLASTICA SOBRE MORTERO DE CEMENTO</t>
  </si>
  <si>
    <t>RCFAI.06.04</t>
  </si>
  <si>
    <t>ESMALTE SATINADO SOBRE PARAMENTOS DE MADERA</t>
  </si>
  <si>
    <t>RCFAI.06.05</t>
  </si>
  <si>
    <t>ESMALTE MOLDURA 10 a 20 cm</t>
  </si>
  <si>
    <t>RCFAI.06.06</t>
  </si>
  <si>
    <t>PINTURA AL PLIOLITE EXTERIOR</t>
  </si>
  <si>
    <t>RCFAI.06.07</t>
  </si>
  <si>
    <t>LIMPIEZA Y PINTURA DE PERFILERÍA DE FALSO TECHO</t>
  </si>
  <si>
    <t>Total RCFAI.06</t>
  </si>
  <si>
    <t>RCFAI.07</t>
  </si>
  <si>
    <t>CARPINTERÍA EXTERIOR Y CERRAJERÍA</t>
  </si>
  <si>
    <t>RCFAI.07.01</t>
  </si>
  <si>
    <t>AJUSTE Y FIJACIÓN DE CARPINTERÍA EXTERIOR</t>
  </si>
  <si>
    <t>RCFAI.07.02</t>
  </si>
  <si>
    <t>ESCALERA FIJA CON PROTECCIÓN DE ESPALDA</t>
  </si>
  <si>
    <t>RCFAI.07.03</t>
  </si>
  <si>
    <t>ALBARDILLA / VIERTEAGUAS DE ACERO GALVANIZADO+LACADO</t>
  </si>
  <si>
    <t>RCFAI.07.04</t>
  </si>
  <si>
    <t>MONTAJE DE LÍNEA DE VIDA RECUPERADA</t>
  </si>
  <si>
    <t>RCFAI.07.05</t>
  </si>
  <si>
    <t>kg</t>
  </si>
  <si>
    <t>ACERO EN CERRAJERÍA</t>
  </si>
  <si>
    <t>RCFAI.07.06</t>
  </si>
  <si>
    <t>MONTAJE DE CERRAJERÍA</t>
  </si>
  <si>
    <t>Total RCFAI.07</t>
  </si>
  <si>
    <t>RCFAI.08</t>
  </si>
  <si>
    <t>INSTALACIONES</t>
  </si>
  <si>
    <t>RCFAI.08.01</t>
  </si>
  <si>
    <t>INSTALACIÓN ELECTRICA Y CANALIZACIÓN</t>
  </si>
  <si>
    <t>RCFAI.08.02</t>
  </si>
  <si>
    <t>MONTAJE DE MECANISMO RECUPERADO</t>
  </si>
  <si>
    <t>RCFAI.08.03</t>
  </si>
  <si>
    <t>LUMINARIA DE EMERGENCIA FA-200 L NORMALUX</t>
  </si>
  <si>
    <t>RCFAI.08.04</t>
  </si>
  <si>
    <t>MONTAJE DE LUMINARIA RECUPERADA</t>
  </si>
  <si>
    <t>RCFAI.08.05</t>
  </si>
  <si>
    <t>LUMINARIA ESTANCA LED LIDERLUX LD-20000 LED 24.</t>
  </si>
  <si>
    <t>RCFAI.08.06</t>
  </si>
  <si>
    <t>LINEA ELECTRICA 3G2.5 mm2 LIBRE HALÓGENOS</t>
  </si>
  <si>
    <t>RCFAI.08.07</t>
  </si>
  <si>
    <t>PANEL LUZERNA AVANT NORMALIT 60X60 37W</t>
  </si>
  <si>
    <t>RCFAI.08.08</t>
  </si>
  <si>
    <t>LUMINARIA LINEAL LINEALUCE LED</t>
  </si>
  <si>
    <t>RCFAI.08.09</t>
  </si>
  <si>
    <t>INSTALACIÓN DETECCIÓN INCENDIOS Y CANALIZACION</t>
  </si>
  <si>
    <t>RCFAI.08.10</t>
  </si>
  <si>
    <t>CUELGUE TEMPORAL Y RE-COLOCACIÓN DETECTOR/PULSADOR/SIRENA</t>
  </si>
  <si>
    <t>RCFAI.08.11</t>
  </si>
  <si>
    <t>MONTAJE DE DIFUSOR RECUPERADO</t>
  </si>
  <si>
    <t>RCFAI.08.12</t>
  </si>
  <si>
    <t>MONTAJE DE REJILLAS RECUPERADAS</t>
  </si>
  <si>
    <t>RCFAI.08.13</t>
  </si>
  <si>
    <t>DETECTOR DE INCENDIOS</t>
  </si>
  <si>
    <t>RCFAI.08.14</t>
  </si>
  <si>
    <t>VERIFICACIÓN CENTRAL DE INCENDIOS Y REPROGRAMACION</t>
  </si>
  <si>
    <t>RCFAI.08.15</t>
  </si>
  <si>
    <t>REPROGRAMACION CENTRAL</t>
  </si>
  <si>
    <t>RCFAI.08.16</t>
  </si>
  <si>
    <t>REPARACIÓN DE BAJANTE</t>
  </si>
  <si>
    <t>RCFAI.08.17</t>
  </si>
  <si>
    <t>BAJANTE VISTA DE FUNDICIÓN</t>
  </si>
  <si>
    <t>RCFAI.08.18</t>
  </si>
  <si>
    <t>BAJANTE VISTA DE PVC</t>
  </si>
  <si>
    <t>RCFAI.08.19</t>
  </si>
  <si>
    <t>BAJANTE DE PVC</t>
  </si>
  <si>
    <t>RCFAI.08.20</t>
  </si>
  <si>
    <t>LIMPIEZA Y PUESTA A PUNTO DE FANCOIL</t>
  </si>
  <si>
    <t>RCFAI.08.21</t>
  </si>
  <si>
    <t>COLECTOR COLGADO PVC SERIE B/BD D=90 mm</t>
  </si>
  <si>
    <t>RCFAI.08.22</t>
  </si>
  <si>
    <t>COLECTOR COLGADO PVC SERIE B/BD D=110 mm</t>
  </si>
  <si>
    <t>RCFAI.08.23</t>
  </si>
  <si>
    <t>COLECTOR COLGADO PVC SERIE B/BD D=125 mm</t>
  </si>
  <si>
    <t>RCFAI.08.24</t>
  </si>
  <si>
    <t>INSTALACIÓN CLIMATIZACIÓN Y CANALIZACION</t>
  </si>
  <si>
    <t>Total RCFAI.08</t>
  </si>
  <si>
    <t>RCFAI.09</t>
  </si>
  <si>
    <t>ROTULACIÓN Y VINILADOS</t>
  </si>
  <si>
    <t>RCFAI.09.01</t>
  </si>
  <si>
    <t>RÓTULO</t>
  </si>
  <si>
    <t>RCFAI.09.02</t>
  </si>
  <si>
    <t>SEÑAL POLIESTIRENO 297x420mm.FOTOLUM.</t>
  </si>
  <si>
    <t>RCFAI.09.03</t>
  </si>
  <si>
    <t>SEÑAL POLIESTIRENO 210x297mm.FOTOLUM.</t>
  </si>
  <si>
    <t>RCFAI.09.04</t>
  </si>
  <si>
    <t>SEÑAL POLIESTIRENO 420X297mm. BANDEROLA</t>
  </si>
  <si>
    <t>Total RCFAI.09</t>
  </si>
  <si>
    <t>RCFAI.10</t>
  </si>
  <si>
    <t>CONTROL DE CALIDAD</t>
  </si>
  <si>
    <t>C.ED.A.T.10.01</t>
  </si>
  <si>
    <t>FUNCIONAMIENTO DESAGÜES CUBIERTAS</t>
  </si>
  <si>
    <t>C.ED.A.T.10.02</t>
  </si>
  <si>
    <t>PRUEBA DE ESTANQUEIDAD Y SERVICIO CUBIERTAS SIN INUNDACIÓN</t>
  </si>
  <si>
    <t>C.ED.A.T.10.03</t>
  </si>
  <si>
    <t>PRUEBA DE ESTANQUEIDAD Y SERVICIO CUBIERTAS CON INUNDACIÓN</t>
  </si>
  <si>
    <t>C.ED.A.T.10.04</t>
  </si>
  <si>
    <t>Total RCFAI.10</t>
  </si>
  <si>
    <t>RCFAI.11</t>
  </si>
  <si>
    <t>GESTIÓN DE RESIDUOS</t>
  </si>
  <si>
    <t>C.ED.A.T.11.01</t>
  </si>
  <si>
    <t>GESTIÓN DE RESIDUOS DE DEMOLICIÓN Y CONSTRUCCIÓN</t>
  </si>
  <si>
    <t>Total RCFAI.11</t>
  </si>
  <si>
    <t>RCFAI.12</t>
  </si>
  <si>
    <t>SEGURIDAD Y SALUD</t>
  </si>
  <si>
    <t>C.ED.A.T.12.01</t>
  </si>
  <si>
    <t>Total RCFAI.12</t>
  </si>
  <si>
    <t>PRESUPUESTO EJECUCION MATERIAL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</si>
  <si>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</si>
  <si>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 xml:space="preserve">ESTA TABLA DESGLOSE PRECIO DE OFERTA SE PRESENTARA EN FORMATO PDF 
</t>
  </si>
  <si>
    <r>
      <t xml:space="preserve">Esta tabla </t>
    </r>
    <r>
      <rPr>
        <b/>
        <i/>
        <sz val="9"/>
        <color theme="1"/>
        <rFont val="Calibri"/>
        <family val="2"/>
        <scheme val="minor"/>
      </rPr>
      <t>se indica como ejemplo para la presentación de las ofertas</t>
    </r>
    <r>
      <rPr>
        <i/>
        <sz val="9"/>
        <color theme="1"/>
        <rFont val="Calibri"/>
        <family val="2"/>
        <scheme val="minor"/>
      </rPr>
      <t>,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</si>
  <si>
    <t>(*) Cuando no se indiquen otros porcentajes se entenderá que quedan incluidos en el precio de la oferta el 13% de Gastos Generales y el 6% de Beneficio Industrial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</si>
  <si>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</t>
    </r>
    <r>
      <rPr>
        <b/>
        <sz val="8"/>
        <color rgb="FFFF0000"/>
        <rFont val="Calibri"/>
        <family val="2"/>
        <scheme val="minor"/>
      </rPr>
      <t xml:space="preserve"> (a)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</si>
  <si>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yy</t>
    </r>
    <r>
      <rPr>
        <b/>
        <sz val="8"/>
        <color rgb="FF000000"/>
        <rFont val="Calibri"/>
        <family val="2"/>
        <scheme val="minor"/>
      </rPr>
      <t xml:space="preserve"> % </t>
    </r>
    <r>
      <rPr>
        <b/>
        <sz val="8"/>
        <color rgb="FFFF0000"/>
        <rFont val="Calibri"/>
        <family val="2"/>
        <scheme val="minor"/>
      </rPr>
      <t>(b)</t>
    </r>
  </si>
  <si>
    <t>PRESUPUESTO EJECUCION CONTRATA/IMPORTE OFERTA</t>
  </si>
  <si>
    <t>t</t>
  </si>
  <si>
    <t>S-02102-2025 - Obras renovación integral cubierta edificio almacén CT RTVE LOGROÑO LA RIOJA</t>
  </si>
  <si>
    <t>Fdo:</t>
  </si>
  <si>
    <t>(#)</t>
  </si>
  <si>
    <t>CONTROL DE CALIDAD (#)</t>
  </si>
  <si>
    <t>SEGURIDAD Y SALUD (#)</t>
  </si>
  <si>
    <t>suma capítulos 1-9</t>
  </si>
  <si>
    <t>%</t>
  </si>
  <si>
    <r>
      <t xml:space="preserve">( # ) El precio de partidas C.ED.A.T.10.04 y C.ED.A.T.12.01 se obtiene según % fijo e invariable de cada partida sobre importe de “suma cap.1-9”  y </t>
    </r>
    <r>
      <rPr>
        <b/>
        <i/>
        <u/>
        <sz val="8"/>
        <rFont val="Calibri"/>
        <family val="2"/>
        <scheme val="minor"/>
      </rPr>
      <t>deberá incluirse en oferta.</t>
    </r>
    <r>
      <rPr>
        <b/>
        <i/>
        <sz val="8"/>
        <rFont val="Calibri"/>
        <family val="2"/>
        <scheme val="minor"/>
      </rPr>
      <t xml:space="preserve">
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</si>
  <si>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</si>
  <si>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</si>
  <si>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</si>
  <si>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</si>
  <si>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</si>
  <si>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</si>
  <si>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</si>
  <si>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</si>
  <si>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</si>
  <si>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</si>
  <si>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</si>
  <si>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</si>
  <si>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</si>
  <si>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de </t>
  </si>
  <si>
    <t xml:space="preserve">€ </t>
  </si>
  <si>
    <t>B.  Desglose Precio:</t>
  </si>
  <si>
    <t>(tabla desglose precio se incluye en páginas siguientes)</t>
  </si>
  <si>
    <t>Expediente n.º S/02102/2025</t>
  </si>
  <si>
    <t xml:space="preserve">“Obras renovación integral cubierta edificio almacén CT RTVE LOGROÑO LA RIOJA"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</si>
  <si>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</si>
  <si>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>Las proposiciones económicas incluirán un único precio para cada prestación, aplicable en cada uno de los años de ejecución del contrato.</t>
  </si>
  <si>
    <t>Las proposiciones económicas no podrán superar el importe total del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</si>
  <si>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</si>
  <si>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</si>
  <si>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Pres (**)</t>
  </si>
  <si>
    <t xml:space="preserve">(**) Deben ofertarse todas las partidas. Si alguna se ofertara por importe CERO se consideraría ofertada SIN COSTE para CRTVE.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</si>
</sst>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0"/>
  </numFmts>
  <fonts count="3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Protection="1"/>
    <xf numFmtId="10" fontId="15" fillId="3" borderId="6" xfId="0" applyNumberFormat="1" applyFont="1" applyFill="1" applyBorder="1" applyAlignment="1" applyProtection="1">
      <alignment horizontal="right" vertical="center"/>
    </xf>
    <xf numFmtId="10" fontId="15" fillId="4" borderId="7" xfId="0" applyNumberFormat="1" applyFont="1" applyFill="1" applyBorder="1" applyAlignment="1" applyProtection="1">
      <alignment horizontal="right" vertical="center" indent="4"/>
      <protection locked="0"/>
    </xf>
    <xf numFmtId="4" fontId="6" fillId="3" borderId="13" xfId="0" applyNumberFormat="1" applyFont="1" applyFill="1" applyBorder="1" applyAlignment="1" applyProtection="1">
      <alignment vertical="top"/>
      <protection locked="0"/>
    </xf>
    <xf numFmtId="10" fontId="15" fillId="4" borderId="4" xfId="0" applyNumberFormat="1" applyFont="1" applyFill="1" applyBorder="1" applyAlignment="1" applyProtection="1">
      <alignment horizontal="right" vertical="center" indent="4"/>
      <protection locked="0"/>
    </xf>
    <xf numFmtId="4" fontId="6" fillId="3" borderId="2" xfId="0" applyNumberFormat="1" applyFont="1" applyFill="1" applyBorder="1" applyAlignment="1" applyProtection="1">
      <alignment vertical="top"/>
      <protection locked="0"/>
    </xf>
    <xf numFmtId="2" fontId="7" fillId="0" borderId="1" xfId="0" applyNumberFormat="1" applyFont="1" applyBorder="1" applyAlignment="1" applyProtection="1">
      <alignment vertical="top" wrapText="1"/>
    </xf>
    <xf numFmtId="4" fontId="6" fillId="0" borderId="1" xfId="0" applyNumberFormat="1" applyFont="1" applyBorder="1" applyAlignment="1" applyProtection="1">
      <alignment vertical="top" wrapText="1"/>
    </xf>
    <xf numFmtId="4" fontId="6" fillId="3" borderId="2" xfId="0" applyNumberFormat="1" applyFont="1" applyFill="1" applyBorder="1" applyAlignment="1" applyProtection="1">
      <alignment vertical="center" wrapText="1"/>
    </xf>
    <xf numFmtId="0" fontId="14" fillId="0" borderId="1" xfId="0" applyFont="1" applyBorder="1" applyAlignment="1" applyProtection="1">
      <alignment horizontal="right" vertical="center" wrapText="1"/>
    </xf>
    <xf numFmtId="0" fontId="11" fillId="0" borderId="0" xfId="0" applyFont="1" applyBorder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2" fontId="0" fillId="0" borderId="0" xfId="0" applyNumberFormat="1" applyProtection="1"/>
    <xf numFmtId="0" fontId="18" fillId="0" borderId="0" xfId="0" applyFont="1" applyProtection="1"/>
    <xf numFmtId="0" fontId="0" fillId="0" borderId="0" xfId="0" applyBorder="1" applyAlignment="1" applyProtection="1">
      <alignment horizontal="right" vertical="top"/>
    </xf>
    <xf numFmtId="0" fontId="14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14" fillId="0" borderId="3" xfId="0" applyFont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vertical="top"/>
    </xf>
    <xf numFmtId="0" fontId="24" fillId="0" borderId="0" xfId="0" applyFont="1" applyProtection="1"/>
    <xf numFmtId="0" fontId="25" fillId="0" borderId="0" xfId="0" applyFont="1" applyProtection="1"/>
    <xf numFmtId="0" fontId="26" fillId="0" borderId="0" xfId="0" applyFont="1" applyAlignment="1" applyProtection="1">
      <alignment horizontal="right" vertical="center"/>
    </xf>
    <xf numFmtId="0" fontId="26" fillId="0" borderId="0" xfId="0" applyFont="1" applyAlignment="1" applyProtection="1">
      <alignment horizontal="right"/>
    </xf>
    <xf numFmtId="0" fontId="0" fillId="3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28" fillId="0" borderId="0" xfId="0" applyFont="1" applyAlignment="1" applyProtection="1">
      <alignment horizontal="left" vertical="top"/>
    </xf>
    <xf numFmtId="0" fontId="0" fillId="3" borderId="0" xfId="0" applyFill="1" applyAlignment="1" applyProtection="1">
      <alignment vertical="top" shrinkToFit="1"/>
      <protection locked="0"/>
    </xf>
    <xf numFmtId="0" fontId="28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/>
    <xf numFmtId="0" fontId="19" fillId="0" borderId="0" xfId="0" applyFont="1" applyAlignment="1" applyProtection="1">
      <alignment vertical="top"/>
    </xf>
    <xf numFmtId="0" fontId="30" fillId="0" borderId="0" xfId="0" applyFont="1" applyProtection="1"/>
    <xf numFmtId="0" fontId="0" fillId="0" borderId="0" xfId="0" applyAlignment="1" applyProtection="1">
      <alignment horizontal="center" vertical="top"/>
    </xf>
    <xf numFmtId="0" fontId="17" fillId="0" borderId="0" xfId="0" applyFont="1" applyAlignment="1" applyProtection="1">
      <alignment vertical="top"/>
    </xf>
    <xf numFmtId="0" fontId="1" fillId="0" borderId="2" xfId="0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horizontal="center" vertical="top" wrapText="1"/>
    </xf>
    <xf numFmtId="0" fontId="5" fillId="0" borderId="2" xfId="0" applyFont="1" applyBorder="1" applyAlignment="1" applyProtection="1">
      <alignment horizontal="center" vertical="top"/>
    </xf>
    <xf numFmtId="49" fontId="2" fillId="2" borderId="3" xfId="0" applyNumberFormat="1" applyFont="1" applyFill="1" applyBorder="1" applyAlignment="1" applyProtection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</xf>
    <xf numFmtId="49" fontId="2" fillId="2" borderId="1" xfId="0" applyNumberFormat="1" applyFont="1" applyFill="1" applyBorder="1" applyAlignment="1" applyProtection="1">
      <alignment vertical="top" wrapText="1"/>
    </xf>
    <xf numFmtId="3" fontId="3" fillId="2" borderId="1" xfId="0" applyNumberFormat="1" applyFont="1" applyFill="1" applyBorder="1" applyAlignment="1" applyProtection="1">
      <alignment vertical="top"/>
    </xf>
    <xf numFmtId="4" fontId="3" fillId="2" borderId="1" xfId="0" applyNumberFormat="1" applyFont="1" applyFill="1" applyBorder="1" applyAlignment="1" applyProtection="1">
      <alignment vertical="top"/>
    </xf>
    <xf numFmtId="4" fontId="6" fillId="2" borderId="4" xfId="0" applyNumberFormat="1" applyFont="1" applyFill="1" applyBorder="1" applyAlignment="1" applyProtection="1">
      <alignment vertical="top"/>
    </xf>
    <xf numFmtId="49" fontId="4" fillId="0" borderId="8" xfId="0" applyNumberFormat="1" applyFont="1" applyFill="1" applyBorder="1" applyAlignment="1" applyProtection="1">
      <alignment horizontal="center" vertical="top"/>
    </xf>
    <xf numFmtId="49" fontId="4" fillId="0" borderId="8" xfId="0" applyNumberFormat="1" applyFont="1" applyBorder="1" applyAlignment="1" applyProtection="1">
      <alignment horizontal="center" vertical="top"/>
    </xf>
    <xf numFmtId="49" fontId="4" fillId="0" borderId="0" xfId="0" applyNumberFormat="1" applyFont="1" applyBorder="1" applyAlignment="1" applyProtection="1">
      <alignment vertical="top" wrapText="1"/>
    </xf>
    <xf numFmtId="4" fontId="4" fillId="0" borderId="8" xfId="0" applyNumberFormat="1" applyFont="1" applyBorder="1" applyAlignment="1" applyProtection="1">
      <alignment vertical="top"/>
    </xf>
    <xf numFmtId="4" fontId="7" fillId="3" borderId="8" xfId="0" applyNumberFormat="1" applyFont="1" applyFill="1" applyBorder="1" applyAlignment="1" applyProtection="1">
      <alignment vertical="top"/>
    </xf>
    <xf numFmtId="49" fontId="4" fillId="0" borderId="2" xfId="0" applyNumberFormat="1" applyFont="1" applyFill="1" applyBorder="1" applyAlignment="1" applyProtection="1">
      <alignment horizontal="center" vertical="top"/>
    </xf>
    <xf numFmtId="49" fontId="4" fillId="0" borderId="2" xfId="0" applyNumberFormat="1" applyFont="1" applyBorder="1" applyAlignment="1" applyProtection="1">
      <alignment horizontal="center" vertical="top"/>
    </xf>
    <xf numFmtId="49" fontId="4" fillId="0" borderId="1" xfId="0" applyNumberFormat="1" applyFont="1" applyBorder="1" applyAlignment="1" applyProtection="1">
      <alignment vertical="top" wrapText="1"/>
    </xf>
    <xf numFmtId="4" fontId="4" fillId="0" borderId="2" xfId="0" applyNumberFormat="1" applyFont="1" applyBorder="1" applyAlignment="1" applyProtection="1">
      <alignment vertical="top"/>
    </xf>
    <xf numFmtId="4" fontId="7" fillId="3" borderId="2" xfId="0" applyNumberFormat="1" applyFont="1" applyFill="1" applyBorder="1" applyAlignment="1" applyProtection="1">
      <alignment vertical="top"/>
    </xf>
    <xf numFmtId="0" fontId="4" fillId="0" borderId="9" xfId="0" applyFont="1" applyBorder="1" applyAlignment="1" applyProtection="1">
      <alignment horizontal="center" vertical="top"/>
    </xf>
    <xf numFmtId="0" fontId="16" fillId="0" borderId="0" xfId="0" applyFont="1" applyBorder="1" applyAlignment="1" applyProtection="1">
      <alignment horizontal="center" vertical="top"/>
    </xf>
    <xf numFmtId="49" fontId="2" fillId="0" borderId="0" xfId="0" applyNumberFormat="1" applyFont="1" applyBorder="1" applyAlignment="1" applyProtection="1">
      <alignment vertical="top" wrapText="1"/>
    </xf>
    <xf numFmtId="3" fontId="4" fillId="0" borderId="0" xfId="0" applyNumberFormat="1" applyFont="1" applyBorder="1" applyAlignment="1" applyProtection="1">
      <alignment vertical="top"/>
    </xf>
    <xf numFmtId="4" fontId="3" fillId="0" borderId="0" xfId="0" applyNumberFormat="1" applyFont="1" applyBorder="1" applyAlignment="1" applyProtection="1">
      <alignment vertical="top"/>
    </xf>
    <xf numFmtId="4" fontId="6" fillId="3" borderId="12" xfId="0" applyNumberFormat="1" applyFont="1" applyFill="1" applyBorder="1" applyAlignment="1" applyProtection="1">
      <alignment vertical="top"/>
    </xf>
    <xf numFmtId="49" fontId="2" fillId="2" borderId="6" xfId="0" applyNumberFormat="1" applyFont="1" applyFill="1" applyBorder="1" applyAlignment="1" applyProtection="1">
      <alignment horizontal="center" vertical="top"/>
    </xf>
    <xf numFmtId="49" fontId="2" fillId="2" borderId="5" xfId="0" applyNumberFormat="1" applyFont="1" applyFill="1" applyBorder="1" applyAlignment="1" applyProtection="1">
      <alignment horizontal="center" vertical="top"/>
    </xf>
    <xf numFmtId="49" fontId="2" fillId="2" borderId="5" xfId="0" applyNumberFormat="1" applyFont="1" applyFill="1" applyBorder="1" applyAlignment="1" applyProtection="1">
      <alignment vertical="top" wrapText="1"/>
    </xf>
    <xf numFmtId="3" fontId="3" fillId="2" borderId="5" xfId="0" applyNumberFormat="1" applyFont="1" applyFill="1" applyBorder="1" applyAlignment="1" applyProtection="1">
      <alignment vertical="top"/>
    </xf>
    <xf numFmtId="4" fontId="3" fillId="2" borderId="5" xfId="0" applyNumberFormat="1" applyFont="1" applyFill="1" applyBorder="1" applyAlignment="1" applyProtection="1">
      <alignment vertical="top"/>
    </xf>
    <xf numFmtId="4" fontId="6" fillId="2" borderId="10" xfId="0" applyNumberFormat="1" applyFont="1" applyFill="1" applyBorder="1" applyAlignment="1" applyProtection="1">
      <alignment vertical="top"/>
    </xf>
    <xf numFmtId="4" fontId="20" fillId="3" borderId="3" xfId="0" applyNumberFormat="1" applyFont="1" applyFill="1" applyBorder="1" applyAlignment="1" applyProtection="1">
      <alignment vertical="top"/>
    </xf>
    <xf numFmtId="0" fontId="4" fillId="0" borderId="3" xfId="0" applyFont="1" applyBorder="1" applyAlignment="1" applyProtection="1">
      <alignment horizontal="center" vertical="top"/>
    </xf>
    <xf numFmtId="0" fontId="16" fillId="0" borderId="1" xfId="0" applyFont="1" applyBorder="1" applyAlignment="1" applyProtection="1">
      <alignment horizontal="center" vertical="top"/>
    </xf>
    <xf numFmtId="49" fontId="2" fillId="0" borderId="1" xfId="0" applyNumberFormat="1" applyFont="1" applyBorder="1" applyAlignment="1" applyProtection="1">
      <alignment vertical="top" wrapText="1"/>
    </xf>
    <xf numFmtId="3" fontId="4" fillId="0" borderId="1" xfId="0" applyNumberFormat="1" applyFont="1" applyBorder="1" applyAlignment="1" applyProtection="1">
      <alignment vertical="top"/>
    </xf>
    <xf numFmtId="4" fontId="3" fillId="0" borderId="1" xfId="0" applyNumberFormat="1" applyFont="1" applyBorder="1" applyAlignment="1" applyProtection="1">
      <alignment vertical="top"/>
    </xf>
    <xf numFmtId="4" fontId="6" fillId="3" borderId="2" xfId="0" applyNumberFormat="1" applyFont="1" applyFill="1" applyBorder="1" applyAlignment="1" applyProtection="1">
      <alignment vertical="top"/>
    </xf>
    <xf numFmtId="49" fontId="20" fillId="0" borderId="0" xfId="0" applyNumberFormat="1" applyFont="1" applyBorder="1" applyAlignment="1" applyProtection="1">
      <alignment horizontal="right" vertical="top"/>
    </xf>
    <xf numFmtId="4" fontId="20" fillId="5" borderId="12" xfId="0" applyNumberFormat="1" applyFont="1" applyFill="1" applyBorder="1" applyAlignment="1" applyProtection="1">
      <alignment vertical="top"/>
    </xf>
    <xf numFmtId="4" fontId="21" fillId="2" borderId="5" xfId="0" applyNumberFormat="1" applyFont="1" applyFill="1" applyBorder="1" applyAlignment="1" applyProtection="1">
      <alignment horizontal="center" vertical="top"/>
    </xf>
    <xf numFmtId="49" fontId="4" fillId="0" borderId="1" xfId="0" applyNumberFormat="1" applyFont="1" applyBorder="1" applyAlignment="1" applyProtection="1">
      <alignment horizontal="center" vertical="top" wrapText="1"/>
    </xf>
    <xf numFmtId="164" fontId="20" fillId="0" borderId="1" xfId="0" applyNumberFormat="1" applyFont="1" applyBorder="1" applyAlignment="1" applyProtection="1">
      <alignment horizontal="center" vertical="top" wrapText="1"/>
    </xf>
    <xf numFmtId="4" fontId="20" fillId="0" borderId="2" xfId="0" applyNumberFormat="1" applyFont="1" applyBorder="1" applyAlignment="1" applyProtection="1">
      <alignment vertical="top"/>
    </xf>
    <xf numFmtId="4" fontId="20" fillId="3" borderId="2" xfId="0" applyNumberFormat="1" applyFont="1" applyFill="1" applyBorder="1" applyAlignment="1" applyProtection="1">
      <alignment vertical="top"/>
    </xf>
    <xf numFmtId="49" fontId="2" fillId="0" borderId="0" xfId="0" applyNumberFormat="1" applyFont="1" applyBorder="1" applyAlignment="1" applyProtection="1">
      <alignment horizontal="center" vertical="top" wrapText="1"/>
    </xf>
    <xf numFmtId="0" fontId="0" fillId="0" borderId="0" xfId="0" applyAlignment="1" applyProtection="1">
      <alignment horizontal="left"/>
    </xf>
    <xf numFmtId="49" fontId="2" fillId="2" borderId="5" xfId="0" applyNumberFormat="1" applyFont="1" applyFill="1" applyBorder="1" applyAlignment="1" applyProtection="1">
      <alignment horizontal="center" vertical="top" wrapText="1"/>
    </xf>
    <xf numFmtId="4" fontId="6" fillId="3" borderId="13" xfId="0" applyNumberFormat="1" applyFont="1" applyFill="1" applyBorder="1" applyAlignment="1" applyProtection="1">
      <alignment vertical="top"/>
    </xf>
    <xf numFmtId="0" fontId="4" fillId="0" borderId="1" xfId="0" applyFont="1" applyBorder="1" applyAlignment="1" applyProtection="1">
      <alignment horizontal="center" vertical="top"/>
    </xf>
    <xf numFmtId="49" fontId="2" fillId="0" borderId="1" xfId="0" applyNumberFormat="1" applyFont="1" applyBorder="1" applyAlignment="1" applyProtection="1">
      <alignment horizontal="right" vertical="top" wrapText="1"/>
    </xf>
    <xf numFmtId="49" fontId="2" fillId="0" borderId="1" xfId="0" applyNumberFormat="1" applyFont="1" applyBorder="1" applyAlignment="1" applyProtection="1">
      <alignment horizontal="center" vertical="top" wrapText="1"/>
    </xf>
    <xf numFmtId="49" fontId="2" fillId="0" borderId="0" xfId="0" applyNumberFormat="1" applyFont="1" applyAlignment="1" applyProtection="1">
      <alignment horizontal="right" vertical="top" wrapText="1"/>
    </xf>
    <xf numFmtId="4" fontId="6" fillId="0" borderId="0" xfId="0" applyNumberFormat="1" applyFont="1" applyAlignment="1" applyProtection="1">
      <alignment vertical="top"/>
    </xf>
    <xf numFmtId="0" fontId="12" fillId="0" borderId="0" xfId="0" applyFont="1" applyAlignment="1" applyProtection="1">
      <alignment horizontal="left" vertical="center" wrapText="1"/>
    </xf>
    <xf numFmtId="4" fontId="4" fillId="3" borderId="6" xfId="0" applyNumberFormat="1" applyFont="1" applyFill="1" applyBorder="1" applyAlignment="1" applyProtection="1">
      <alignment vertical="top"/>
      <protection locked="0"/>
    </xf>
    <xf numFmtId="4" fontId="4" fillId="3" borderId="3" xfId="0" applyNumberFormat="1" applyFont="1" applyFill="1" applyBorder="1" applyAlignment="1" applyProtection="1">
      <alignment vertical="top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0" fillId="3" borderId="0" xfId="0" applyFill="1" applyAlignment="1" applyProtection="1">
      <alignment horizontal="center" shrinkToFit="1"/>
      <protection locked="0"/>
    </xf>
    <xf numFmtId="0" fontId="0" fillId="0" borderId="0" xfId="0" applyAlignment="1" applyProtection="1">
      <alignment horizontal="justify" vertical="top" wrapText="1"/>
    </xf>
    <xf numFmtId="0" fontId="0" fillId="0" borderId="0" xfId="0" applyFont="1" applyAlignment="1" applyProtection="1">
      <alignment horizontal="justify" vertical="top" wrapText="1"/>
    </xf>
    <xf numFmtId="0" fontId="0" fillId="0" borderId="0" xfId="0" applyAlignment="1" applyProtection="1">
      <alignment horizontal="center" vertical="top"/>
    </xf>
    <xf numFmtId="4" fontId="19" fillId="6" borderId="0" xfId="0" applyNumberFormat="1" applyFont="1" applyFill="1" applyAlignment="1" applyProtection="1">
      <alignment horizontal="center" vertical="top" shrinkToFit="1"/>
    </xf>
    <xf numFmtId="0" fontId="19" fillId="6" borderId="0" xfId="0" applyFont="1" applyFill="1" applyAlignment="1" applyProtection="1">
      <alignment horizontal="center" vertical="top" shrinkToFit="1"/>
    </xf>
    <xf numFmtId="0" fontId="11" fillId="0" borderId="0" xfId="0" applyFont="1" applyAlignment="1" applyProtection="1">
      <alignment horizontal="center" vertical="top" wrapText="1"/>
    </xf>
    <xf numFmtId="0" fontId="27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left" vertical="top" shrinkToFit="1"/>
      <protection locked="0"/>
    </xf>
    <xf numFmtId="0" fontId="28" fillId="0" borderId="0" xfId="0" applyFont="1" applyAlignment="1" applyProtection="1">
      <alignment horizontal="left" vertical="top"/>
    </xf>
    <xf numFmtId="0" fontId="0" fillId="3" borderId="0" xfId="0" applyFill="1" applyAlignment="1" applyProtection="1">
      <alignment horizontal="center" vertical="top" shrinkToFit="1"/>
      <protection locked="0"/>
    </xf>
    <xf numFmtId="0" fontId="0" fillId="3" borderId="11" xfId="0" applyFill="1" applyBorder="1" applyAlignment="1" applyProtection="1">
      <alignment horizontal="center" vertical="top"/>
      <protection locked="0"/>
    </xf>
    <xf numFmtId="0" fontId="12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horizontal="left" wrapText="1"/>
    </xf>
    <xf numFmtId="0" fontId="9" fillId="0" borderId="14" xfId="0" applyFont="1" applyBorder="1" applyAlignment="1" applyProtection="1">
      <alignment horizontal="left" vertical="top" wrapText="1"/>
    </xf>
    <xf numFmtId="0" fontId="9" fillId="0" borderId="15" xfId="0" applyFont="1" applyBorder="1" applyAlignment="1" applyProtection="1">
      <alignment horizontal="left" vertical="top" wrapText="1"/>
    </xf>
    <xf numFmtId="0" fontId="9" fillId="0" borderId="16" xfId="0" applyFont="1" applyBorder="1" applyAlignment="1" applyProtection="1">
      <alignment horizontal="left" vertical="top" wrapText="1"/>
    </xf>
    <xf numFmtId="0" fontId="11" fillId="0" borderId="0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top" wrapText="1"/>
    </xf>
    <xf numFmtId="4" fontId="20" fillId="0" borderId="0" xfId="0" applyNumberFormat="1" applyFont="1" applyBorder="1" applyAlignment="1" applyProtection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59A102-A5E7-43D0-935B-FFBA73CEC1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03C21-81D6-40C5-9140-E5209A279C05}">
  <sheetPr>
    <pageSetUpPr fitToPage="1"/>
  </sheetPr>
  <dimension ref="A2:I50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2" customFormat="1" ht="75" customHeight="1" x14ac:dyDescent="0.25">
      <c r="A2" s="105" t="s">
        <v>288</v>
      </c>
      <c r="B2" s="105"/>
      <c r="C2" s="105"/>
      <c r="D2" s="105"/>
      <c r="E2" s="105"/>
      <c r="F2" s="105"/>
      <c r="G2" s="105"/>
      <c r="H2" s="105"/>
      <c r="I2" s="105"/>
    </row>
    <row r="5" spans="1:9" x14ac:dyDescent="0.25">
      <c r="D5" s="23"/>
      <c r="E5" s="23"/>
      <c r="F5" s="24"/>
      <c r="G5" s="24"/>
      <c r="H5" s="24"/>
      <c r="I5" s="25" t="s">
        <v>306</v>
      </c>
    </row>
    <row r="6" spans="1:9" x14ac:dyDescent="0.25">
      <c r="D6" s="23"/>
      <c r="E6" s="23"/>
      <c r="F6" s="24"/>
      <c r="G6" s="24"/>
      <c r="H6" s="24"/>
      <c r="I6" s="25"/>
    </row>
    <row r="7" spans="1:9" x14ac:dyDescent="0.25">
      <c r="D7" s="23"/>
      <c r="E7" s="23"/>
      <c r="F7" s="24"/>
      <c r="G7" s="24"/>
      <c r="H7" s="24"/>
      <c r="I7" s="26" t="s">
        <v>305</v>
      </c>
    </row>
    <row r="8" spans="1:9" ht="24.95" customHeight="1" x14ac:dyDescent="0.25"/>
    <row r="9" spans="1:9" ht="18.75" x14ac:dyDescent="0.3">
      <c r="A9" s="106" t="s">
        <v>289</v>
      </c>
      <c r="B9" s="106"/>
      <c r="C9" s="106"/>
      <c r="D9" s="106"/>
      <c r="E9" s="106"/>
      <c r="F9" s="106"/>
      <c r="G9" s="106"/>
      <c r="H9" s="106"/>
      <c r="I9" s="106"/>
    </row>
    <row r="10" spans="1:9" ht="15" customHeight="1" x14ac:dyDescent="0.25"/>
    <row r="11" spans="1:9" ht="15" customHeight="1" x14ac:dyDescent="0.25"/>
    <row r="12" spans="1:9" x14ac:dyDescent="0.25">
      <c r="A12" s="22" t="s">
        <v>290</v>
      </c>
      <c r="B12" s="107"/>
      <c r="C12" s="107"/>
      <c r="D12" s="107"/>
      <c r="E12" s="107"/>
      <c r="F12" s="102" t="s">
        <v>291</v>
      </c>
      <c r="G12" s="102"/>
      <c r="H12" s="102"/>
      <c r="I12" s="27"/>
    </row>
    <row r="13" spans="1:9" x14ac:dyDescent="0.25">
      <c r="A13" s="108" t="s">
        <v>292</v>
      </c>
      <c r="B13" s="108"/>
      <c r="C13" s="108"/>
      <c r="D13" s="108"/>
      <c r="E13" s="108"/>
      <c r="F13" s="108"/>
      <c r="G13" s="108"/>
      <c r="H13" s="108"/>
      <c r="I13" s="28"/>
    </row>
    <row r="14" spans="1:9" x14ac:dyDescent="0.25">
      <c r="A14" s="29"/>
      <c r="B14" s="29"/>
      <c r="C14" s="29"/>
      <c r="D14" s="29"/>
      <c r="E14" s="29"/>
      <c r="F14" s="29"/>
      <c r="G14" s="29"/>
      <c r="H14" s="29"/>
      <c r="I14" s="28"/>
    </row>
    <row r="15" spans="1:9" x14ac:dyDescent="0.25">
      <c r="A15" s="22" t="s">
        <v>293</v>
      </c>
      <c r="B15" s="22"/>
      <c r="C15" s="30"/>
      <c r="D15" s="102" t="s">
        <v>294</v>
      </c>
      <c r="E15" s="102"/>
      <c r="F15" s="109"/>
      <c r="G15" s="109"/>
      <c r="H15" s="109"/>
      <c r="I15" s="109"/>
    </row>
    <row r="16" spans="1:9" x14ac:dyDescent="0.25">
      <c r="B16" s="31"/>
      <c r="C16" s="31" t="s">
        <v>295</v>
      </c>
      <c r="D16" s="31"/>
      <c r="E16" s="31"/>
      <c r="F16" s="31" t="s">
        <v>296</v>
      </c>
      <c r="G16" s="31"/>
      <c r="H16" s="31"/>
      <c r="I16" s="22"/>
    </row>
    <row r="17" spans="1:9" x14ac:dyDescent="0.25">
      <c r="B17" s="31"/>
      <c r="C17" s="31"/>
      <c r="D17" s="31"/>
      <c r="E17" s="31"/>
      <c r="F17" s="31"/>
      <c r="G17" s="31"/>
      <c r="H17" s="31"/>
      <c r="I17" s="22"/>
    </row>
    <row r="18" spans="1:9" x14ac:dyDescent="0.25">
      <c r="A18" s="22" t="s">
        <v>297</v>
      </c>
      <c r="B18" s="27"/>
      <c r="C18" s="102" t="s">
        <v>298</v>
      </c>
      <c r="D18" s="102"/>
      <c r="E18" s="99"/>
      <c r="F18" s="99"/>
      <c r="G18" s="99"/>
      <c r="H18" s="99"/>
      <c r="I18" s="99"/>
    </row>
    <row r="19" spans="1:9" s="32" customFormat="1" x14ac:dyDescent="0.25">
      <c r="B19" s="33"/>
      <c r="C19" s="34"/>
      <c r="D19" s="34"/>
      <c r="E19" s="35"/>
      <c r="F19" s="35"/>
      <c r="G19" s="35"/>
      <c r="H19" s="35"/>
      <c r="I19" s="35"/>
    </row>
    <row r="20" spans="1:9" x14ac:dyDescent="0.25">
      <c r="A20" s="22" t="s">
        <v>299</v>
      </c>
      <c r="B20" s="22"/>
      <c r="C20" s="22"/>
      <c r="D20" s="22"/>
      <c r="E20" s="22"/>
      <c r="F20" s="22"/>
      <c r="G20" s="22"/>
      <c r="H20" s="22"/>
      <c r="I20" s="22"/>
    </row>
    <row r="21" spans="1:9" x14ac:dyDescent="0.25">
      <c r="A21" s="22"/>
      <c r="B21" s="22"/>
      <c r="C21" s="22"/>
      <c r="D21" s="22"/>
      <c r="E21" s="22"/>
      <c r="F21" s="22"/>
      <c r="G21" s="22"/>
      <c r="H21" s="22"/>
      <c r="I21" s="22"/>
    </row>
    <row r="22" spans="1:9" ht="15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</row>
    <row r="23" spans="1:9" ht="56.25" customHeight="1" x14ac:dyDescent="0.25">
      <c r="A23" s="100" t="s">
        <v>300</v>
      </c>
      <c r="B23" s="100"/>
      <c r="C23" s="100"/>
      <c r="D23" s="100"/>
      <c r="E23" s="100"/>
      <c r="F23" s="100"/>
      <c r="G23" s="100"/>
      <c r="H23" s="100"/>
      <c r="I23" s="100"/>
    </row>
    <row r="24" spans="1:9" ht="15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</row>
    <row r="25" spans="1:9" ht="15" customHeight="1" x14ac:dyDescent="0.25">
      <c r="A25" s="37" t="s">
        <v>307</v>
      </c>
      <c r="B25" s="22"/>
      <c r="C25" s="22"/>
      <c r="D25" s="22"/>
      <c r="E25" s="22"/>
      <c r="F25" s="22"/>
      <c r="G25" s="22"/>
      <c r="H25" s="22"/>
    </row>
    <row r="26" spans="1:9" ht="15" customHeight="1" x14ac:dyDescent="0.25">
      <c r="A26" s="22"/>
      <c r="B26" s="22"/>
      <c r="C26" s="22"/>
      <c r="D26" s="22"/>
      <c r="E26" s="22"/>
      <c r="F26" s="22"/>
      <c r="G26" s="22"/>
      <c r="H26" s="22"/>
    </row>
    <row r="27" spans="1:9" ht="15" customHeight="1" x14ac:dyDescent="0.25">
      <c r="A27" s="22" t="s">
        <v>301</v>
      </c>
      <c r="B27" s="103" t="str">
        <f>+IF('Anexo I Tabla Desglose Precio'!G146="hay partidas sin ofertar","revisar tabla desglose precio",IF('Anexo I Tabla Desglose Precio'!G146&lt;=454925.66,'Anexo I Tabla Desglose Precio'!G146,"ERROR: no debe superar 454.925,66"))</f>
        <v>revisar tabla desglose precio</v>
      </c>
      <c r="C27" s="104"/>
      <c r="D27" s="22" t="s">
        <v>302</v>
      </c>
      <c r="E27" s="22"/>
      <c r="F27" s="22"/>
      <c r="G27" s="22"/>
      <c r="H27" s="22"/>
    </row>
    <row r="28" spans="1:9" ht="15" customHeight="1" x14ac:dyDescent="0.25">
      <c r="A28" s="22"/>
      <c r="B28" s="22"/>
      <c r="C28" s="22"/>
      <c r="D28" s="22"/>
      <c r="E28" s="22"/>
      <c r="F28" s="22"/>
      <c r="G28" s="22"/>
      <c r="H28" s="22"/>
    </row>
    <row r="29" spans="1:9" ht="15" customHeight="1" x14ac:dyDescent="0.25">
      <c r="A29" s="36"/>
      <c r="B29" s="22"/>
      <c r="C29" s="22"/>
      <c r="D29" s="22"/>
      <c r="E29" s="22"/>
      <c r="F29" s="22"/>
      <c r="G29" s="22"/>
      <c r="H29" s="22"/>
    </row>
    <row r="30" spans="1:9" ht="15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</row>
    <row r="31" spans="1:9" ht="35.1" customHeight="1" x14ac:dyDescent="0.25">
      <c r="A31" s="100" t="s">
        <v>308</v>
      </c>
      <c r="B31" s="100"/>
      <c r="C31" s="100"/>
      <c r="D31" s="100"/>
      <c r="E31" s="100"/>
      <c r="F31" s="100"/>
      <c r="G31" s="100"/>
      <c r="H31" s="100"/>
      <c r="I31" s="100"/>
    </row>
    <row r="32" spans="1:9" ht="35.1" customHeight="1" x14ac:dyDescent="0.25">
      <c r="A32" s="101" t="s">
        <v>309</v>
      </c>
      <c r="B32" s="101"/>
      <c r="C32" s="101"/>
      <c r="D32" s="101"/>
      <c r="E32" s="101"/>
      <c r="F32" s="101"/>
      <c r="G32" s="101"/>
      <c r="H32" s="101"/>
      <c r="I32" s="101"/>
    </row>
    <row r="33" spans="1:9" ht="35.1" customHeight="1" x14ac:dyDescent="0.25">
      <c r="A33" s="100" t="s">
        <v>310</v>
      </c>
      <c r="B33" s="100"/>
      <c r="C33" s="100"/>
      <c r="D33" s="100"/>
      <c r="E33" s="100"/>
      <c r="F33" s="100"/>
      <c r="G33" s="100"/>
      <c r="H33" s="100"/>
      <c r="I33" s="100"/>
    </row>
    <row r="34" spans="1:9" ht="54.95" customHeight="1" x14ac:dyDescent="0.25">
      <c r="A34" s="100" t="s">
        <v>311</v>
      </c>
      <c r="B34" s="100"/>
      <c r="C34" s="100"/>
      <c r="D34" s="100"/>
      <c r="E34" s="100"/>
      <c r="F34" s="100"/>
      <c r="G34" s="100"/>
      <c r="H34" s="100"/>
      <c r="I34" s="100"/>
    </row>
    <row r="35" spans="1:9" ht="27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</row>
    <row r="36" spans="1:9" x14ac:dyDescent="0.25">
      <c r="A36" s="37" t="s">
        <v>303</v>
      </c>
      <c r="B36" s="22"/>
      <c r="C36" s="22"/>
      <c r="D36" s="22"/>
      <c r="E36" s="22"/>
      <c r="F36" s="22"/>
      <c r="G36" s="22"/>
      <c r="H36" s="22"/>
      <c r="I36" s="22"/>
    </row>
    <row r="37" spans="1:9" ht="8.1" customHeight="1" x14ac:dyDescent="0.25">
      <c r="A37" s="22"/>
      <c r="B37" s="22"/>
      <c r="C37" s="22"/>
      <c r="D37" s="22"/>
      <c r="E37" s="22"/>
      <c r="F37" s="22"/>
      <c r="G37" s="22"/>
      <c r="H37" s="22"/>
      <c r="I37" s="22"/>
    </row>
    <row r="43" spans="1:9" x14ac:dyDescent="0.25">
      <c r="C43" s="38" t="s">
        <v>304</v>
      </c>
    </row>
    <row r="50" spans="2:7" x14ac:dyDescent="0.25">
      <c r="B50" s="1" t="s">
        <v>281</v>
      </c>
      <c r="C50" s="98"/>
      <c r="D50" s="98"/>
      <c r="E50" s="98"/>
      <c r="F50" s="98"/>
      <c r="G50" s="98"/>
    </row>
  </sheetData>
  <sheetProtection algorithmName="SHA-512" hashValue="Lfh3WuCy5OmYPSEtbAMltg3lz6EOoyoz2f0BmJ2TRDq5aLoQ7LlNxAe83fX7rqFQe5aDi5gfcPHIsJK3zBoRPw==" saltValue="0d3/YLC4NiBCBS7pW75BWA==" spinCount="100000" sheet="1" objects="1" scenarios="1" selectLockedCells="1"/>
  <mergeCells count="16">
    <mergeCell ref="D15:E15"/>
    <mergeCell ref="F15:I15"/>
    <mergeCell ref="A2:I2"/>
    <mergeCell ref="A9:I9"/>
    <mergeCell ref="B12:E12"/>
    <mergeCell ref="F12:H12"/>
    <mergeCell ref="A13:H13"/>
    <mergeCell ref="C50:G50"/>
    <mergeCell ref="E18:I18"/>
    <mergeCell ref="A23:I23"/>
    <mergeCell ref="A31:I31"/>
    <mergeCell ref="A32:I32"/>
    <mergeCell ref="A33:I33"/>
    <mergeCell ref="A34:I34"/>
    <mergeCell ref="C18:D18"/>
    <mergeCell ref="B27:C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494D1-29EA-4A87-8D3B-0EB9A546FC78}">
  <sheetPr>
    <pageSetUpPr fitToPage="1"/>
  </sheetPr>
  <dimension ref="A1:H157"/>
  <sheetViews>
    <sheetView topLeftCell="A122" workbookViewId="0">
      <selection activeCell="C154" sqref="C154:F154"/>
    </sheetView>
  </sheetViews>
  <sheetFormatPr baseColWidth="10" defaultRowHeight="15" x14ac:dyDescent="0.25"/>
  <cols>
    <col min="1" max="1" width="12.7109375" style="1" customWidth="1"/>
    <col min="2" max="2" width="6.7109375" style="17" customWidth="1"/>
    <col min="3" max="3" width="45.7109375" style="1" customWidth="1"/>
    <col min="4" max="7" width="12.7109375" style="1" customWidth="1"/>
    <col min="8" max="8" width="2.7109375" style="1" customWidth="1"/>
    <col min="9" max="16384" width="11.42578125" style="1"/>
  </cols>
  <sheetData>
    <row r="1" spans="1:8" ht="73.5" customHeight="1" thickBot="1" x14ac:dyDescent="0.3">
      <c r="A1" s="113" t="s">
        <v>272</v>
      </c>
      <c r="B1" s="114"/>
      <c r="C1" s="114"/>
      <c r="D1" s="114"/>
      <c r="E1" s="114"/>
      <c r="F1" s="114"/>
      <c r="G1" s="115"/>
      <c r="H1" s="12"/>
    </row>
    <row r="2" spans="1:8" ht="60" customHeight="1" x14ac:dyDescent="0.25">
      <c r="A2" s="116" t="s">
        <v>273</v>
      </c>
      <c r="B2" s="116"/>
      <c r="C2" s="116"/>
      <c r="D2" s="116"/>
      <c r="E2" s="116"/>
      <c r="F2" s="116"/>
      <c r="G2" s="116"/>
      <c r="H2" s="11"/>
    </row>
    <row r="3" spans="1:8" x14ac:dyDescent="0.25">
      <c r="A3" s="22"/>
      <c r="B3" s="39"/>
      <c r="C3" s="22"/>
      <c r="D3" s="22"/>
      <c r="E3" s="22"/>
      <c r="F3" s="22"/>
      <c r="G3" s="22"/>
    </row>
    <row r="4" spans="1:8" ht="15.75" x14ac:dyDescent="0.25">
      <c r="A4" s="40" t="s">
        <v>280</v>
      </c>
      <c r="B4" s="39"/>
      <c r="C4" s="22"/>
      <c r="D4" s="22"/>
      <c r="E4" s="22"/>
      <c r="F4" s="22"/>
      <c r="G4" s="22"/>
    </row>
    <row r="5" spans="1:8" x14ac:dyDescent="0.25">
      <c r="A5" s="41" t="s">
        <v>0</v>
      </c>
      <c r="B5" s="41" t="s">
        <v>1</v>
      </c>
      <c r="C5" s="42" t="s">
        <v>2</v>
      </c>
      <c r="D5" s="42"/>
      <c r="E5" s="41" t="s">
        <v>3</v>
      </c>
      <c r="F5" s="41" t="s">
        <v>312</v>
      </c>
      <c r="G5" s="43" t="s">
        <v>4</v>
      </c>
    </row>
    <row r="6" spans="1:8" x14ac:dyDescent="0.25">
      <c r="A6" s="44" t="s">
        <v>5</v>
      </c>
      <c r="B6" s="45" t="s">
        <v>6</v>
      </c>
      <c r="C6" s="46" t="s">
        <v>7</v>
      </c>
      <c r="D6" s="46"/>
      <c r="E6" s="47"/>
      <c r="F6" s="48"/>
      <c r="G6" s="49"/>
    </row>
    <row r="7" spans="1:8" ht="22.5" x14ac:dyDescent="0.25">
      <c r="A7" s="50" t="s">
        <v>8</v>
      </c>
      <c r="B7" s="51" t="s">
        <v>9</v>
      </c>
      <c r="C7" s="52" t="s">
        <v>10</v>
      </c>
      <c r="D7" s="52"/>
      <c r="E7" s="53">
        <v>553.75</v>
      </c>
      <c r="F7" s="96"/>
      <c r="G7" s="54">
        <f>+ROUND(+ROUND(E7,2)*ROUND(F7,2),2)</f>
        <v>0</v>
      </c>
    </row>
    <row r="8" spans="1:8" x14ac:dyDescent="0.25">
      <c r="A8" s="55" t="s">
        <v>11</v>
      </c>
      <c r="B8" s="56" t="s">
        <v>9</v>
      </c>
      <c r="C8" s="57" t="s">
        <v>12</v>
      </c>
      <c r="D8" s="57"/>
      <c r="E8" s="58">
        <v>293.76</v>
      </c>
      <c r="F8" s="97"/>
      <c r="G8" s="59">
        <f t="shared" ref="G8:G41" si="0">+ROUND(+ROUND(E8,2)*ROUND(F8,2),2)</f>
        <v>0</v>
      </c>
    </row>
    <row r="9" spans="1:8" x14ac:dyDescent="0.25">
      <c r="A9" s="55" t="s">
        <v>13</v>
      </c>
      <c r="B9" s="56" t="s">
        <v>14</v>
      </c>
      <c r="C9" s="57" t="s">
        <v>15</v>
      </c>
      <c r="D9" s="57"/>
      <c r="E9" s="58">
        <v>1</v>
      </c>
      <c r="F9" s="97"/>
      <c r="G9" s="59">
        <f t="shared" si="0"/>
        <v>0</v>
      </c>
    </row>
    <row r="10" spans="1:8" x14ac:dyDescent="0.25">
      <c r="A10" s="55" t="s">
        <v>16</v>
      </c>
      <c r="B10" s="56" t="s">
        <v>9</v>
      </c>
      <c r="C10" s="57" t="s">
        <v>17</v>
      </c>
      <c r="D10" s="57"/>
      <c r="E10" s="58">
        <v>484.38</v>
      </c>
      <c r="F10" s="97"/>
      <c r="G10" s="59">
        <f t="shared" si="0"/>
        <v>0</v>
      </c>
    </row>
    <row r="11" spans="1:8" x14ac:dyDescent="0.25">
      <c r="A11" s="55" t="s">
        <v>18</v>
      </c>
      <c r="B11" s="56" t="s">
        <v>19</v>
      </c>
      <c r="C11" s="57" t="s">
        <v>20</v>
      </c>
      <c r="D11" s="57"/>
      <c r="E11" s="58">
        <v>70.2</v>
      </c>
      <c r="F11" s="97"/>
      <c r="G11" s="59">
        <f t="shared" si="0"/>
        <v>0</v>
      </c>
    </row>
    <row r="12" spans="1:8" x14ac:dyDescent="0.25">
      <c r="A12" s="55" t="s">
        <v>21</v>
      </c>
      <c r="B12" s="56" t="s">
        <v>19</v>
      </c>
      <c r="C12" s="57" t="s">
        <v>22</v>
      </c>
      <c r="D12" s="57"/>
      <c r="E12" s="58">
        <v>34.299999999999997</v>
      </c>
      <c r="F12" s="97"/>
      <c r="G12" s="59">
        <f t="shared" si="0"/>
        <v>0</v>
      </c>
    </row>
    <row r="13" spans="1:8" x14ac:dyDescent="0.25">
      <c r="A13" s="55" t="s">
        <v>23</v>
      </c>
      <c r="B13" s="56" t="s">
        <v>19</v>
      </c>
      <c r="C13" s="57" t="s">
        <v>24</v>
      </c>
      <c r="D13" s="57"/>
      <c r="E13" s="58">
        <v>455.78</v>
      </c>
      <c r="F13" s="97"/>
      <c r="G13" s="59">
        <f t="shared" si="0"/>
        <v>0</v>
      </c>
    </row>
    <row r="14" spans="1:8" x14ac:dyDescent="0.25">
      <c r="A14" s="55" t="s">
        <v>25</v>
      </c>
      <c r="B14" s="56" t="s">
        <v>9</v>
      </c>
      <c r="C14" s="57" t="s">
        <v>26</v>
      </c>
      <c r="D14" s="57"/>
      <c r="E14" s="58">
        <v>55.61</v>
      </c>
      <c r="F14" s="97"/>
      <c r="G14" s="59">
        <f t="shared" si="0"/>
        <v>0</v>
      </c>
    </row>
    <row r="15" spans="1:8" x14ac:dyDescent="0.25">
      <c r="A15" s="55" t="s">
        <v>27</v>
      </c>
      <c r="B15" s="56" t="s">
        <v>9</v>
      </c>
      <c r="C15" s="57" t="s">
        <v>28</v>
      </c>
      <c r="D15" s="57"/>
      <c r="E15" s="58">
        <v>1</v>
      </c>
      <c r="F15" s="97"/>
      <c r="G15" s="59">
        <f t="shared" si="0"/>
        <v>0</v>
      </c>
    </row>
    <row r="16" spans="1:8" x14ac:dyDescent="0.25">
      <c r="A16" s="55" t="s">
        <v>29</v>
      </c>
      <c r="B16" s="56" t="s">
        <v>9</v>
      </c>
      <c r="C16" s="57" t="s">
        <v>30</v>
      </c>
      <c r="D16" s="57"/>
      <c r="E16" s="58">
        <v>17.149999999999999</v>
      </c>
      <c r="F16" s="97"/>
      <c r="G16" s="59">
        <f t="shared" si="0"/>
        <v>0</v>
      </c>
    </row>
    <row r="17" spans="1:7" ht="22.5" x14ac:dyDescent="0.25">
      <c r="A17" s="55" t="s">
        <v>31</v>
      </c>
      <c r="B17" s="56" t="s">
        <v>9</v>
      </c>
      <c r="C17" s="57" t="s">
        <v>32</v>
      </c>
      <c r="D17" s="57"/>
      <c r="E17" s="58">
        <v>82.42</v>
      </c>
      <c r="F17" s="97"/>
      <c r="G17" s="59">
        <f t="shared" si="0"/>
        <v>0</v>
      </c>
    </row>
    <row r="18" spans="1:7" x14ac:dyDescent="0.25">
      <c r="A18" s="55" t="s">
        <v>33</v>
      </c>
      <c r="B18" s="56" t="s">
        <v>19</v>
      </c>
      <c r="C18" s="57" t="s">
        <v>34</v>
      </c>
      <c r="D18" s="57"/>
      <c r="E18" s="58">
        <v>159.96</v>
      </c>
      <c r="F18" s="97"/>
      <c r="G18" s="59">
        <f t="shared" si="0"/>
        <v>0</v>
      </c>
    </row>
    <row r="19" spans="1:7" x14ac:dyDescent="0.25">
      <c r="A19" s="55" t="s">
        <v>35</v>
      </c>
      <c r="B19" s="56" t="s">
        <v>9</v>
      </c>
      <c r="C19" s="57" t="s">
        <v>36</v>
      </c>
      <c r="D19" s="57"/>
      <c r="E19" s="58">
        <v>717.75</v>
      </c>
      <c r="F19" s="97"/>
      <c r="G19" s="59">
        <f t="shared" si="0"/>
        <v>0</v>
      </c>
    </row>
    <row r="20" spans="1:7" x14ac:dyDescent="0.25">
      <c r="A20" s="55" t="s">
        <v>37</v>
      </c>
      <c r="B20" s="56" t="s">
        <v>38</v>
      </c>
      <c r="C20" s="57" t="s">
        <v>39</v>
      </c>
      <c r="D20" s="57"/>
      <c r="E20" s="58">
        <v>65</v>
      </c>
      <c r="F20" s="97"/>
      <c r="G20" s="59">
        <f t="shared" si="0"/>
        <v>0</v>
      </c>
    </row>
    <row r="21" spans="1:7" x14ac:dyDescent="0.25">
      <c r="A21" s="55" t="s">
        <v>40</v>
      </c>
      <c r="B21" s="56" t="s">
        <v>38</v>
      </c>
      <c r="C21" s="57" t="s">
        <v>41</v>
      </c>
      <c r="D21" s="57"/>
      <c r="E21" s="58">
        <v>21</v>
      </c>
      <c r="F21" s="97"/>
      <c r="G21" s="59">
        <f t="shared" si="0"/>
        <v>0</v>
      </c>
    </row>
    <row r="22" spans="1:7" x14ac:dyDescent="0.25">
      <c r="A22" s="55" t="s">
        <v>42</v>
      </c>
      <c r="B22" s="56" t="s">
        <v>14</v>
      </c>
      <c r="C22" s="57" t="s">
        <v>43</v>
      </c>
      <c r="D22" s="57"/>
      <c r="E22" s="58">
        <v>7</v>
      </c>
      <c r="F22" s="97"/>
      <c r="G22" s="59">
        <f t="shared" si="0"/>
        <v>0</v>
      </c>
    </row>
    <row r="23" spans="1:7" x14ac:dyDescent="0.25">
      <c r="A23" s="55" t="s">
        <v>44</v>
      </c>
      <c r="B23" s="56" t="s">
        <v>14</v>
      </c>
      <c r="C23" s="57" t="s">
        <v>45</v>
      </c>
      <c r="D23" s="57"/>
      <c r="E23" s="58">
        <v>7</v>
      </c>
      <c r="F23" s="97"/>
      <c r="G23" s="59">
        <f t="shared" si="0"/>
        <v>0</v>
      </c>
    </row>
    <row r="24" spans="1:7" x14ac:dyDescent="0.25">
      <c r="A24" s="55" t="s">
        <v>46</v>
      </c>
      <c r="B24" s="56" t="s">
        <v>38</v>
      </c>
      <c r="C24" s="57" t="s">
        <v>47</v>
      </c>
      <c r="D24" s="57"/>
      <c r="E24" s="58">
        <v>14</v>
      </c>
      <c r="F24" s="97"/>
      <c r="G24" s="59">
        <f t="shared" si="0"/>
        <v>0</v>
      </c>
    </row>
    <row r="25" spans="1:7" x14ac:dyDescent="0.25">
      <c r="A25" s="55" t="s">
        <v>48</v>
      </c>
      <c r="B25" s="56" t="s">
        <v>9</v>
      </c>
      <c r="C25" s="57" t="s">
        <v>49</v>
      </c>
      <c r="D25" s="57"/>
      <c r="E25" s="58">
        <v>16</v>
      </c>
      <c r="F25" s="97"/>
      <c r="G25" s="59">
        <f t="shared" si="0"/>
        <v>0</v>
      </c>
    </row>
    <row r="26" spans="1:7" x14ac:dyDescent="0.25">
      <c r="A26" s="55" t="s">
        <v>50</v>
      </c>
      <c r="B26" s="56" t="s">
        <v>9</v>
      </c>
      <c r="C26" s="57" t="s">
        <v>51</v>
      </c>
      <c r="D26" s="57"/>
      <c r="E26" s="58">
        <v>77.010000000000005</v>
      </c>
      <c r="F26" s="97"/>
      <c r="G26" s="59">
        <f t="shared" si="0"/>
        <v>0</v>
      </c>
    </row>
    <row r="27" spans="1:7" x14ac:dyDescent="0.25">
      <c r="A27" s="55" t="s">
        <v>52</v>
      </c>
      <c r="B27" s="56" t="s">
        <v>9</v>
      </c>
      <c r="C27" s="57" t="s">
        <v>53</v>
      </c>
      <c r="D27" s="57"/>
      <c r="E27" s="58">
        <v>132.32</v>
      </c>
      <c r="F27" s="97"/>
      <c r="G27" s="59">
        <f t="shared" si="0"/>
        <v>0</v>
      </c>
    </row>
    <row r="28" spans="1:7" x14ac:dyDescent="0.25">
      <c r="A28" s="55" t="s">
        <v>54</v>
      </c>
      <c r="B28" s="56" t="s">
        <v>9</v>
      </c>
      <c r="C28" s="57" t="s">
        <v>55</v>
      </c>
      <c r="D28" s="57"/>
      <c r="E28" s="58">
        <v>77.010000000000005</v>
      </c>
      <c r="F28" s="97"/>
      <c r="G28" s="59">
        <f t="shared" si="0"/>
        <v>0</v>
      </c>
    </row>
    <row r="29" spans="1:7" x14ac:dyDescent="0.25">
      <c r="A29" s="55" t="s">
        <v>56</v>
      </c>
      <c r="B29" s="56" t="s">
        <v>38</v>
      </c>
      <c r="C29" s="57" t="s">
        <v>57</v>
      </c>
      <c r="D29" s="57"/>
      <c r="E29" s="58">
        <v>2</v>
      </c>
      <c r="F29" s="97"/>
      <c r="G29" s="59">
        <f t="shared" si="0"/>
        <v>0</v>
      </c>
    </row>
    <row r="30" spans="1:7" x14ac:dyDescent="0.25">
      <c r="A30" s="55" t="s">
        <v>58</v>
      </c>
      <c r="B30" s="56" t="s">
        <v>9</v>
      </c>
      <c r="C30" s="57" t="s">
        <v>59</v>
      </c>
      <c r="D30" s="57"/>
      <c r="E30" s="58">
        <v>77.010000000000005</v>
      </c>
      <c r="F30" s="97"/>
      <c r="G30" s="59">
        <f t="shared" si="0"/>
        <v>0</v>
      </c>
    </row>
    <row r="31" spans="1:7" x14ac:dyDescent="0.25">
      <c r="A31" s="55" t="s">
        <v>60</v>
      </c>
      <c r="B31" s="56" t="s">
        <v>61</v>
      </c>
      <c r="C31" s="57" t="s">
        <v>62</v>
      </c>
      <c r="D31" s="57"/>
      <c r="E31" s="58">
        <v>7.7</v>
      </c>
      <c r="F31" s="97"/>
      <c r="G31" s="59">
        <f t="shared" si="0"/>
        <v>0</v>
      </c>
    </row>
    <row r="32" spans="1:7" x14ac:dyDescent="0.25">
      <c r="A32" s="55" t="s">
        <v>63</v>
      </c>
      <c r="B32" s="56" t="s">
        <v>38</v>
      </c>
      <c r="C32" s="57" t="s">
        <v>64</v>
      </c>
      <c r="D32" s="57"/>
      <c r="E32" s="58">
        <v>2</v>
      </c>
      <c r="F32" s="97"/>
      <c r="G32" s="59">
        <f t="shared" si="0"/>
        <v>0</v>
      </c>
    </row>
    <row r="33" spans="1:7" x14ac:dyDescent="0.25">
      <c r="A33" s="55" t="s">
        <v>65</v>
      </c>
      <c r="B33" s="56" t="s">
        <v>66</v>
      </c>
      <c r="C33" s="57" t="s">
        <v>67</v>
      </c>
      <c r="D33" s="57"/>
      <c r="E33" s="58">
        <v>47.75</v>
      </c>
      <c r="F33" s="97"/>
      <c r="G33" s="59">
        <f t="shared" si="0"/>
        <v>0</v>
      </c>
    </row>
    <row r="34" spans="1:7" x14ac:dyDescent="0.25">
      <c r="A34" s="55" t="s">
        <v>68</v>
      </c>
      <c r="B34" s="56" t="s">
        <v>9</v>
      </c>
      <c r="C34" s="57" t="s">
        <v>69</v>
      </c>
      <c r="D34" s="57"/>
      <c r="E34" s="58">
        <v>91.16</v>
      </c>
      <c r="F34" s="97"/>
      <c r="G34" s="59">
        <f t="shared" si="0"/>
        <v>0</v>
      </c>
    </row>
    <row r="35" spans="1:7" x14ac:dyDescent="0.25">
      <c r="A35" s="55" t="s">
        <v>70</v>
      </c>
      <c r="B35" s="56" t="s">
        <v>9</v>
      </c>
      <c r="C35" s="57" t="s">
        <v>71</v>
      </c>
      <c r="D35" s="57"/>
      <c r="E35" s="58">
        <v>60.18</v>
      </c>
      <c r="F35" s="97"/>
      <c r="G35" s="59">
        <f t="shared" si="0"/>
        <v>0</v>
      </c>
    </row>
    <row r="36" spans="1:7" x14ac:dyDescent="0.25">
      <c r="A36" s="55" t="s">
        <v>72</v>
      </c>
      <c r="B36" s="56" t="s">
        <v>9</v>
      </c>
      <c r="C36" s="57" t="s">
        <v>73</v>
      </c>
      <c r="D36" s="57"/>
      <c r="E36" s="58">
        <v>484.38</v>
      </c>
      <c r="F36" s="97"/>
      <c r="G36" s="59">
        <f t="shared" si="0"/>
        <v>0</v>
      </c>
    </row>
    <row r="37" spans="1:7" x14ac:dyDescent="0.25">
      <c r="A37" s="55" t="s">
        <v>74</v>
      </c>
      <c r="B37" s="56" t="s">
        <v>14</v>
      </c>
      <c r="C37" s="57" t="s">
        <v>75</v>
      </c>
      <c r="D37" s="57"/>
      <c r="E37" s="58">
        <v>12</v>
      </c>
      <c r="F37" s="97"/>
      <c r="G37" s="59">
        <f t="shared" si="0"/>
        <v>0</v>
      </c>
    </row>
    <row r="38" spans="1:7" ht="22.5" x14ac:dyDescent="0.25">
      <c r="A38" s="55" t="s">
        <v>76</v>
      </c>
      <c r="B38" s="56" t="s">
        <v>19</v>
      </c>
      <c r="C38" s="57" t="s">
        <v>77</v>
      </c>
      <c r="D38" s="57"/>
      <c r="E38" s="58">
        <v>85.98</v>
      </c>
      <c r="F38" s="97"/>
      <c r="G38" s="59">
        <f t="shared" si="0"/>
        <v>0</v>
      </c>
    </row>
    <row r="39" spans="1:7" x14ac:dyDescent="0.25">
      <c r="A39" s="55" t="s">
        <v>78</v>
      </c>
      <c r="B39" s="56" t="s">
        <v>38</v>
      </c>
      <c r="C39" s="57" t="s">
        <v>79</v>
      </c>
      <c r="D39" s="57"/>
      <c r="E39" s="58">
        <v>1</v>
      </c>
      <c r="F39" s="97"/>
      <c r="G39" s="59">
        <f t="shared" si="0"/>
        <v>0</v>
      </c>
    </row>
    <row r="40" spans="1:7" x14ac:dyDescent="0.25">
      <c r="A40" s="55" t="s">
        <v>80</v>
      </c>
      <c r="B40" s="56" t="s">
        <v>19</v>
      </c>
      <c r="C40" s="57" t="s">
        <v>81</v>
      </c>
      <c r="D40" s="57"/>
      <c r="E40" s="58">
        <v>4</v>
      </c>
      <c r="F40" s="97"/>
      <c r="G40" s="59">
        <f t="shared" si="0"/>
        <v>0</v>
      </c>
    </row>
    <row r="41" spans="1:7" x14ac:dyDescent="0.25">
      <c r="A41" s="55" t="s">
        <v>82</v>
      </c>
      <c r="B41" s="56" t="s">
        <v>14</v>
      </c>
      <c r="C41" s="57" t="s">
        <v>83</v>
      </c>
      <c r="D41" s="57"/>
      <c r="E41" s="58">
        <v>7</v>
      </c>
      <c r="F41" s="97"/>
      <c r="G41" s="59">
        <f t="shared" si="0"/>
        <v>0</v>
      </c>
    </row>
    <row r="42" spans="1:7" x14ac:dyDescent="0.25">
      <c r="A42" s="60"/>
      <c r="B42" s="61" t="s">
        <v>279</v>
      </c>
      <c r="C42" s="62" t="s">
        <v>84</v>
      </c>
      <c r="D42" s="62"/>
      <c r="E42" s="63"/>
      <c r="F42" s="64"/>
      <c r="G42" s="65">
        <f>SUM(G7:G41)</f>
        <v>0</v>
      </c>
    </row>
    <row r="43" spans="1:7" x14ac:dyDescent="0.25">
      <c r="A43" s="66" t="s">
        <v>85</v>
      </c>
      <c r="B43" s="67" t="s">
        <v>6</v>
      </c>
      <c r="C43" s="68" t="s">
        <v>86</v>
      </c>
      <c r="D43" s="68"/>
      <c r="E43" s="69"/>
      <c r="F43" s="70"/>
      <c r="G43" s="71"/>
    </row>
    <row r="44" spans="1:7" ht="22.5" x14ac:dyDescent="0.25">
      <c r="A44" s="55" t="s">
        <v>87</v>
      </c>
      <c r="B44" s="56" t="s">
        <v>66</v>
      </c>
      <c r="C44" s="57" t="s">
        <v>88</v>
      </c>
      <c r="D44" s="57"/>
      <c r="E44" s="58">
        <v>484.38</v>
      </c>
      <c r="F44" s="97"/>
      <c r="G44" s="59">
        <f t="shared" ref="G44:G57" si="1">+ROUND(+ROUND(E44,2)*ROUND(F44,2),2)</f>
        <v>0</v>
      </c>
    </row>
    <row r="45" spans="1:7" x14ac:dyDescent="0.25">
      <c r="A45" s="55" t="s">
        <v>89</v>
      </c>
      <c r="B45" s="56" t="s">
        <v>38</v>
      </c>
      <c r="C45" s="57" t="s">
        <v>90</v>
      </c>
      <c r="D45" s="57"/>
      <c r="E45" s="58">
        <v>10</v>
      </c>
      <c r="F45" s="97"/>
      <c r="G45" s="59">
        <f t="shared" si="1"/>
        <v>0</v>
      </c>
    </row>
    <row r="46" spans="1:7" x14ac:dyDescent="0.25">
      <c r="A46" s="55" t="s">
        <v>91</v>
      </c>
      <c r="B46" s="56" t="s">
        <v>19</v>
      </c>
      <c r="C46" s="57" t="s">
        <v>92</v>
      </c>
      <c r="D46" s="57"/>
      <c r="E46" s="58">
        <v>19.27</v>
      </c>
      <c r="F46" s="97"/>
      <c r="G46" s="59">
        <f t="shared" si="1"/>
        <v>0</v>
      </c>
    </row>
    <row r="47" spans="1:7" x14ac:dyDescent="0.25">
      <c r="A47" s="55" t="s">
        <v>93</v>
      </c>
      <c r="B47" s="56" t="s">
        <v>19</v>
      </c>
      <c r="C47" s="57" t="s">
        <v>94</v>
      </c>
      <c r="D47" s="57"/>
      <c r="E47" s="58">
        <v>48.48</v>
      </c>
      <c r="F47" s="97"/>
      <c r="G47" s="59">
        <f t="shared" si="1"/>
        <v>0</v>
      </c>
    </row>
    <row r="48" spans="1:7" ht="22.5" x14ac:dyDescent="0.25">
      <c r="A48" s="55" t="s">
        <v>95</v>
      </c>
      <c r="B48" s="56" t="s">
        <v>9</v>
      </c>
      <c r="C48" s="57" t="s">
        <v>96</v>
      </c>
      <c r="D48" s="57"/>
      <c r="E48" s="58">
        <v>10.81</v>
      </c>
      <c r="F48" s="97"/>
      <c r="G48" s="59">
        <f t="shared" si="1"/>
        <v>0</v>
      </c>
    </row>
    <row r="49" spans="1:7" ht="22.5" x14ac:dyDescent="0.25">
      <c r="A49" s="55" t="s">
        <v>97</v>
      </c>
      <c r="B49" s="56" t="s">
        <v>9</v>
      </c>
      <c r="C49" s="57" t="s">
        <v>98</v>
      </c>
      <c r="D49" s="57"/>
      <c r="E49" s="58">
        <v>77</v>
      </c>
      <c r="F49" s="97"/>
      <c r="G49" s="59">
        <f t="shared" si="1"/>
        <v>0</v>
      </c>
    </row>
    <row r="50" spans="1:7" x14ac:dyDescent="0.25">
      <c r="A50" s="55" t="s">
        <v>99</v>
      </c>
      <c r="B50" s="56" t="s">
        <v>61</v>
      </c>
      <c r="C50" s="57" t="s">
        <v>100</v>
      </c>
      <c r="D50" s="57"/>
      <c r="E50" s="58">
        <v>10.75</v>
      </c>
      <c r="F50" s="97"/>
      <c r="G50" s="59">
        <f t="shared" si="1"/>
        <v>0</v>
      </c>
    </row>
    <row r="51" spans="1:7" ht="22.5" x14ac:dyDescent="0.25">
      <c r="A51" s="55" t="s">
        <v>101</v>
      </c>
      <c r="B51" s="56" t="s">
        <v>61</v>
      </c>
      <c r="C51" s="57" t="s">
        <v>102</v>
      </c>
      <c r="D51" s="57"/>
      <c r="E51" s="58">
        <v>9.15</v>
      </c>
      <c r="F51" s="97"/>
      <c r="G51" s="59">
        <f t="shared" si="1"/>
        <v>0</v>
      </c>
    </row>
    <row r="52" spans="1:7" x14ac:dyDescent="0.25">
      <c r="A52" s="55" t="s">
        <v>103</v>
      </c>
      <c r="B52" s="56" t="s">
        <v>9</v>
      </c>
      <c r="C52" s="57" t="s">
        <v>104</v>
      </c>
      <c r="D52" s="57"/>
      <c r="E52" s="58">
        <v>19</v>
      </c>
      <c r="F52" s="97"/>
      <c r="G52" s="59">
        <f t="shared" si="1"/>
        <v>0</v>
      </c>
    </row>
    <row r="53" spans="1:7" x14ac:dyDescent="0.25">
      <c r="A53" s="55" t="s">
        <v>105</v>
      </c>
      <c r="B53" s="56" t="s">
        <v>9</v>
      </c>
      <c r="C53" s="57" t="s">
        <v>106</v>
      </c>
      <c r="D53" s="57"/>
      <c r="E53" s="58">
        <v>165.81</v>
      </c>
      <c r="F53" s="97"/>
      <c r="G53" s="59">
        <f t="shared" si="1"/>
        <v>0</v>
      </c>
    </row>
    <row r="54" spans="1:7" x14ac:dyDescent="0.25">
      <c r="A54" s="55" t="s">
        <v>107</v>
      </c>
      <c r="B54" s="56" t="s">
        <v>14</v>
      </c>
      <c r="C54" s="57" t="s">
        <v>108</v>
      </c>
      <c r="D54" s="57"/>
      <c r="E54" s="58">
        <v>2</v>
      </c>
      <c r="F54" s="97"/>
      <c r="G54" s="59">
        <f t="shared" si="1"/>
        <v>0</v>
      </c>
    </row>
    <row r="55" spans="1:7" x14ac:dyDescent="0.25">
      <c r="A55" s="55" t="s">
        <v>109</v>
      </c>
      <c r="B55" s="56" t="s">
        <v>14</v>
      </c>
      <c r="C55" s="57" t="s">
        <v>110</v>
      </c>
      <c r="D55" s="57"/>
      <c r="E55" s="58">
        <v>2</v>
      </c>
      <c r="F55" s="97"/>
      <c r="G55" s="59">
        <f t="shared" si="1"/>
        <v>0</v>
      </c>
    </row>
    <row r="56" spans="1:7" x14ac:dyDescent="0.25">
      <c r="A56" s="55" t="s">
        <v>111</v>
      </c>
      <c r="B56" s="56" t="s">
        <v>14</v>
      </c>
      <c r="C56" s="57" t="s">
        <v>112</v>
      </c>
      <c r="D56" s="57"/>
      <c r="E56" s="58">
        <v>2</v>
      </c>
      <c r="F56" s="97"/>
      <c r="G56" s="59">
        <f t="shared" si="1"/>
        <v>0</v>
      </c>
    </row>
    <row r="57" spans="1:7" x14ac:dyDescent="0.25">
      <c r="A57" s="55" t="s">
        <v>113</v>
      </c>
      <c r="B57" s="56" t="s">
        <v>19</v>
      </c>
      <c r="C57" s="57" t="s">
        <v>114</v>
      </c>
      <c r="D57" s="57"/>
      <c r="E57" s="58">
        <v>5</v>
      </c>
      <c r="F57" s="97"/>
      <c r="G57" s="59">
        <f t="shared" si="1"/>
        <v>0</v>
      </c>
    </row>
    <row r="58" spans="1:7" x14ac:dyDescent="0.25">
      <c r="A58" s="60"/>
      <c r="B58" s="61" t="s">
        <v>279</v>
      </c>
      <c r="C58" s="62" t="s">
        <v>115</v>
      </c>
      <c r="D58" s="62"/>
      <c r="E58" s="63"/>
      <c r="F58" s="64"/>
      <c r="G58" s="65">
        <f>SUM(G44:G57)</f>
        <v>0</v>
      </c>
    </row>
    <row r="59" spans="1:7" x14ac:dyDescent="0.25">
      <c r="A59" s="66" t="s">
        <v>116</v>
      </c>
      <c r="B59" s="67" t="s">
        <v>6</v>
      </c>
      <c r="C59" s="68" t="s">
        <v>117</v>
      </c>
      <c r="D59" s="68"/>
      <c r="E59" s="69"/>
      <c r="F59" s="70"/>
      <c r="G59" s="71"/>
    </row>
    <row r="60" spans="1:7" x14ac:dyDescent="0.25">
      <c r="A60" s="55" t="s">
        <v>118</v>
      </c>
      <c r="B60" s="56" t="s">
        <v>9</v>
      </c>
      <c r="C60" s="57" t="s">
        <v>119</v>
      </c>
      <c r="D60" s="57"/>
      <c r="E60" s="58">
        <v>77</v>
      </c>
      <c r="F60" s="97"/>
      <c r="G60" s="59">
        <f t="shared" ref="G60:G66" si="2">+ROUND(+ROUND(E60,2)*ROUND(F60,2),2)</f>
        <v>0</v>
      </c>
    </row>
    <row r="61" spans="1:7" x14ac:dyDescent="0.25">
      <c r="A61" s="55" t="s">
        <v>120</v>
      </c>
      <c r="B61" s="56" t="s">
        <v>9</v>
      </c>
      <c r="C61" s="57" t="s">
        <v>121</v>
      </c>
      <c r="D61" s="57"/>
      <c r="E61" s="58">
        <v>77</v>
      </c>
      <c r="F61" s="97"/>
      <c r="G61" s="59">
        <f t="shared" si="2"/>
        <v>0</v>
      </c>
    </row>
    <row r="62" spans="1:7" x14ac:dyDescent="0.25">
      <c r="A62" s="55" t="s">
        <v>122</v>
      </c>
      <c r="B62" s="56" t="s">
        <v>9</v>
      </c>
      <c r="C62" s="57" t="s">
        <v>123</v>
      </c>
      <c r="D62" s="57"/>
      <c r="E62" s="58">
        <v>20</v>
      </c>
      <c r="F62" s="97"/>
      <c r="G62" s="59">
        <f t="shared" si="2"/>
        <v>0</v>
      </c>
    </row>
    <row r="63" spans="1:7" x14ac:dyDescent="0.25">
      <c r="A63" s="55" t="s">
        <v>124</v>
      </c>
      <c r="B63" s="56" t="s">
        <v>9</v>
      </c>
      <c r="C63" s="57" t="s">
        <v>125</v>
      </c>
      <c r="D63" s="57"/>
      <c r="E63" s="58">
        <v>77</v>
      </c>
      <c r="F63" s="97"/>
      <c r="G63" s="59">
        <f t="shared" si="2"/>
        <v>0</v>
      </c>
    </row>
    <row r="64" spans="1:7" x14ac:dyDescent="0.25">
      <c r="A64" s="55" t="s">
        <v>126</v>
      </c>
      <c r="B64" s="56" t="s">
        <v>19</v>
      </c>
      <c r="C64" s="57" t="s">
        <v>127</v>
      </c>
      <c r="D64" s="57"/>
      <c r="E64" s="58">
        <v>61.46</v>
      </c>
      <c r="F64" s="97"/>
      <c r="G64" s="59">
        <f t="shared" si="2"/>
        <v>0</v>
      </c>
    </row>
    <row r="65" spans="1:7" x14ac:dyDescent="0.25">
      <c r="A65" s="55" t="s">
        <v>128</v>
      </c>
      <c r="B65" s="56" t="s">
        <v>9</v>
      </c>
      <c r="C65" s="57" t="s">
        <v>129</v>
      </c>
      <c r="D65" s="57"/>
      <c r="E65" s="58">
        <v>17.149999999999999</v>
      </c>
      <c r="F65" s="97"/>
      <c r="G65" s="59">
        <f t="shared" si="2"/>
        <v>0</v>
      </c>
    </row>
    <row r="66" spans="1:7" x14ac:dyDescent="0.25">
      <c r="A66" s="55" t="s">
        <v>130</v>
      </c>
      <c r="B66" s="56" t="s">
        <v>38</v>
      </c>
      <c r="C66" s="57" t="s">
        <v>131</v>
      </c>
      <c r="D66" s="57"/>
      <c r="E66" s="58">
        <v>1</v>
      </c>
      <c r="F66" s="97"/>
      <c r="G66" s="59">
        <f t="shared" si="2"/>
        <v>0</v>
      </c>
    </row>
    <row r="67" spans="1:7" x14ac:dyDescent="0.25">
      <c r="A67" s="60"/>
      <c r="B67" s="61" t="s">
        <v>279</v>
      </c>
      <c r="C67" s="62" t="s">
        <v>132</v>
      </c>
      <c r="D67" s="62"/>
      <c r="E67" s="63"/>
      <c r="F67" s="64"/>
      <c r="G67" s="65">
        <f>SUM(G60:G66)</f>
        <v>0</v>
      </c>
    </row>
    <row r="68" spans="1:7" x14ac:dyDescent="0.25">
      <c r="A68" s="66" t="s">
        <v>133</v>
      </c>
      <c r="B68" s="67" t="s">
        <v>6</v>
      </c>
      <c r="C68" s="68" t="s">
        <v>134</v>
      </c>
      <c r="D68" s="68"/>
      <c r="E68" s="69"/>
      <c r="F68" s="70"/>
      <c r="G68" s="71"/>
    </row>
    <row r="69" spans="1:7" x14ac:dyDescent="0.25">
      <c r="A69" s="55" t="s">
        <v>135</v>
      </c>
      <c r="B69" s="56" t="s">
        <v>9</v>
      </c>
      <c r="C69" s="57" t="s">
        <v>136</v>
      </c>
      <c r="D69" s="57"/>
      <c r="E69" s="58">
        <v>10</v>
      </c>
      <c r="F69" s="97"/>
      <c r="G69" s="59">
        <f t="shared" ref="G69:G71" si="3">+ROUND(+ROUND(E69,2)*ROUND(F69,2),2)</f>
        <v>0</v>
      </c>
    </row>
    <row r="70" spans="1:7" x14ac:dyDescent="0.25">
      <c r="A70" s="55" t="s">
        <v>137</v>
      </c>
      <c r="B70" s="56" t="s">
        <v>9</v>
      </c>
      <c r="C70" s="57" t="s">
        <v>138</v>
      </c>
      <c r="D70" s="57"/>
      <c r="E70" s="58">
        <v>219.04</v>
      </c>
      <c r="F70" s="97"/>
      <c r="G70" s="59">
        <f t="shared" si="3"/>
        <v>0</v>
      </c>
    </row>
    <row r="71" spans="1:7" x14ac:dyDescent="0.25">
      <c r="A71" s="55" t="s">
        <v>139</v>
      </c>
      <c r="B71" s="56" t="s">
        <v>9</v>
      </c>
      <c r="C71" s="57" t="s">
        <v>140</v>
      </c>
      <c r="D71" s="57"/>
      <c r="E71" s="58">
        <v>395.43</v>
      </c>
      <c r="F71" s="97"/>
      <c r="G71" s="59">
        <f t="shared" si="3"/>
        <v>0</v>
      </c>
    </row>
    <row r="72" spans="1:7" x14ac:dyDescent="0.25">
      <c r="A72" s="60"/>
      <c r="B72" s="61" t="s">
        <v>279</v>
      </c>
      <c r="C72" s="62" t="s">
        <v>141</v>
      </c>
      <c r="D72" s="62"/>
      <c r="E72" s="63"/>
      <c r="F72" s="64"/>
      <c r="G72" s="65">
        <f>SUM(G69:G71)</f>
        <v>0</v>
      </c>
    </row>
    <row r="73" spans="1:7" x14ac:dyDescent="0.25">
      <c r="A73" s="66" t="s">
        <v>142</v>
      </c>
      <c r="B73" s="67" t="s">
        <v>6</v>
      </c>
      <c r="C73" s="68" t="s">
        <v>143</v>
      </c>
      <c r="D73" s="68"/>
      <c r="E73" s="69"/>
      <c r="F73" s="70"/>
      <c r="G73" s="71"/>
    </row>
    <row r="74" spans="1:7" x14ac:dyDescent="0.25">
      <c r="A74" s="55" t="s">
        <v>144</v>
      </c>
      <c r="B74" s="56" t="s">
        <v>9</v>
      </c>
      <c r="C74" s="57" t="s">
        <v>145</v>
      </c>
      <c r="D74" s="57"/>
      <c r="E74" s="58">
        <v>25</v>
      </c>
      <c r="F74" s="97"/>
      <c r="G74" s="59">
        <f t="shared" ref="G74:G79" si="4">+ROUND(+ROUND(E74,2)*ROUND(F74,2),2)</f>
        <v>0</v>
      </c>
    </row>
    <row r="75" spans="1:7" ht="22.5" x14ac:dyDescent="0.25">
      <c r="A75" s="55" t="s">
        <v>146</v>
      </c>
      <c r="B75" s="56" t="s">
        <v>9</v>
      </c>
      <c r="C75" s="57" t="s">
        <v>147</v>
      </c>
      <c r="D75" s="57"/>
      <c r="E75" s="58">
        <v>30</v>
      </c>
      <c r="F75" s="97"/>
      <c r="G75" s="59">
        <f t="shared" si="4"/>
        <v>0</v>
      </c>
    </row>
    <row r="76" spans="1:7" x14ac:dyDescent="0.25">
      <c r="A76" s="55" t="s">
        <v>148</v>
      </c>
      <c r="B76" s="56" t="s">
        <v>9</v>
      </c>
      <c r="C76" s="57" t="s">
        <v>149</v>
      </c>
      <c r="D76" s="57"/>
      <c r="E76" s="58">
        <v>12.43</v>
      </c>
      <c r="F76" s="97"/>
      <c r="G76" s="59">
        <f t="shared" si="4"/>
        <v>0</v>
      </c>
    </row>
    <row r="77" spans="1:7" ht="22.5" x14ac:dyDescent="0.25">
      <c r="A77" s="55" t="s">
        <v>150</v>
      </c>
      <c r="B77" s="56" t="s">
        <v>9</v>
      </c>
      <c r="C77" s="57" t="s">
        <v>151</v>
      </c>
      <c r="D77" s="57"/>
      <c r="E77" s="58">
        <v>55.19</v>
      </c>
      <c r="F77" s="97"/>
      <c r="G77" s="59">
        <f t="shared" si="4"/>
        <v>0</v>
      </c>
    </row>
    <row r="78" spans="1:7" x14ac:dyDescent="0.25">
      <c r="A78" s="55" t="s">
        <v>152</v>
      </c>
      <c r="B78" s="56" t="s">
        <v>9</v>
      </c>
      <c r="C78" s="57" t="s">
        <v>153</v>
      </c>
      <c r="D78" s="57"/>
      <c r="E78" s="58">
        <v>1</v>
      </c>
      <c r="F78" s="97"/>
      <c r="G78" s="59">
        <f t="shared" si="4"/>
        <v>0</v>
      </c>
    </row>
    <row r="79" spans="1:7" x14ac:dyDescent="0.25">
      <c r="A79" s="55" t="s">
        <v>154</v>
      </c>
      <c r="B79" s="56" t="s">
        <v>9</v>
      </c>
      <c r="C79" s="57" t="s">
        <v>155</v>
      </c>
      <c r="D79" s="57"/>
      <c r="E79" s="58">
        <v>1</v>
      </c>
      <c r="F79" s="97"/>
      <c r="G79" s="59">
        <f t="shared" si="4"/>
        <v>0</v>
      </c>
    </row>
    <row r="80" spans="1:7" x14ac:dyDescent="0.25">
      <c r="A80" s="60"/>
      <c r="B80" s="61" t="s">
        <v>279</v>
      </c>
      <c r="C80" s="62" t="s">
        <v>156</v>
      </c>
      <c r="D80" s="62"/>
      <c r="E80" s="63"/>
      <c r="F80" s="64"/>
      <c r="G80" s="65">
        <f>SUM(G74:G79)</f>
        <v>0</v>
      </c>
    </row>
    <row r="81" spans="1:7" x14ac:dyDescent="0.25">
      <c r="A81" s="66" t="s">
        <v>157</v>
      </c>
      <c r="B81" s="67" t="s">
        <v>6</v>
      </c>
      <c r="C81" s="68" t="s">
        <v>158</v>
      </c>
      <c r="D81" s="68"/>
      <c r="E81" s="69"/>
      <c r="F81" s="70"/>
      <c r="G81" s="71"/>
    </row>
    <row r="82" spans="1:7" ht="22.5" x14ac:dyDescent="0.25">
      <c r="A82" s="55" t="s">
        <v>159</v>
      </c>
      <c r="B82" s="56" t="s">
        <v>9</v>
      </c>
      <c r="C82" s="57" t="s">
        <v>160</v>
      </c>
      <c r="D82" s="57"/>
      <c r="E82" s="58">
        <v>157.68</v>
      </c>
      <c r="F82" s="97"/>
      <c r="G82" s="59">
        <f t="shared" ref="G82:G88" si="5">+ROUND(+ROUND(E82,2)*ROUND(F82,2),2)</f>
        <v>0</v>
      </c>
    </row>
    <row r="83" spans="1:7" x14ac:dyDescent="0.25">
      <c r="A83" s="55" t="s">
        <v>161</v>
      </c>
      <c r="B83" s="56" t="s">
        <v>9</v>
      </c>
      <c r="C83" s="57" t="s">
        <v>162</v>
      </c>
      <c r="D83" s="57"/>
      <c r="E83" s="58">
        <v>1600.39</v>
      </c>
      <c r="F83" s="97"/>
      <c r="G83" s="59">
        <f t="shared" si="5"/>
        <v>0</v>
      </c>
    </row>
    <row r="84" spans="1:7" x14ac:dyDescent="0.25">
      <c r="A84" s="55" t="s">
        <v>163</v>
      </c>
      <c r="B84" s="56" t="s">
        <v>9</v>
      </c>
      <c r="C84" s="57" t="s">
        <v>164</v>
      </c>
      <c r="D84" s="57"/>
      <c r="E84" s="58">
        <v>793.24</v>
      </c>
      <c r="F84" s="97"/>
      <c r="G84" s="59">
        <f t="shared" si="5"/>
        <v>0</v>
      </c>
    </row>
    <row r="85" spans="1:7" x14ac:dyDescent="0.25">
      <c r="A85" s="55" t="s">
        <v>165</v>
      </c>
      <c r="B85" s="56" t="s">
        <v>9</v>
      </c>
      <c r="C85" s="57" t="s">
        <v>166</v>
      </c>
      <c r="D85" s="57"/>
      <c r="E85" s="58">
        <v>1</v>
      </c>
      <c r="F85" s="97"/>
      <c r="G85" s="59">
        <f t="shared" si="5"/>
        <v>0</v>
      </c>
    </row>
    <row r="86" spans="1:7" x14ac:dyDescent="0.25">
      <c r="A86" s="55" t="s">
        <v>167</v>
      </c>
      <c r="B86" s="56" t="s">
        <v>19</v>
      </c>
      <c r="C86" s="57" t="s">
        <v>168</v>
      </c>
      <c r="D86" s="57"/>
      <c r="E86" s="58">
        <v>1</v>
      </c>
      <c r="F86" s="97"/>
      <c r="G86" s="59">
        <f t="shared" si="5"/>
        <v>0</v>
      </c>
    </row>
    <row r="87" spans="1:7" x14ac:dyDescent="0.25">
      <c r="A87" s="55" t="s">
        <v>169</v>
      </c>
      <c r="B87" s="56" t="s">
        <v>9</v>
      </c>
      <c r="C87" s="57" t="s">
        <v>170</v>
      </c>
      <c r="D87" s="57"/>
      <c r="E87" s="58">
        <v>941.84</v>
      </c>
      <c r="F87" s="97"/>
      <c r="G87" s="59">
        <f t="shared" si="5"/>
        <v>0</v>
      </c>
    </row>
    <row r="88" spans="1:7" x14ac:dyDescent="0.25">
      <c r="A88" s="55" t="s">
        <v>171</v>
      </c>
      <c r="B88" s="56" t="s">
        <v>19</v>
      </c>
      <c r="C88" s="57" t="s">
        <v>172</v>
      </c>
      <c r="D88" s="57"/>
      <c r="E88" s="58">
        <v>1</v>
      </c>
      <c r="F88" s="97"/>
      <c r="G88" s="59">
        <f t="shared" si="5"/>
        <v>0</v>
      </c>
    </row>
    <row r="89" spans="1:7" x14ac:dyDescent="0.25">
      <c r="A89" s="60"/>
      <c r="B89" s="61" t="s">
        <v>279</v>
      </c>
      <c r="C89" s="62" t="s">
        <v>173</v>
      </c>
      <c r="D89" s="62"/>
      <c r="E89" s="63"/>
      <c r="F89" s="64"/>
      <c r="G89" s="65">
        <f>SUM(G82:G88)</f>
        <v>0</v>
      </c>
    </row>
    <row r="90" spans="1:7" x14ac:dyDescent="0.25">
      <c r="A90" s="66" t="s">
        <v>174</v>
      </c>
      <c r="B90" s="67" t="s">
        <v>6</v>
      </c>
      <c r="C90" s="68" t="s">
        <v>175</v>
      </c>
      <c r="D90" s="68"/>
      <c r="E90" s="69"/>
      <c r="F90" s="70"/>
      <c r="G90" s="71"/>
    </row>
    <row r="91" spans="1:7" x14ac:dyDescent="0.25">
      <c r="A91" s="55" t="s">
        <v>176</v>
      </c>
      <c r="B91" s="56" t="s">
        <v>14</v>
      </c>
      <c r="C91" s="57" t="s">
        <v>177</v>
      </c>
      <c r="D91" s="57"/>
      <c r="E91" s="58">
        <v>13</v>
      </c>
      <c r="F91" s="97"/>
      <c r="G91" s="59">
        <f t="shared" ref="G91:G96" si="6">+ROUND(+ROUND(E91,2)*ROUND(F91,2),2)</f>
        <v>0</v>
      </c>
    </row>
    <row r="92" spans="1:7" x14ac:dyDescent="0.25">
      <c r="A92" s="55" t="s">
        <v>178</v>
      </c>
      <c r="B92" s="56" t="s">
        <v>14</v>
      </c>
      <c r="C92" s="57" t="s">
        <v>179</v>
      </c>
      <c r="D92" s="57"/>
      <c r="E92" s="58">
        <v>1</v>
      </c>
      <c r="F92" s="97"/>
      <c r="G92" s="59">
        <f t="shared" si="6"/>
        <v>0</v>
      </c>
    </row>
    <row r="93" spans="1:7" x14ac:dyDescent="0.25">
      <c r="A93" s="55" t="s">
        <v>180</v>
      </c>
      <c r="B93" s="56" t="s">
        <v>19</v>
      </c>
      <c r="C93" s="57" t="s">
        <v>181</v>
      </c>
      <c r="D93" s="57"/>
      <c r="E93" s="58">
        <v>159.96</v>
      </c>
      <c r="F93" s="97"/>
      <c r="G93" s="59">
        <f t="shared" si="6"/>
        <v>0</v>
      </c>
    </row>
    <row r="94" spans="1:7" x14ac:dyDescent="0.25">
      <c r="A94" s="55" t="s">
        <v>182</v>
      </c>
      <c r="B94" s="56" t="s">
        <v>38</v>
      </c>
      <c r="C94" s="57" t="s">
        <v>183</v>
      </c>
      <c r="D94" s="57"/>
      <c r="E94" s="58">
        <v>1</v>
      </c>
      <c r="F94" s="97"/>
      <c r="G94" s="59">
        <f t="shared" si="6"/>
        <v>0</v>
      </c>
    </row>
    <row r="95" spans="1:7" x14ac:dyDescent="0.25">
      <c r="A95" s="55" t="s">
        <v>184</v>
      </c>
      <c r="B95" s="56" t="s">
        <v>185</v>
      </c>
      <c r="C95" s="57" t="s">
        <v>186</v>
      </c>
      <c r="D95" s="57"/>
      <c r="E95" s="58">
        <v>100</v>
      </c>
      <c r="F95" s="97"/>
      <c r="G95" s="59">
        <f t="shared" si="6"/>
        <v>0</v>
      </c>
    </row>
    <row r="96" spans="1:7" x14ac:dyDescent="0.25">
      <c r="A96" s="55" t="s">
        <v>187</v>
      </c>
      <c r="B96" s="56" t="s">
        <v>9</v>
      </c>
      <c r="C96" s="57" t="s">
        <v>188</v>
      </c>
      <c r="D96" s="57"/>
      <c r="E96" s="58">
        <v>91.16</v>
      </c>
      <c r="F96" s="97"/>
      <c r="G96" s="59">
        <f t="shared" si="6"/>
        <v>0</v>
      </c>
    </row>
    <row r="97" spans="1:7" x14ac:dyDescent="0.25">
      <c r="A97" s="60"/>
      <c r="B97" s="61" t="s">
        <v>279</v>
      </c>
      <c r="C97" s="62" t="s">
        <v>189</v>
      </c>
      <c r="D97" s="62"/>
      <c r="E97" s="63"/>
      <c r="F97" s="64"/>
      <c r="G97" s="65">
        <f>SUM(G91:G96)</f>
        <v>0</v>
      </c>
    </row>
    <row r="98" spans="1:7" x14ac:dyDescent="0.25">
      <c r="A98" s="66" t="s">
        <v>190</v>
      </c>
      <c r="B98" s="67" t="s">
        <v>6</v>
      </c>
      <c r="C98" s="68" t="s">
        <v>191</v>
      </c>
      <c r="D98" s="68"/>
      <c r="E98" s="69"/>
      <c r="F98" s="70"/>
      <c r="G98" s="71"/>
    </row>
    <row r="99" spans="1:7" x14ac:dyDescent="0.25">
      <c r="A99" s="55" t="s">
        <v>192</v>
      </c>
      <c r="B99" s="56" t="s">
        <v>38</v>
      </c>
      <c r="C99" s="57" t="s">
        <v>193</v>
      </c>
      <c r="D99" s="57"/>
      <c r="E99" s="58">
        <v>7</v>
      </c>
      <c r="F99" s="97"/>
      <c r="G99" s="59">
        <f t="shared" ref="G99:G122" si="7">+ROUND(+ROUND(E99,2)*ROUND(F99,2),2)</f>
        <v>0</v>
      </c>
    </row>
    <row r="100" spans="1:7" x14ac:dyDescent="0.25">
      <c r="A100" s="55" t="s">
        <v>194</v>
      </c>
      <c r="B100" s="56" t="s">
        <v>38</v>
      </c>
      <c r="C100" s="57" t="s">
        <v>195</v>
      </c>
      <c r="D100" s="57"/>
      <c r="E100" s="58">
        <v>14</v>
      </c>
      <c r="F100" s="97"/>
      <c r="G100" s="59">
        <f t="shared" si="7"/>
        <v>0</v>
      </c>
    </row>
    <row r="101" spans="1:7" x14ac:dyDescent="0.25">
      <c r="A101" s="55" t="s">
        <v>196</v>
      </c>
      <c r="B101" s="56" t="s">
        <v>38</v>
      </c>
      <c r="C101" s="57" t="s">
        <v>197</v>
      </c>
      <c r="D101" s="57"/>
      <c r="E101" s="58">
        <v>7</v>
      </c>
      <c r="F101" s="97"/>
      <c r="G101" s="59">
        <f t="shared" si="7"/>
        <v>0</v>
      </c>
    </row>
    <row r="102" spans="1:7" x14ac:dyDescent="0.25">
      <c r="A102" s="55" t="s">
        <v>198</v>
      </c>
      <c r="B102" s="56" t="s">
        <v>38</v>
      </c>
      <c r="C102" s="57" t="s">
        <v>199</v>
      </c>
      <c r="D102" s="57"/>
      <c r="E102" s="58">
        <v>65</v>
      </c>
      <c r="F102" s="97"/>
      <c r="G102" s="59">
        <f t="shared" si="7"/>
        <v>0</v>
      </c>
    </row>
    <row r="103" spans="1:7" x14ac:dyDescent="0.25">
      <c r="A103" s="55" t="s">
        <v>200</v>
      </c>
      <c r="B103" s="56" t="s">
        <v>38</v>
      </c>
      <c r="C103" s="57" t="s">
        <v>201</v>
      </c>
      <c r="D103" s="57"/>
      <c r="E103" s="58">
        <v>7</v>
      </c>
      <c r="F103" s="97"/>
      <c r="G103" s="59">
        <f t="shared" si="7"/>
        <v>0</v>
      </c>
    </row>
    <row r="104" spans="1:7" x14ac:dyDescent="0.25">
      <c r="A104" s="55" t="s">
        <v>202</v>
      </c>
      <c r="B104" s="56" t="s">
        <v>19</v>
      </c>
      <c r="C104" s="57" t="s">
        <v>203</v>
      </c>
      <c r="D104" s="57"/>
      <c r="E104" s="58">
        <v>7</v>
      </c>
      <c r="F104" s="97"/>
      <c r="G104" s="59">
        <f t="shared" si="7"/>
        <v>0</v>
      </c>
    </row>
    <row r="105" spans="1:7" x14ac:dyDescent="0.25">
      <c r="A105" s="55" t="s">
        <v>204</v>
      </c>
      <c r="B105" s="56" t="s">
        <v>38</v>
      </c>
      <c r="C105" s="57" t="s">
        <v>205</v>
      </c>
      <c r="D105" s="57"/>
      <c r="E105" s="58">
        <v>1</v>
      </c>
      <c r="F105" s="97"/>
      <c r="G105" s="59">
        <f t="shared" si="7"/>
        <v>0</v>
      </c>
    </row>
    <row r="106" spans="1:7" x14ac:dyDescent="0.25">
      <c r="A106" s="55" t="s">
        <v>206</v>
      </c>
      <c r="B106" s="56" t="s">
        <v>19</v>
      </c>
      <c r="C106" s="57" t="s">
        <v>207</v>
      </c>
      <c r="D106" s="57"/>
      <c r="E106" s="58">
        <v>8</v>
      </c>
      <c r="F106" s="97"/>
      <c r="G106" s="59">
        <f t="shared" si="7"/>
        <v>0</v>
      </c>
    </row>
    <row r="107" spans="1:7" x14ac:dyDescent="0.25">
      <c r="A107" s="55" t="s">
        <v>208</v>
      </c>
      <c r="B107" s="56" t="s">
        <v>14</v>
      </c>
      <c r="C107" s="57" t="s">
        <v>209</v>
      </c>
      <c r="D107" s="57"/>
      <c r="E107" s="58">
        <v>7</v>
      </c>
      <c r="F107" s="97"/>
      <c r="G107" s="59">
        <f t="shared" si="7"/>
        <v>0</v>
      </c>
    </row>
    <row r="108" spans="1:7" ht="22.5" x14ac:dyDescent="0.25">
      <c r="A108" s="55" t="s">
        <v>210</v>
      </c>
      <c r="B108" s="56" t="s">
        <v>38</v>
      </c>
      <c r="C108" s="57" t="s">
        <v>211</v>
      </c>
      <c r="D108" s="57"/>
      <c r="E108" s="58">
        <v>20</v>
      </c>
      <c r="F108" s="97"/>
      <c r="G108" s="59">
        <f t="shared" si="7"/>
        <v>0</v>
      </c>
    </row>
    <row r="109" spans="1:7" x14ac:dyDescent="0.25">
      <c r="A109" s="55" t="s">
        <v>212</v>
      </c>
      <c r="B109" s="56" t="s">
        <v>38</v>
      </c>
      <c r="C109" s="57" t="s">
        <v>213</v>
      </c>
      <c r="D109" s="57"/>
      <c r="E109" s="58">
        <v>1</v>
      </c>
      <c r="F109" s="97"/>
      <c r="G109" s="59">
        <f t="shared" si="7"/>
        <v>0</v>
      </c>
    </row>
    <row r="110" spans="1:7" x14ac:dyDescent="0.25">
      <c r="A110" s="55" t="s">
        <v>214</v>
      </c>
      <c r="B110" s="56" t="s">
        <v>38</v>
      </c>
      <c r="C110" s="57" t="s">
        <v>215</v>
      </c>
      <c r="D110" s="57"/>
      <c r="E110" s="58">
        <v>1</v>
      </c>
      <c r="F110" s="97"/>
      <c r="G110" s="59">
        <f t="shared" si="7"/>
        <v>0</v>
      </c>
    </row>
    <row r="111" spans="1:7" x14ac:dyDescent="0.25">
      <c r="A111" s="55" t="s">
        <v>216</v>
      </c>
      <c r="B111" s="56" t="s">
        <v>38</v>
      </c>
      <c r="C111" s="57" t="s">
        <v>217</v>
      </c>
      <c r="D111" s="57"/>
      <c r="E111" s="58">
        <v>7</v>
      </c>
      <c r="F111" s="97"/>
      <c r="G111" s="59">
        <f t="shared" si="7"/>
        <v>0</v>
      </c>
    </row>
    <row r="112" spans="1:7" x14ac:dyDescent="0.25">
      <c r="A112" s="55" t="s">
        <v>218</v>
      </c>
      <c r="B112" s="56" t="s">
        <v>38</v>
      </c>
      <c r="C112" s="57" t="s">
        <v>219</v>
      </c>
      <c r="D112" s="57"/>
      <c r="E112" s="58">
        <v>1</v>
      </c>
      <c r="F112" s="97"/>
      <c r="G112" s="59">
        <f t="shared" si="7"/>
        <v>0</v>
      </c>
    </row>
    <row r="113" spans="1:7" x14ac:dyDescent="0.25">
      <c r="A113" s="55" t="s">
        <v>220</v>
      </c>
      <c r="B113" s="56" t="s">
        <v>38</v>
      </c>
      <c r="C113" s="57" t="s">
        <v>221</v>
      </c>
      <c r="D113" s="57"/>
      <c r="E113" s="58">
        <v>1</v>
      </c>
      <c r="F113" s="97"/>
      <c r="G113" s="59">
        <f t="shared" si="7"/>
        <v>0</v>
      </c>
    </row>
    <row r="114" spans="1:7" x14ac:dyDescent="0.25">
      <c r="A114" s="55" t="s">
        <v>222</v>
      </c>
      <c r="B114" s="56" t="s">
        <v>14</v>
      </c>
      <c r="C114" s="57" t="s">
        <v>223</v>
      </c>
      <c r="D114" s="57"/>
      <c r="E114" s="58">
        <v>1</v>
      </c>
      <c r="F114" s="97"/>
      <c r="G114" s="59">
        <f t="shared" si="7"/>
        <v>0</v>
      </c>
    </row>
    <row r="115" spans="1:7" x14ac:dyDescent="0.25">
      <c r="A115" s="55" t="s">
        <v>224</v>
      </c>
      <c r="B115" s="56" t="s">
        <v>19</v>
      </c>
      <c r="C115" s="57" t="s">
        <v>225</v>
      </c>
      <c r="D115" s="57"/>
      <c r="E115" s="58">
        <v>1</v>
      </c>
      <c r="F115" s="97"/>
      <c r="G115" s="59">
        <f t="shared" si="7"/>
        <v>0</v>
      </c>
    </row>
    <row r="116" spans="1:7" x14ac:dyDescent="0.25">
      <c r="A116" s="55" t="s">
        <v>226</v>
      </c>
      <c r="B116" s="56" t="s">
        <v>19</v>
      </c>
      <c r="C116" s="57" t="s">
        <v>227</v>
      </c>
      <c r="D116" s="57"/>
      <c r="E116" s="58">
        <v>1</v>
      </c>
      <c r="F116" s="97"/>
      <c r="G116" s="59">
        <f t="shared" si="7"/>
        <v>0</v>
      </c>
    </row>
    <row r="117" spans="1:7" x14ac:dyDescent="0.25">
      <c r="A117" s="55" t="s">
        <v>228</v>
      </c>
      <c r="B117" s="56" t="s">
        <v>19</v>
      </c>
      <c r="C117" s="57" t="s">
        <v>229</v>
      </c>
      <c r="D117" s="57"/>
      <c r="E117" s="58">
        <v>34.299999999999997</v>
      </c>
      <c r="F117" s="97"/>
      <c r="G117" s="59">
        <f t="shared" si="7"/>
        <v>0</v>
      </c>
    </row>
    <row r="118" spans="1:7" x14ac:dyDescent="0.25">
      <c r="A118" s="55" t="s">
        <v>230</v>
      </c>
      <c r="B118" s="56" t="s">
        <v>14</v>
      </c>
      <c r="C118" s="57" t="s">
        <v>231</v>
      </c>
      <c r="D118" s="57"/>
      <c r="E118" s="58">
        <v>1</v>
      </c>
      <c r="F118" s="97"/>
      <c r="G118" s="59">
        <f t="shared" si="7"/>
        <v>0</v>
      </c>
    </row>
    <row r="119" spans="1:7" x14ac:dyDescent="0.25">
      <c r="A119" s="55" t="s">
        <v>232</v>
      </c>
      <c r="B119" s="56" t="s">
        <v>19</v>
      </c>
      <c r="C119" s="57" t="s">
        <v>233</v>
      </c>
      <c r="D119" s="57"/>
      <c r="E119" s="58">
        <v>2</v>
      </c>
      <c r="F119" s="97"/>
      <c r="G119" s="59">
        <f t="shared" si="7"/>
        <v>0</v>
      </c>
    </row>
    <row r="120" spans="1:7" x14ac:dyDescent="0.25">
      <c r="A120" s="55" t="s">
        <v>234</v>
      </c>
      <c r="B120" s="56" t="s">
        <v>19</v>
      </c>
      <c r="C120" s="57" t="s">
        <v>235</v>
      </c>
      <c r="D120" s="57"/>
      <c r="E120" s="58">
        <v>2</v>
      </c>
      <c r="F120" s="97"/>
      <c r="G120" s="59">
        <f t="shared" si="7"/>
        <v>0</v>
      </c>
    </row>
    <row r="121" spans="1:7" x14ac:dyDescent="0.25">
      <c r="A121" s="55" t="s">
        <v>236</v>
      </c>
      <c r="B121" s="56" t="s">
        <v>19</v>
      </c>
      <c r="C121" s="57" t="s">
        <v>237</v>
      </c>
      <c r="D121" s="57"/>
      <c r="E121" s="58">
        <v>2</v>
      </c>
      <c r="F121" s="97"/>
      <c r="G121" s="59">
        <f t="shared" si="7"/>
        <v>0</v>
      </c>
    </row>
    <row r="122" spans="1:7" x14ac:dyDescent="0.25">
      <c r="A122" s="55" t="s">
        <v>238</v>
      </c>
      <c r="B122" s="56" t="s">
        <v>14</v>
      </c>
      <c r="C122" s="57" t="s">
        <v>239</v>
      </c>
      <c r="D122" s="57"/>
      <c r="E122" s="58">
        <v>7</v>
      </c>
      <c r="F122" s="97"/>
      <c r="G122" s="59">
        <f t="shared" si="7"/>
        <v>0</v>
      </c>
    </row>
    <row r="123" spans="1:7" x14ac:dyDescent="0.25">
      <c r="A123" s="60"/>
      <c r="B123" s="61" t="s">
        <v>279</v>
      </c>
      <c r="C123" s="62" t="s">
        <v>240</v>
      </c>
      <c r="D123" s="62"/>
      <c r="E123" s="63"/>
      <c r="F123" s="64"/>
      <c r="G123" s="65">
        <f>SUM(G99:G122)</f>
        <v>0</v>
      </c>
    </row>
    <row r="124" spans="1:7" x14ac:dyDescent="0.25">
      <c r="A124" s="66" t="s">
        <v>241</v>
      </c>
      <c r="B124" s="67" t="s">
        <v>6</v>
      </c>
      <c r="C124" s="68" t="s">
        <v>242</v>
      </c>
      <c r="D124" s="68"/>
      <c r="E124" s="69"/>
      <c r="F124" s="70"/>
      <c r="G124" s="71"/>
    </row>
    <row r="125" spans="1:7" x14ac:dyDescent="0.25">
      <c r="A125" s="55" t="s">
        <v>243</v>
      </c>
      <c r="B125" s="56" t="s">
        <v>9</v>
      </c>
      <c r="C125" s="57" t="s">
        <v>244</v>
      </c>
      <c r="D125" s="57"/>
      <c r="E125" s="58">
        <v>8</v>
      </c>
      <c r="F125" s="97"/>
      <c r="G125" s="59">
        <f t="shared" ref="G125:G128" si="8">+ROUND(+ROUND(E125,2)*ROUND(F125,2),2)</f>
        <v>0</v>
      </c>
    </row>
    <row r="126" spans="1:7" x14ac:dyDescent="0.25">
      <c r="A126" s="55" t="s">
        <v>245</v>
      </c>
      <c r="B126" s="56" t="s">
        <v>14</v>
      </c>
      <c r="C126" s="57" t="s">
        <v>246</v>
      </c>
      <c r="D126" s="57"/>
      <c r="E126" s="58">
        <v>5</v>
      </c>
      <c r="F126" s="97"/>
      <c r="G126" s="59">
        <f t="shared" si="8"/>
        <v>0</v>
      </c>
    </row>
    <row r="127" spans="1:7" x14ac:dyDescent="0.25">
      <c r="A127" s="55" t="s">
        <v>247</v>
      </c>
      <c r="B127" s="56" t="s">
        <v>14</v>
      </c>
      <c r="C127" s="57" t="s">
        <v>248</v>
      </c>
      <c r="D127" s="57"/>
      <c r="E127" s="58">
        <v>5</v>
      </c>
      <c r="F127" s="97"/>
      <c r="G127" s="59">
        <f t="shared" si="8"/>
        <v>0</v>
      </c>
    </row>
    <row r="128" spans="1:7" x14ac:dyDescent="0.25">
      <c r="A128" s="55" t="s">
        <v>249</v>
      </c>
      <c r="B128" s="56" t="s">
        <v>14</v>
      </c>
      <c r="C128" s="57" t="s">
        <v>250</v>
      </c>
      <c r="D128" s="57"/>
      <c r="E128" s="58">
        <v>5</v>
      </c>
      <c r="F128" s="97"/>
      <c r="G128" s="59">
        <f t="shared" si="8"/>
        <v>0</v>
      </c>
    </row>
    <row r="129" spans="1:7" x14ac:dyDescent="0.25">
      <c r="A129" s="73"/>
      <c r="B129" s="74" t="s">
        <v>279</v>
      </c>
      <c r="C129" s="75" t="s">
        <v>251</v>
      </c>
      <c r="D129" s="75"/>
      <c r="E129" s="76"/>
      <c r="F129" s="77"/>
      <c r="G129" s="78">
        <f>SUM(G125:G128)</f>
        <v>0</v>
      </c>
    </row>
    <row r="130" spans="1:7" x14ac:dyDescent="0.25">
      <c r="A130" s="60"/>
      <c r="B130" s="61" t="s">
        <v>279</v>
      </c>
      <c r="C130" s="62"/>
      <c r="D130" s="79"/>
      <c r="E130" s="63"/>
      <c r="F130" s="118" t="s">
        <v>285</v>
      </c>
      <c r="G130" s="80">
        <f>+G42+G58+G67+G72+G80+G89+G97+G123+G129</f>
        <v>0</v>
      </c>
    </row>
    <row r="131" spans="1:7" x14ac:dyDescent="0.25">
      <c r="A131" s="66" t="s">
        <v>252</v>
      </c>
      <c r="B131" s="67" t="s">
        <v>6</v>
      </c>
      <c r="C131" s="68" t="s">
        <v>253</v>
      </c>
      <c r="D131" s="20" t="s">
        <v>286</v>
      </c>
      <c r="E131" s="69"/>
      <c r="F131" s="81" t="s">
        <v>282</v>
      </c>
      <c r="G131" s="81" t="s">
        <v>282</v>
      </c>
    </row>
    <row r="132" spans="1:7" x14ac:dyDescent="0.25">
      <c r="A132" s="55" t="s">
        <v>254</v>
      </c>
      <c r="B132" s="56" t="s">
        <v>38</v>
      </c>
      <c r="C132" s="57" t="s">
        <v>255</v>
      </c>
      <c r="D132" s="82"/>
      <c r="E132" s="58">
        <v>12</v>
      </c>
      <c r="F132" s="97"/>
      <c r="G132" s="59">
        <f t="shared" ref="G132:G135" si="9">+ROUND(+ROUND(E132,2)*ROUND(F132,2),2)</f>
        <v>0</v>
      </c>
    </row>
    <row r="133" spans="1:7" x14ac:dyDescent="0.25">
      <c r="A133" s="55" t="s">
        <v>256</v>
      </c>
      <c r="B133" s="56" t="s">
        <v>38</v>
      </c>
      <c r="C133" s="57" t="s">
        <v>257</v>
      </c>
      <c r="D133" s="82"/>
      <c r="E133" s="58">
        <v>6</v>
      </c>
      <c r="F133" s="97"/>
      <c r="G133" s="59">
        <f t="shared" si="9"/>
        <v>0</v>
      </c>
    </row>
    <row r="134" spans="1:7" x14ac:dyDescent="0.25">
      <c r="A134" s="55" t="s">
        <v>258</v>
      </c>
      <c r="B134" s="56" t="s">
        <v>38</v>
      </c>
      <c r="C134" s="57" t="s">
        <v>259</v>
      </c>
      <c r="D134" s="82"/>
      <c r="E134" s="58">
        <v>2</v>
      </c>
      <c r="F134" s="97"/>
      <c r="G134" s="59">
        <f t="shared" si="9"/>
        <v>0</v>
      </c>
    </row>
    <row r="135" spans="1:7" x14ac:dyDescent="0.25">
      <c r="A135" s="55" t="s">
        <v>260</v>
      </c>
      <c r="B135" s="56" t="s">
        <v>38</v>
      </c>
      <c r="C135" s="57" t="s">
        <v>283</v>
      </c>
      <c r="D135" s="83">
        <v>4.1257476164112015E-3</v>
      </c>
      <c r="E135" s="84">
        <v>1</v>
      </c>
      <c r="F135" s="72">
        <f>+ROUND(ROUND($G$130,2)*D135,2)</f>
        <v>0</v>
      </c>
      <c r="G135" s="85">
        <f t="shared" si="9"/>
        <v>0</v>
      </c>
    </row>
    <row r="136" spans="1:7" x14ac:dyDescent="0.25">
      <c r="A136" s="60"/>
      <c r="B136" s="61" t="s">
        <v>279</v>
      </c>
      <c r="C136" s="62" t="s">
        <v>261</v>
      </c>
      <c r="D136" s="86"/>
      <c r="E136" s="63"/>
      <c r="F136" s="64"/>
      <c r="G136" s="65">
        <f>SUM(G132:G135)</f>
        <v>0</v>
      </c>
    </row>
    <row r="137" spans="1:7" x14ac:dyDescent="0.25">
      <c r="A137" s="66" t="s">
        <v>262</v>
      </c>
      <c r="B137" s="67" t="s">
        <v>6</v>
      </c>
      <c r="C137" s="68" t="s">
        <v>263</v>
      </c>
      <c r="D137" s="88"/>
      <c r="E137" s="69"/>
      <c r="F137" s="81" t="s">
        <v>282</v>
      </c>
      <c r="G137" s="81" t="s">
        <v>282</v>
      </c>
    </row>
    <row r="138" spans="1:7" x14ac:dyDescent="0.25">
      <c r="A138" s="55" t="s">
        <v>264</v>
      </c>
      <c r="B138" s="56" t="s">
        <v>14</v>
      </c>
      <c r="C138" s="57" t="s">
        <v>265</v>
      </c>
      <c r="D138" s="82"/>
      <c r="E138" s="58">
        <v>1</v>
      </c>
      <c r="F138" s="97"/>
      <c r="G138" s="59">
        <f>+ROUND(+ROUND(E138,2)*ROUND(F138,2),2)</f>
        <v>0</v>
      </c>
    </row>
    <row r="139" spans="1:7" x14ac:dyDescent="0.25">
      <c r="A139" s="60"/>
      <c r="B139" s="61" t="s">
        <v>279</v>
      </c>
      <c r="C139" s="62" t="s">
        <v>266</v>
      </c>
      <c r="D139" s="86"/>
      <c r="E139" s="63"/>
      <c r="F139" s="64"/>
      <c r="G139" s="65">
        <f>SUM(G138)</f>
        <v>0</v>
      </c>
    </row>
    <row r="140" spans="1:7" x14ac:dyDescent="0.25">
      <c r="A140" s="66" t="s">
        <v>267</v>
      </c>
      <c r="B140" s="67" t="s">
        <v>6</v>
      </c>
      <c r="C140" s="68" t="s">
        <v>268</v>
      </c>
      <c r="D140" s="20" t="s">
        <v>286</v>
      </c>
      <c r="E140" s="69"/>
      <c r="F140" s="70"/>
      <c r="G140" s="71"/>
    </row>
    <row r="141" spans="1:7" x14ac:dyDescent="0.25">
      <c r="A141" s="55" t="s">
        <v>269</v>
      </c>
      <c r="B141" s="56" t="s">
        <v>14</v>
      </c>
      <c r="C141" s="57" t="s">
        <v>284</v>
      </c>
      <c r="D141" s="83">
        <v>2.4479435857373132E-2</v>
      </c>
      <c r="E141" s="84">
        <v>1</v>
      </c>
      <c r="F141" s="72">
        <f>+ROUND(ROUND($G$130,2)*D141,2)</f>
        <v>0</v>
      </c>
      <c r="G141" s="85">
        <f>+ROUND(+ROUND(E141,2)*ROUND(F141,2),2)</f>
        <v>0</v>
      </c>
    </row>
    <row r="142" spans="1:7" x14ac:dyDescent="0.25">
      <c r="A142" s="60"/>
      <c r="B142" s="61" t="s">
        <v>279</v>
      </c>
      <c r="C142" s="62" t="s">
        <v>270</v>
      </c>
      <c r="D142" s="86"/>
      <c r="E142" s="63"/>
      <c r="F142" s="64"/>
      <c r="G142" s="89">
        <f>SUM(G141)</f>
        <v>0</v>
      </c>
    </row>
    <row r="143" spans="1:7" x14ac:dyDescent="0.25">
      <c r="A143" s="73"/>
      <c r="B143" s="90"/>
      <c r="C143" s="91" t="s">
        <v>271</v>
      </c>
      <c r="D143" s="92"/>
      <c r="E143" s="76"/>
      <c r="F143" s="77"/>
      <c r="G143" s="78">
        <f>+G142+G139+G136+G129+G123+G97+G89+G80+G72+G67+G58+G42</f>
        <v>0</v>
      </c>
    </row>
    <row r="144" spans="1:7" ht="15" customHeight="1" x14ac:dyDescent="0.25">
      <c r="A144" s="19"/>
      <c r="B144" s="16"/>
      <c r="C144" s="10" t="s">
        <v>276</v>
      </c>
      <c r="D144" s="21"/>
      <c r="E144" s="2" t="str">
        <f>+IF(AND($G$143&gt;0,LEN(G144)&lt;=0,LEN(F144)&lt;=0),"13 %",IF(AND($G$143&gt;0,G144&gt;0,LEN(F144)&lt;=0),+(G144/$G$143),""))</f>
        <v/>
      </c>
      <c r="F144" s="3"/>
      <c r="G144" s="4"/>
    </row>
    <row r="145" spans="1:8" ht="15" customHeight="1" x14ac:dyDescent="0.25">
      <c r="A145" s="19"/>
      <c r="B145" s="16"/>
      <c r="C145" s="10" t="s">
        <v>277</v>
      </c>
      <c r="D145" s="21"/>
      <c r="E145" s="2" t="str">
        <f>+IF(AND($G$143&gt;0,LEN(G145)&lt;=0,LEN(F145)&lt;=0)," 6 %",IF(AND($G$143&gt;0,G145&gt;0,LEN(F145)&lt;=0),+(G145/$G$143),""))</f>
        <v/>
      </c>
      <c r="F145" s="5"/>
      <c r="G145" s="6"/>
    </row>
    <row r="146" spans="1:8" ht="35.1" customHeight="1" x14ac:dyDescent="0.25">
      <c r="A146" s="19"/>
      <c r="B146" s="16"/>
      <c r="C146" s="10" t="s">
        <v>278</v>
      </c>
      <c r="D146" s="16"/>
      <c r="E146" s="7"/>
      <c r="F146" s="8"/>
      <c r="G146" s="9" t="str">
        <f>IF(COUNTA(F7:F141)&lt;115,"hay partidas sin ofertar",IF(ROUND(SUM(G143:G145),2)=G143+G144+G145,SUM(G143:G145),"revisar G.G.-B.I. ofertados"))</f>
        <v>hay partidas sin ofertar</v>
      </c>
    </row>
    <row r="147" spans="1:8" x14ac:dyDescent="0.25">
      <c r="C147" s="93"/>
      <c r="D147" s="93"/>
      <c r="G147" s="94"/>
    </row>
    <row r="149" spans="1:8" ht="30" customHeight="1" x14ac:dyDescent="0.25">
      <c r="A149" s="112" t="s">
        <v>275</v>
      </c>
      <c r="B149" s="112"/>
      <c r="C149" s="112"/>
      <c r="D149" s="112"/>
      <c r="E149" s="112"/>
      <c r="F149" s="112"/>
      <c r="G149" s="112"/>
    </row>
    <row r="150" spans="1:8" x14ac:dyDescent="0.25">
      <c r="A150" s="112" t="s">
        <v>313</v>
      </c>
      <c r="B150" s="112"/>
      <c r="C150" s="112"/>
      <c r="D150" s="112"/>
      <c r="E150" s="112"/>
      <c r="F150" s="112"/>
      <c r="G150" s="112"/>
    </row>
    <row r="151" spans="1:8" x14ac:dyDescent="0.25">
      <c r="A151" s="117" t="s">
        <v>287</v>
      </c>
      <c r="B151" s="117"/>
      <c r="C151" s="117"/>
      <c r="D151" s="117"/>
      <c r="E151" s="117"/>
      <c r="F151" s="117"/>
      <c r="G151" s="117"/>
      <c r="H151" s="117"/>
    </row>
    <row r="153" spans="1:8" x14ac:dyDescent="0.25">
      <c r="G153" s="13"/>
    </row>
    <row r="154" spans="1:8" x14ac:dyDescent="0.25">
      <c r="A154" s="15" t="s">
        <v>281</v>
      </c>
      <c r="B154" s="18"/>
      <c r="C154" s="110"/>
      <c r="D154" s="110"/>
      <c r="E154" s="110"/>
      <c r="F154" s="110"/>
      <c r="G154" s="14"/>
      <c r="H154" s="14"/>
    </row>
    <row r="157" spans="1:8" s="87" customFormat="1" ht="47.25" customHeight="1" x14ac:dyDescent="0.25">
      <c r="A157" s="111" t="s">
        <v>274</v>
      </c>
      <c r="B157" s="111"/>
      <c r="C157" s="111"/>
      <c r="D157" s="111"/>
      <c r="E157" s="111"/>
      <c r="F157" s="111"/>
      <c r="G157" s="111"/>
      <c r="H157" s="95"/>
    </row>
  </sheetData>
  <sheetProtection algorithmName="SHA-512" hashValue="C0C8ZAORM0m8EhYMsiyHd/f3figoDiBND9qb5+Bap+QDhZfGDKNJLpwbRJ5exaSLdk2hOysPxNWn9bcRgfA71g==" saltValue="B+ddM97MqVkH7LBg0DQ80w==" spinCount="100000" sheet="1" objects="1" scenarios="1" selectLockedCells="1" autoFilter="0"/>
  <autoFilter ref="A5:H146" xr:uid="{2A30D6B0-0DE3-411B-9EB3-AF3F9A009B91}"/>
  <mergeCells count="7">
    <mergeCell ref="C154:F154"/>
    <mergeCell ref="A157:G157"/>
    <mergeCell ref="A149:G149"/>
    <mergeCell ref="A1:G1"/>
    <mergeCell ref="A2:G2"/>
    <mergeCell ref="A151:H151"/>
    <mergeCell ref="A150:G15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6" fitToHeight="20" orientation="portrait" r:id="rId1"/>
  <headerFooter>
    <oddFooter>&amp;R&amp;P  /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2025-07-04T10:00:41Z</cp:lastPrinted>
  <dcterms:created xsi:type="dcterms:W3CDTF">2025-06-13T06:31:46Z</dcterms:created>
  <dcterms:modified xsi:type="dcterms:W3CDTF">2025-07-04T10:32:09Z</dcterms:modified>
</cp:coreProperties>
</file>