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COMPRAS\GECOnw\___25exp\1868 mtto 2026-30 AT_MBA-RRJ\"/>
    </mc:Choice>
  </mc:AlternateContent>
  <xr:revisionPtr revIDLastSave="0" documentId="13_ncr:1_{6FD280BF-8955-4604-8994-399249DD52C8}" xr6:coauthVersionLast="36" xr6:coauthVersionMax="36" xr10:uidLastSave="{00000000-0000-0000-0000-000000000000}"/>
  <bookViews>
    <workbookView xWindow="0" yWindow="0" windowWidth="27915" windowHeight="11475" xr2:uid="{00000000-000D-0000-FFFF-FFFF00000000}"/>
  </bookViews>
  <sheets>
    <sheet name="Anexo I pag 1 oferta" sheetId="5" r:id="rId1"/>
    <sheet name="Desglose Centros pags 2y3" sheetId="6" r:id="rId2"/>
  </sheets>
  <definedNames>
    <definedName name="_xlnm._FilterDatabase" localSheetId="1" hidden="1">'Desglose Centros pags 2y3'!$A$5:$HD$134</definedName>
    <definedName name="_xlnm.Print_Area" localSheetId="0">'Anexo I pag 1 oferta'!$A$49:$J$74</definedName>
    <definedName name="_xlnm.Print_Area" localSheetId="1">'Desglose Centros pags 2y3'!$B$6:$N$147</definedName>
    <definedName name="_xlnm.Print_Titles" localSheetId="0">'Anexo I pag 1 oferta'!$1:$31</definedName>
    <definedName name="_xlnm.Print_Titles" localSheetId="1">'Desglose Centros pags 2y3'!$2:$5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30" i="6" l="1"/>
  <c r="K129" i="6"/>
  <c r="K128" i="6"/>
  <c r="M127" i="6"/>
  <c r="J127" i="6"/>
  <c r="M126" i="6"/>
  <c r="J126" i="6"/>
  <c r="M125" i="6"/>
  <c r="J125" i="6"/>
  <c r="M123" i="6"/>
  <c r="J123" i="6"/>
  <c r="L122" i="6"/>
  <c r="I122" i="6"/>
  <c r="L121" i="6"/>
  <c r="I121" i="6"/>
  <c r="L120" i="6"/>
  <c r="I120" i="6"/>
  <c r="M118" i="6"/>
  <c r="J118" i="6"/>
  <c r="M117" i="6"/>
  <c r="J117" i="6"/>
  <c r="K115" i="6"/>
  <c r="K114" i="6"/>
  <c r="L113" i="6"/>
  <c r="I113" i="6"/>
  <c r="M111" i="6"/>
  <c r="J111" i="6"/>
  <c r="M110" i="6"/>
  <c r="J110" i="6"/>
  <c r="M109" i="6"/>
  <c r="J109" i="6"/>
  <c r="M108" i="6"/>
  <c r="J108" i="6"/>
  <c r="K107" i="6"/>
  <c r="K106" i="6"/>
  <c r="K105" i="6"/>
  <c r="K104" i="6"/>
  <c r="K103" i="6"/>
  <c r="K102" i="6"/>
  <c r="K101" i="6"/>
  <c r="K100" i="6"/>
  <c r="K99" i="6"/>
  <c r="K98" i="6"/>
  <c r="K97" i="6"/>
  <c r="M96" i="6"/>
  <c r="J96" i="6"/>
  <c r="K95" i="6"/>
  <c r="K94" i="6"/>
  <c r="K93" i="6"/>
  <c r="K92" i="6"/>
  <c r="K91" i="6"/>
  <c r="L90" i="6"/>
  <c r="I90" i="6"/>
  <c r="M89" i="6"/>
  <c r="J89" i="6"/>
  <c r="L88" i="6"/>
  <c r="I88" i="6"/>
  <c r="K87" i="6"/>
  <c r="L85" i="6"/>
  <c r="I85" i="6"/>
  <c r="L84" i="6"/>
  <c r="I84" i="6"/>
  <c r="L83" i="6"/>
  <c r="I83" i="6"/>
  <c r="L82" i="6"/>
  <c r="I82" i="6"/>
  <c r="M81" i="6"/>
  <c r="J81" i="6"/>
  <c r="M80" i="6"/>
  <c r="J80" i="6"/>
  <c r="K78" i="6"/>
  <c r="K77" i="6"/>
  <c r="K76" i="6"/>
  <c r="K75" i="6"/>
  <c r="K74" i="6"/>
  <c r="K73" i="6"/>
  <c r="K72" i="6"/>
  <c r="K71" i="6"/>
  <c r="M70" i="6"/>
  <c r="J70" i="6"/>
  <c r="M69" i="6"/>
  <c r="J69" i="6"/>
  <c r="M67" i="6"/>
  <c r="J67" i="6"/>
  <c r="M66" i="6"/>
  <c r="J66" i="6"/>
  <c r="M65" i="6"/>
  <c r="J65" i="6"/>
  <c r="K63" i="6"/>
  <c r="K62" i="6"/>
  <c r="K61" i="6"/>
  <c r="K60" i="6"/>
  <c r="K59" i="6"/>
  <c r="K58" i="6"/>
  <c r="L56" i="6"/>
  <c r="I56" i="6"/>
  <c r="K55" i="6"/>
  <c r="K54" i="6"/>
  <c r="K53" i="6"/>
  <c r="K52" i="6"/>
  <c r="K51" i="6"/>
  <c r="K50" i="6"/>
  <c r="K49" i="6"/>
  <c r="K48" i="6"/>
  <c r="K47" i="6"/>
  <c r="K46" i="6"/>
  <c r="K45" i="6"/>
  <c r="K44" i="6"/>
  <c r="M42" i="6"/>
  <c r="J42" i="6"/>
  <c r="K41" i="6"/>
  <c r="K40" i="6"/>
  <c r="K39" i="6"/>
  <c r="K38" i="6"/>
  <c r="K37" i="6"/>
  <c r="K35" i="6"/>
  <c r="M34" i="6"/>
  <c r="J34" i="6"/>
  <c r="L32" i="6"/>
  <c r="I32" i="6"/>
  <c r="L31" i="6"/>
  <c r="I31" i="6"/>
  <c r="K30" i="6"/>
  <c r="M29" i="6"/>
  <c r="J29" i="6"/>
  <c r="L27" i="6"/>
  <c r="I27" i="6"/>
  <c r="M26" i="6"/>
  <c r="J26" i="6"/>
  <c r="M25" i="6"/>
  <c r="J25" i="6"/>
  <c r="K23" i="6"/>
  <c r="L22" i="6"/>
  <c r="I22" i="6"/>
  <c r="K20" i="6"/>
  <c r="K18" i="6"/>
  <c r="L17" i="6"/>
  <c r="I17" i="6"/>
  <c r="L16" i="6"/>
  <c r="I16" i="6"/>
  <c r="L15" i="6"/>
  <c r="I15" i="6"/>
  <c r="L14" i="6"/>
  <c r="I14" i="6"/>
  <c r="L13" i="6"/>
  <c r="I13" i="6"/>
  <c r="L12" i="6"/>
  <c r="I12" i="6"/>
  <c r="L11" i="6"/>
  <c r="I11" i="6"/>
  <c r="L10" i="6"/>
  <c r="I10" i="6"/>
  <c r="L9" i="6"/>
  <c r="I9" i="6"/>
  <c r="K8" i="6"/>
  <c r="K7" i="6"/>
  <c r="J2" i="6"/>
  <c r="I55" i="5" l="1"/>
  <c r="G63" i="5" l="1"/>
  <c r="G62" i="5"/>
  <c r="H54" i="5" s="1"/>
  <c r="H56" i="5" s="1"/>
  <c r="G61" i="5"/>
  <c r="G54" i="5" s="1"/>
  <c r="G56" i="5" l="1"/>
  <c r="G131" i="6" l="1"/>
  <c r="M134" i="6" l="1"/>
  <c r="H51" i="5" s="1"/>
  <c r="K134" i="6"/>
  <c r="I134" i="6"/>
  <c r="J134" i="6"/>
  <c r="L134" i="6"/>
  <c r="G51" i="5" s="1"/>
  <c r="K132" i="6"/>
  <c r="K133" i="6" s="1"/>
  <c r="J132" i="6"/>
  <c r="J133" i="6" s="1"/>
  <c r="M132" i="6"/>
  <c r="M133" i="6" s="1"/>
  <c r="I132" i="6"/>
  <c r="I133" i="6" s="1"/>
  <c r="L132" i="6"/>
  <c r="L133" i="6" s="1"/>
  <c r="E51" i="5" l="1"/>
  <c r="F52" i="5"/>
  <c r="E52" i="5"/>
  <c r="D52" i="5"/>
  <c r="H52" i="5" l="1"/>
  <c r="H53" i="5" s="1"/>
  <c r="M137" i="6"/>
  <c r="G52" i="5"/>
  <c r="G53" i="5" s="1"/>
  <c r="L137" i="6"/>
  <c r="J137" i="6"/>
  <c r="F51" i="5"/>
  <c r="F53" i="5" s="1"/>
  <c r="K137" i="6"/>
  <c r="D51" i="5"/>
  <c r="I137" i="6"/>
  <c r="F54" i="5"/>
  <c r="F56" i="5" s="1"/>
  <c r="E54" i="5"/>
  <c r="E56" i="5" s="1"/>
  <c r="D54" i="5"/>
  <c r="G57" i="5" l="1"/>
  <c r="I52" i="5"/>
  <c r="I51" i="5"/>
  <c r="D56" i="5"/>
  <c r="I56" i="5" s="1"/>
  <c r="I54" i="5"/>
  <c r="D53" i="5"/>
  <c r="E53" i="5"/>
  <c r="D57" i="5" l="1"/>
  <c r="I53" i="5"/>
  <c r="I57" i="5" l="1"/>
  <c r="B19" i="5" s="1"/>
</calcChain>
</file>

<file path=xl/sharedStrings.xml><?xml version="1.0" encoding="utf-8"?>
<sst xmlns="http://schemas.openxmlformats.org/spreadsheetml/2006/main" count="440" uniqueCount="328">
  <si>
    <t>COD 
IDENTIF</t>
  </si>
  <si>
    <t>DENOMINACION</t>
  </si>
  <si>
    <t>CENTRO CRTVE</t>
  </si>
  <si>
    <t>PROXIMA OCA</t>
  </si>
  <si>
    <t>Precio OCAs 
año 1</t>
  </si>
  <si>
    <t>Precio OCAs 
año 2</t>
  </si>
  <si>
    <t>Precio OCAs 
año 3</t>
  </si>
  <si>
    <t>Precio OCAs prorroga 1</t>
  </si>
  <si>
    <t>Precio OCAs prorroga 2</t>
  </si>
  <si>
    <t>Comunidad Autónoma: Andalucía</t>
  </si>
  <si>
    <t>C.T. TVE</t>
  </si>
  <si>
    <t>SEVILLA</t>
  </si>
  <si>
    <t>2 X 800 KVA 20kv</t>
  </si>
  <si>
    <t>Centro Emisor RNE</t>
  </si>
  <si>
    <t>Roquetas de Mar</t>
  </si>
  <si>
    <t>2 x 250KVA  20kv</t>
  </si>
  <si>
    <t>1 x 100KVA  20kv</t>
  </si>
  <si>
    <t xml:space="preserve">Cúllar-Vega </t>
  </si>
  <si>
    <t>Aljaraque</t>
  </si>
  <si>
    <t>1 x 100KVA  15/20kv</t>
  </si>
  <si>
    <t xml:space="preserve">Las Lagunillas </t>
  </si>
  <si>
    <t>1 x 125KVA 20kv</t>
  </si>
  <si>
    <t xml:space="preserve">Los Montes </t>
  </si>
  <si>
    <t>3 x 800KVA 15kv</t>
  </si>
  <si>
    <t xml:space="preserve">La Corchuela </t>
  </si>
  <si>
    <t>1 x 160KVA 15/20kv</t>
  </si>
  <si>
    <t>Campo de Golf</t>
  </si>
  <si>
    <t>2 x 100KVA  20kv</t>
  </si>
  <si>
    <t>Comunidad Autónoma: Melilla</t>
  </si>
  <si>
    <t xml:space="preserve">Huerta Zalama </t>
  </si>
  <si>
    <t>1 x 100KVA 10kv</t>
  </si>
  <si>
    <t>Comunidad Autónoma: Aragon</t>
  </si>
  <si>
    <t>La Muela</t>
  </si>
  <si>
    <t>1 x 100KVA 10/20kv</t>
  </si>
  <si>
    <t>Torrero</t>
  </si>
  <si>
    <t>2 x 160KVA 10kv</t>
  </si>
  <si>
    <t>Comunidad Autónoma: Asturias</t>
  </si>
  <si>
    <t>ASTURIAS</t>
  </si>
  <si>
    <t>2 X 400 KVA. + 1 X 100 KVA 22kv</t>
  </si>
  <si>
    <t>Naranco</t>
  </si>
  <si>
    <t>1 x 250KVA 22kv</t>
  </si>
  <si>
    <t>Comunidad Autónoma: Canarias</t>
  </si>
  <si>
    <t>C.P.P.TVE RNE</t>
  </si>
  <si>
    <t>LAS PALMAS</t>
  </si>
  <si>
    <t>2 X 630 KVA 20kv</t>
  </si>
  <si>
    <t>TENERIFE</t>
  </si>
  <si>
    <t>1 X 400 KVA 20kv</t>
  </si>
  <si>
    <t>Las Mesas</t>
  </si>
  <si>
    <t>1 x 750KVA + 1 x 250KVA 20kv</t>
  </si>
  <si>
    <t>Montañeta</t>
  </si>
  <si>
    <t>1 x 160KVA 20kv</t>
  </si>
  <si>
    <t>Comunidad Autónoma: Cantabria</t>
  </si>
  <si>
    <t>C.T. TVE RNE</t>
  </si>
  <si>
    <t>CANTABRIA</t>
  </si>
  <si>
    <t>2 X 315 KVA. + 1 X 75 KVA 12kv</t>
  </si>
  <si>
    <t>Rostrio</t>
  </si>
  <si>
    <t>1 x 160KVA 12kv</t>
  </si>
  <si>
    <t>Comunidad Autónoma: Castilla León</t>
  </si>
  <si>
    <t>Tornadizos</t>
  </si>
  <si>
    <t>1 x 75KVA 15kv</t>
  </si>
  <si>
    <t>Fuentesnuevas</t>
  </si>
  <si>
    <t>1 x 100KVA 15kv</t>
  </si>
  <si>
    <t>Línea RNE</t>
  </si>
  <si>
    <t>Monte Viejo</t>
  </si>
  <si>
    <t>1 x 100KVA 13/20kv</t>
  </si>
  <si>
    <t>1 x 100KVA 13kv</t>
  </si>
  <si>
    <t>Comunidad Autónoma: Castilla La Mancha</t>
  </si>
  <si>
    <t>TOLEDO</t>
  </si>
  <si>
    <t>2 X 400 KVA. + 1 X 100 KVA 20kv</t>
  </si>
  <si>
    <t>El Palo</t>
  </si>
  <si>
    <t>1 x 100KVA 20/11kv</t>
  </si>
  <si>
    <t>Alcaraz</t>
  </si>
  <si>
    <t>1 x 50KVA 20kv</t>
  </si>
  <si>
    <t>Hellin</t>
  </si>
  <si>
    <t>Campillo de Altobuey</t>
  </si>
  <si>
    <t>7.5MVA x 2 45kv</t>
  </si>
  <si>
    <t>Noblejas</t>
  </si>
  <si>
    <t>4 x 500 +7 x 400 15kv</t>
  </si>
  <si>
    <t>Comunidad Autónoma: Cataluña</t>
  </si>
  <si>
    <t>C.P.P. TVE</t>
  </si>
  <si>
    <t>6 X 1250 KVA</t>
  </si>
  <si>
    <t>1 X 630 kVA 25kv</t>
  </si>
  <si>
    <t>Montjuic</t>
  </si>
  <si>
    <t xml:space="preserve">160 KVA + 200 KVA 10kv </t>
  </si>
  <si>
    <t>Palau Plegamans</t>
  </si>
  <si>
    <t>2 X 1250 KVA 25 kv</t>
  </si>
  <si>
    <t>Comunidad Autónoma: Extremadura</t>
  </si>
  <si>
    <t>MERIDA</t>
  </si>
  <si>
    <t>Las Arguijuelas</t>
  </si>
  <si>
    <t>2 x 400 KVA 13kv</t>
  </si>
  <si>
    <t>Comunidad Autónoma: Galicia</t>
  </si>
  <si>
    <t>GALICIA</t>
  </si>
  <si>
    <t>Mesón do Vento</t>
  </si>
  <si>
    <t>1x800+1x630+1x100+1x125 15kv</t>
  </si>
  <si>
    <t xml:space="preserve">Arieiras-Fontao </t>
  </si>
  <si>
    <t>1 x 200KVA 20kv</t>
  </si>
  <si>
    <t xml:space="preserve">Sabadelle-Pereiro </t>
  </si>
  <si>
    <t>Pastoriza-Marin</t>
  </si>
  <si>
    <t>2 x 250KVA 20kv</t>
  </si>
  <si>
    <t>14 Apoyos (3HV+11celosia)980 m</t>
  </si>
  <si>
    <t>3 Apoyos-145 m.</t>
  </si>
  <si>
    <t>2 Apoyos-126 m.</t>
  </si>
  <si>
    <t>Comunidad Autónoma: La Rioja</t>
  </si>
  <si>
    <t>LA RIOJA</t>
  </si>
  <si>
    <t>2 X 315 KVA 13kv</t>
  </si>
  <si>
    <t>1x20 kva 20kv</t>
  </si>
  <si>
    <t>5 Apoyos-430 m +/-</t>
  </si>
  <si>
    <t>2 X 200 KVA</t>
  </si>
  <si>
    <t>Comunidad Autónoma: Madrid</t>
  </si>
  <si>
    <t>C.P.P. RNE</t>
  </si>
  <si>
    <t>4 x 1000 KVA 15kv</t>
  </si>
  <si>
    <t>MADRID (Torrespaña) B.</t>
  </si>
  <si>
    <t xml:space="preserve"> 5 x 1000 KVA 15kv</t>
  </si>
  <si>
    <t>Arganda</t>
  </si>
  <si>
    <t>400 + 1200 + 160 KVA</t>
  </si>
  <si>
    <t>Majadahonda</t>
  </si>
  <si>
    <t>400x2 + 600 + 160 KVA 20kv</t>
  </si>
  <si>
    <t>1 X 800 KVA 20kv</t>
  </si>
  <si>
    <t>Comunidad Autónoma: Murcia</t>
  </si>
  <si>
    <t>MURCIA</t>
  </si>
  <si>
    <t>2 X 315 KVA20kv</t>
  </si>
  <si>
    <t>1 x 100KVA 20kv</t>
  </si>
  <si>
    <t>La Asomada</t>
  </si>
  <si>
    <t>2x400+ 1000KVA 20kv</t>
  </si>
  <si>
    <t>Comunidad Autónoma: Navarra</t>
  </si>
  <si>
    <t>1 x 50 KVA 13/20kv</t>
  </si>
  <si>
    <t>1 x 100 KVA 20kv</t>
  </si>
  <si>
    <t>Comunidad Autónoma: P.Vasco</t>
  </si>
  <si>
    <t>Berrosteguieta</t>
  </si>
  <si>
    <t>Biribilondo-Zubieta</t>
  </si>
  <si>
    <t>2 x 630 KVA 13kv</t>
  </si>
  <si>
    <t>Ganguren</t>
  </si>
  <si>
    <t>2 x 125 KVA 30kv</t>
  </si>
  <si>
    <t>Comunidad Autónoma: C. Valenciana</t>
  </si>
  <si>
    <t>VALENCIA</t>
  </si>
  <si>
    <t>3 X 250 KVA 20kv</t>
  </si>
  <si>
    <t>Bacarot</t>
  </si>
  <si>
    <t>Monte Picayo</t>
  </si>
  <si>
    <t>Palmar</t>
  </si>
  <si>
    <t>1 x 630KVA 20kv</t>
  </si>
  <si>
    <t>Mantenimiento técnico-legal programado</t>
  </si>
  <si>
    <t xml:space="preserve">nota 1 </t>
  </si>
  <si>
    <t>nota 2</t>
  </si>
  <si>
    <t>nota3</t>
  </si>
  <si>
    <t>nota 4</t>
  </si>
  <si>
    <t>fin de semana/festivo nocturno</t>
  </si>
  <si>
    <t>Empresa :</t>
  </si>
  <si>
    <t>Diario durante jornada laboral</t>
  </si>
  <si>
    <t>Diario (no festivo) a partir de las 16 h</t>
  </si>
  <si>
    <t>Diario (no festivo) a partir de las 07 h</t>
  </si>
  <si>
    <t>ANEXO I: MODELO DE PROPOSICIÓN ECONÓMICA</t>
  </si>
  <si>
    <t>conforme acredita con Poder.</t>
  </si>
  <si>
    <t>B.  Desglose Precio:</t>
  </si>
  <si>
    <t>(*) Este importe debe incluir tres años de contrato más dos años de prórroga.</t>
  </si>
  <si>
    <t>Se completará la siguiente tabla detallando los precios de todos los mantenimientos.</t>
  </si>
  <si>
    <t xml:space="preserve"> (.d) Importes indicados para “Materiales Modificativo + Correctivo” no se pueden variar y deben sumarse a importe indicado en “Total oferta”.</t>
  </si>
  <si>
    <t>Lote</t>
  </si>
  <si>
    <t>Denominación</t>
  </si>
  <si>
    <t>Contrato 3 años</t>
  </si>
  <si>
    <t>Único</t>
  </si>
  <si>
    <t>Mantenimiento centros transformación e instalaciones Alta Tensión Sedes CRTVE</t>
  </si>
  <si>
    <t>Año 1</t>
  </si>
  <si>
    <t>Año 2</t>
  </si>
  <si>
    <t>Año 3</t>
  </si>
  <si>
    <t>SERVICIO FIJO</t>
  </si>
  <si>
    <t xml:space="preserve">Mantenimiento preventivo </t>
  </si>
  <si>
    <t>Mantenimiento técnico-legal</t>
  </si>
  <si>
    <t>SERVICIO VARIABLE</t>
  </si>
  <si>
    <t>Mano de obra mantenimiento correctivo + modificativo</t>
  </si>
  <si>
    <t>Materiales Correctivo + Modificativo (.d)</t>
  </si>
  <si>
    <t>Total oferta</t>
  </si>
  <si>
    <t>Total mano de obra (€)</t>
  </si>
  <si>
    <t xml:space="preserve">                                (Nombre y dos apellidos)</t>
  </si>
  <si>
    <t xml:space="preserve">D./Dª </t>
  </si>
  <si>
    <t xml:space="preserve">con D.N.I./NIE número </t>
  </si>
  <si>
    <t xml:space="preserve">con NIF </t>
  </si>
  <si>
    <t xml:space="preserve">y domicilio social en </t>
  </si>
  <si>
    <t xml:space="preserve">de </t>
  </si>
  <si>
    <t>€ (*).</t>
  </si>
  <si>
    <r>
      <rPr>
        <b/>
        <sz val="11"/>
        <color theme="1"/>
        <rFont val="Calibri"/>
        <family val="2"/>
        <scheme val="minor"/>
      </rPr>
      <t>Se compromete a prestar el servicio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</si>
  <si>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</si>
  <si>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Expediente n.º S/01868/2025</t>
  </si>
  <si>
    <t xml:space="preserve">actuando en calidad de apoderado  de la empresa </t>
  </si>
  <si>
    <t>(nombre o razón social)</t>
  </si>
  <si>
    <t>Las proposiciones económicas incluirán un único precio para cada prestación, aplicable en cada uno de los años de ejecución del contrato, incluyendo los años de posibles prórrogas, en su caso.</t>
  </si>
  <si>
    <r>
      <t xml:space="preserve">Las proposiciones económicas no podrán superar el valor estimado indicado en el Anexo II apartado 3, </t>
    </r>
    <r>
      <rPr>
        <b/>
        <u/>
        <sz val="11"/>
        <color theme="1"/>
        <rFont val="Calibri"/>
        <family val="2"/>
        <scheme val="minor"/>
      </rPr>
      <t>sin incluir modificaciones</t>
    </r>
    <r>
      <rPr>
        <sz val="11"/>
        <color theme="1"/>
        <rFont val="Calibri"/>
        <family val="2"/>
        <scheme val="minor"/>
      </rPr>
      <t>.</t>
    </r>
  </si>
  <si>
    <t>Será obligatorio cumplimentar todos los campos de los formularios en caso contrario se desestimará oferta.</t>
  </si>
  <si>
    <t>En caso de discrepancia entre el importe del precio unitario y el importe indicado en las casillas de estimación anual, prevalecerá el importe del precio unitario de cada servicio, y se corregirá el cálculo partiendo del precio unitario indicado.</t>
  </si>
  <si>
    <t>Los importes detallados en “Año 1” y “Posible Prórroga 1” deben ser iguales.</t>
  </si>
  <si>
    <t>Los importes detallados en “Año 2” y “Posible Prórroga 2” deben ser iguales.</t>
  </si>
  <si>
    <t>El importe de “mantenimiento legal no planificado” es proporcional al técnico legal planificado y se obtiene en base al número de inspecciones por año y al importe medio de gasto de materiales y mano de obra, obtenido en base al análisis de los datos de años anteriores</t>
  </si>
  <si>
    <t>suma servicio fijo</t>
  </si>
  <si>
    <t>suma servicio variable</t>
  </si>
  <si>
    <t>Oferta Mano obra mantenimiento correctivo</t>
  </si>
  <si>
    <t>Precio hora de mano de obra estimado (#)</t>
  </si>
  <si>
    <t>periodos</t>
  </si>
  <si>
    <t>Horas estimadas (##)</t>
  </si>
  <si>
    <t>año 1 (*)</t>
  </si>
  <si>
    <t>año 2 (**)</t>
  </si>
  <si>
    <t>año 3</t>
  </si>
  <si>
    <t>(*)</t>
  </si>
  <si>
    <t>(#)</t>
  </si>
  <si>
    <t>(##)</t>
  </si>
  <si>
    <t xml:space="preserve">  y posible prórroga 1      (**)    y posible prórroga 2</t>
  </si>
  <si>
    <t xml:space="preserve">El “Precio hora Mano de Obra” incluye gastos de desplazamiento. </t>
  </si>
  <si>
    <t>No podrá superar 40 €/hora y será el mismo para todos los periodos.</t>
  </si>
  <si>
    <t>El número de “Horas estimadas” no se puede variar.</t>
  </si>
  <si>
    <t>Fdo.:</t>
  </si>
  <si>
    <t>Nº. DE TRAFOS, POTENCIA, CARACTERÍSTICAS</t>
  </si>
  <si>
    <t>C.T. RTVE</t>
  </si>
  <si>
    <t>LINEA AT SEVILLA</t>
  </si>
  <si>
    <t>línea subterranea - 0,200Km</t>
  </si>
  <si>
    <t>La Línea - Campo Gibraltar</t>
  </si>
  <si>
    <t>San Miguel - Las Ermitas - La Soledad</t>
  </si>
  <si>
    <t xml:space="preserve">Los Palacios - Dos Hermanas </t>
  </si>
  <si>
    <r>
      <rPr>
        <i/>
        <sz val="10"/>
        <color theme="1"/>
        <rFont val="Calibri"/>
        <family val="2"/>
      </rPr>
      <t xml:space="preserve">LINEA AT </t>
    </r>
    <r>
      <rPr>
        <sz val="10"/>
        <color theme="1"/>
        <rFont val="Calibri"/>
        <family val="2"/>
      </rPr>
      <t>ASTURIAS</t>
    </r>
  </si>
  <si>
    <t>línea soterrada - 1 apoyo - 0,105Km</t>
  </si>
  <si>
    <t>LINEA AT Fuentesnuevas</t>
  </si>
  <si>
    <t>linea aerea- 2 Apoyos- 0,2 Km</t>
  </si>
  <si>
    <r>
      <rPr>
        <i/>
        <sz val="10"/>
        <color rgb="FF000000"/>
        <rFont val="Calibri"/>
        <family val="2"/>
      </rPr>
      <t>LINEA AT</t>
    </r>
    <r>
      <rPr>
        <sz val="10"/>
        <color indexed="8"/>
        <rFont val="Calibri"/>
        <family val="2"/>
      </rPr>
      <t xml:space="preserve"> Monte Viejo</t>
    </r>
  </si>
  <si>
    <t>linea aerea - 13 Apoyos- 1,2 Km</t>
  </si>
  <si>
    <t>Ciudad Rodrigo - Feria del Ganado</t>
  </si>
  <si>
    <t>2 X 400 KVA 20kv</t>
  </si>
  <si>
    <r>
      <rPr>
        <i/>
        <sz val="10"/>
        <color rgb="FF000000"/>
        <rFont val="Calibri"/>
        <family val="2"/>
      </rPr>
      <t>LINEA AT</t>
    </r>
    <r>
      <rPr>
        <sz val="10"/>
        <color indexed="8"/>
        <rFont val="Calibri"/>
        <family val="2"/>
      </rPr>
      <t xml:space="preserve"> El Palo</t>
    </r>
  </si>
  <si>
    <t>línea soterrada - 1 apoyo - 0,025Km</t>
  </si>
  <si>
    <r>
      <rPr>
        <i/>
        <sz val="10"/>
        <color rgb="FF000000"/>
        <rFont val="Calibri"/>
        <family val="2"/>
      </rPr>
      <t>LINEA AT</t>
    </r>
    <r>
      <rPr>
        <sz val="10"/>
        <color indexed="8"/>
        <rFont val="Calibri"/>
        <family val="2"/>
      </rPr>
      <t xml:space="preserve"> Alcaraz</t>
    </r>
  </si>
  <si>
    <t>línea aerea - 2 apoyos - 0,025Km</t>
  </si>
  <si>
    <r>
      <rPr>
        <i/>
        <sz val="10"/>
        <color rgb="FF000000"/>
        <rFont val="Calibri"/>
        <family val="2"/>
      </rPr>
      <t>LINEA AT</t>
    </r>
    <r>
      <rPr>
        <sz val="10"/>
        <color indexed="8"/>
        <rFont val="Calibri"/>
        <family val="2"/>
      </rPr>
      <t xml:space="preserve"> Hellín</t>
    </r>
  </si>
  <si>
    <t>línea aerea - 2 apoyos - 0,06 Km</t>
  </si>
  <si>
    <t>Cerro Munera</t>
  </si>
  <si>
    <t>LINEA AT Cerro Munera</t>
  </si>
  <si>
    <t>linea aerea - 2 apoyos - 0,027 Km</t>
  </si>
  <si>
    <r>
      <rPr>
        <i/>
        <sz val="10"/>
        <color rgb="FF000000"/>
        <rFont val="Calibri"/>
        <family val="2"/>
      </rPr>
      <t>LINEA AT</t>
    </r>
    <r>
      <rPr>
        <sz val="10"/>
        <color indexed="8"/>
        <rFont val="Calibri"/>
        <family val="2"/>
      </rPr>
      <t xml:space="preserve"> Campillo de Altobuey</t>
    </r>
  </si>
  <si>
    <t>linea aerea - 2 apoyos - 0,082 Km</t>
  </si>
  <si>
    <t>Noblejas Subestacion intemperie</t>
  </si>
  <si>
    <t>BARCELONA (Sant Cugat del Vallés)</t>
  </si>
  <si>
    <t xml:space="preserve">C. Seccionamiento </t>
  </si>
  <si>
    <t>Línea C.P.P. TVE</t>
  </si>
  <si>
    <r>
      <rPr>
        <i/>
        <sz val="10"/>
        <color theme="1"/>
        <rFont val="Calibri"/>
        <family val="2"/>
      </rPr>
      <t xml:space="preserve">LINEA AT </t>
    </r>
    <r>
      <rPr>
        <sz val="10"/>
        <color theme="1"/>
        <rFont val="Calibri"/>
        <family val="2"/>
      </rPr>
      <t>BARCELONA (Sant Cugat del Vallés)</t>
    </r>
  </si>
  <si>
    <t>2x línea soterrada - 0,300 Km</t>
  </si>
  <si>
    <t>BARCELONA Roc Boronat</t>
  </si>
  <si>
    <t xml:space="preserve">2 X 400KVA +1 X 100KVA 15kv </t>
  </si>
  <si>
    <t>LINEA AT MERIDA</t>
  </si>
  <si>
    <t>línea subterranea - 0,300Km</t>
  </si>
  <si>
    <t>LINEA AT GALICIA</t>
  </si>
  <si>
    <t>Pastoriza - La Coruña</t>
  </si>
  <si>
    <r>
      <t xml:space="preserve">LINEA AT </t>
    </r>
    <r>
      <rPr>
        <sz val="10"/>
        <color rgb="FF000000"/>
        <rFont val="Calibri"/>
        <family val="2"/>
      </rPr>
      <t>Pastoriza - La Coruña</t>
    </r>
  </si>
  <si>
    <t>LINEA AT Arieiras-Fontao</t>
  </si>
  <si>
    <r>
      <t xml:space="preserve">LINEA AT </t>
    </r>
    <r>
      <rPr>
        <sz val="10"/>
        <color rgb="FF000000"/>
        <rFont val="Calibri"/>
        <family val="2"/>
      </rPr>
      <t>Sabadelle-Pereiro</t>
    </r>
  </si>
  <si>
    <t>Línea C.T. RTVE</t>
  </si>
  <si>
    <t>LINEA AT LA RIOJA</t>
  </si>
  <si>
    <t>línea soterrada</t>
  </si>
  <si>
    <t>La Plana</t>
  </si>
  <si>
    <r>
      <t xml:space="preserve">LINEA AT </t>
    </r>
    <r>
      <rPr>
        <sz val="10"/>
        <color rgb="FF000000"/>
        <rFont val="Calibri"/>
        <family val="2"/>
      </rPr>
      <t>La Plana</t>
    </r>
  </si>
  <si>
    <t>La Grajera</t>
  </si>
  <si>
    <t xml:space="preserve">LINEA AT La Grajera </t>
  </si>
  <si>
    <t>línea soterrada 570 m</t>
  </si>
  <si>
    <t>C.P.P. RTVE</t>
  </si>
  <si>
    <t>MADRID (Prado del Rey, CTN5)</t>
  </si>
  <si>
    <t>2 trafos de 1250 kVA  20kV/400 V</t>
  </si>
  <si>
    <t xml:space="preserve"> PRADO NCT TVE-SSEE</t>
  </si>
  <si>
    <t xml:space="preserve">7 X 1250 KVA </t>
  </si>
  <si>
    <t>PRADO NNEE</t>
  </si>
  <si>
    <t>3x 1250 KVA</t>
  </si>
  <si>
    <t>PRADO EPR</t>
  </si>
  <si>
    <t xml:space="preserve">3 X 1000 KVA </t>
  </si>
  <si>
    <t>PRADO RNE</t>
  </si>
  <si>
    <t>4 X 1250 KVA</t>
  </si>
  <si>
    <t>MADRID (Prado del Rey, CEMR)</t>
  </si>
  <si>
    <t xml:space="preserve">Solo cabinas </t>
  </si>
  <si>
    <t>Linea AT</t>
  </si>
  <si>
    <r>
      <t xml:space="preserve">LINEA AT </t>
    </r>
    <r>
      <rPr>
        <sz val="10"/>
        <rFont val="Calibri"/>
        <family val="2"/>
      </rPr>
      <t>(Prado del Rey, CEMR LINEA PRINCIPAL)</t>
    </r>
  </si>
  <si>
    <t>linea subterranea - 0,130 Km</t>
  </si>
  <si>
    <r>
      <t xml:space="preserve">LINEA AT </t>
    </r>
    <r>
      <rPr>
        <sz val="10"/>
        <rFont val="Calibri"/>
        <family val="2"/>
      </rPr>
      <t>(Prado del Rey, CEMR LINEA SECUNDARIA)</t>
    </r>
  </si>
  <si>
    <r>
      <t xml:space="preserve">LINEA AT </t>
    </r>
    <r>
      <rPr>
        <sz val="10"/>
        <rFont val="Calibri"/>
        <family val="2"/>
      </rPr>
      <t>(Prado del Rey, CEMR-NNEE)</t>
    </r>
  </si>
  <si>
    <t>linea subterranea - 0,250 Km</t>
  </si>
  <si>
    <r>
      <t xml:space="preserve">LINEA AT </t>
    </r>
    <r>
      <rPr>
        <sz val="10"/>
        <rFont val="Calibri"/>
        <family val="2"/>
      </rPr>
      <t>(Prado del Rey, NNEE-NCT TVE SSEE)</t>
    </r>
  </si>
  <si>
    <r>
      <t xml:space="preserve">LINEA AT </t>
    </r>
    <r>
      <rPr>
        <sz val="10"/>
        <rFont val="Calibri"/>
        <family val="2"/>
      </rPr>
      <t>(Prado del Rey, NCT TVE SSEE-EPR)</t>
    </r>
  </si>
  <si>
    <t>linea subterranea - 0,680 Km</t>
  </si>
  <si>
    <r>
      <t xml:space="preserve">LINEA AT </t>
    </r>
    <r>
      <rPr>
        <sz val="10"/>
        <rFont val="Calibri"/>
        <family val="2"/>
      </rPr>
      <t>(Prado del Rey, EPR-RNE)</t>
    </r>
  </si>
  <si>
    <t>linea subterranea - 0,430 Km</t>
  </si>
  <si>
    <r>
      <t xml:space="preserve">LINEA AT </t>
    </r>
    <r>
      <rPr>
        <sz val="10"/>
        <rFont val="Calibri"/>
        <family val="2"/>
      </rPr>
      <t>(Prado del Rey, RNE-CTN5)</t>
    </r>
  </si>
  <si>
    <t>linea subterranea - 0,310 Km</t>
  </si>
  <si>
    <r>
      <t xml:space="preserve">LINEA AT </t>
    </r>
    <r>
      <rPr>
        <sz val="10"/>
        <rFont val="Calibri"/>
        <family val="2"/>
      </rPr>
      <t>(Prado del Rey, CTN5-CEMR)</t>
    </r>
  </si>
  <si>
    <t>atarjea - 0,010 Km</t>
  </si>
  <si>
    <r>
      <rPr>
        <i/>
        <sz val="10"/>
        <rFont val="Calibri"/>
        <family val="2"/>
      </rPr>
      <t>LINEA AT</t>
    </r>
    <r>
      <rPr>
        <sz val="10"/>
        <rFont val="Calibri"/>
        <family val="2"/>
      </rPr>
      <t xml:space="preserve"> MADRID (Torrespaña) Edif A L. PRINCIPAL</t>
    </r>
  </si>
  <si>
    <t>linea subterranea - 0,050 Km</t>
  </si>
  <si>
    <r>
      <rPr>
        <i/>
        <sz val="10"/>
        <rFont val="Calibri"/>
        <family val="2"/>
      </rPr>
      <t>LINEA AT</t>
    </r>
    <r>
      <rPr>
        <sz val="10"/>
        <rFont val="Calibri"/>
        <family val="2"/>
      </rPr>
      <t xml:space="preserve"> MADRID (Torrespaña) Edif A L. SECUNDARIA</t>
    </r>
  </si>
  <si>
    <t>MADRID (Torrespaña) A Centro Seccionamiento</t>
  </si>
  <si>
    <t>10 cabinas</t>
  </si>
  <si>
    <t>MADRID (Torrespaña) A Centro Transformación</t>
  </si>
  <si>
    <r>
      <rPr>
        <i/>
        <sz val="10"/>
        <rFont val="Calibri"/>
        <family val="2"/>
      </rPr>
      <t>LINEA AT</t>
    </r>
    <r>
      <rPr>
        <sz val="10"/>
        <rFont val="Calibri"/>
        <family val="2"/>
      </rPr>
      <t xml:space="preserve"> MADRID (Torrespaña) Edif B L. PRINCIPAL</t>
    </r>
  </si>
  <si>
    <t>linea soterrada - 0,200 Km</t>
  </si>
  <si>
    <r>
      <rPr>
        <i/>
        <sz val="10"/>
        <rFont val="Calibri"/>
        <family val="2"/>
      </rPr>
      <t>LINEA AT</t>
    </r>
    <r>
      <rPr>
        <sz val="10"/>
        <rFont val="Calibri"/>
        <family val="2"/>
      </rPr>
      <t xml:space="preserve"> MADRID (Torrespaña) Edif B L. SECUNDARIA</t>
    </r>
  </si>
  <si>
    <t>IRTVE</t>
  </si>
  <si>
    <t xml:space="preserve">MADRID (Orquesta y Coro) </t>
  </si>
  <si>
    <t>1 X 400 KVA</t>
  </si>
  <si>
    <t>MADRID (IORTVE)</t>
  </si>
  <si>
    <t>Torre de Cotillas</t>
  </si>
  <si>
    <t>Tudela</t>
  </si>
  <si>
    <t>Berrioplano</t>
  </si>
  <si>
    <t xml:space="preserve">1 x 100KVA 13kv </t>
  </si>
  <si>
    <r>
      <rPr>
        <i/>
        <sz val="10"/>
        <rFont val="Calibri"/>
        <family val="2"/>
      </rPr>
      <t>LINEA AT</t>
    </r>
    <r>
      <rPr>
        <sz val="10"/>
        <rFont val="Calibri"/>
        <family val="2"/>
      </rPr>
      <t xml:space="preserve">  Berrosteguieta</t>
    </r>
  </si>
  <si>
    <t>línea aerea - 0,350 Km</t>
  </si>
  <si>
    <r>
      <rPr>
        <i/>
        <sz val="10"/>
        <color rgb="FF000000"/>
        <rFont val="Calibri"/>
        <family val="2"/>
      </rPr>
      <t>LINEA AT</t>
    </r>
    <r>
      <rPr>
        <sz val="10"/>
        <color indexed="8"/>
        <rFont val="Calibri"/>
        <family val="2"/>
      </rPr>
      <t xml:space="preserve"> Bacarot</t>
    </r>
  </si>
  <si>
    <t>linea soterrada - 0,020 Km</t>
  </si>
  <si>
    <t>LINEA AT El Palmar</t>
  </si>
  <si>
    <t>línea aerea - 14 Apoyos-1,4 Km</t>
  </si>
  <si>
    <r>
      <t xml:space="preserve">anualidad mantenimiento preventivo </t>
    </r>
    <r>
      <rPr>
        <b/>
        <sz val="11"/>
        <color rgb="FFFF0000"/>
        <rFont val="Calibri"/>
        <family val="2"/>
        <scheme val="minor"/>
      </rPr>
      <t>(.a)</t>
    </r>
  </si>
  <si>
    <t>OFERTA MANTENIMIENTO TECNICO LEGAL (.b)</t>
  </si>
  <si>
    <t>OFERTA MANTENIMIENTO PREVENTIVO ANUAL (.a)</t>
  </si>
  <si>
    <t>Posible 
prórroga 1</t>
  </si>
  <si>
    <t>Posible 
prórroga 2</t>
  </si>
  <si>
    <t>Total : 3 años de contrato + 2 años de prórroga</t>
  </si>
  <si>
    <t>PRECIO MTTO. PREVENTIVO ANUAL (*)</t>
  </si>
  <si>
    <t>PRECIO 
OCA (*)</t>
  </si>
  <si>
    <t>NOTAS (**)</t>
  </si>
  <si>
    <t>(**) NOTAS:  Preferencia horario Mtto.Preventivo y Tecnico Legal</t>
  </si>
  <si>
    <t>(*) No se admiten partidas sin ofertar ni importes a CERO.</t>
  </si>
  <si>
    <t xml:space="preserve">OFERTA SERVICIO FIJO </t>
  </si>
  <si>
    <t>Página/s siguiente/s  incluye/n desglose ofertado de “PRECIOS POR CENTRO ALTA TENSION CRTVE”</t>
  </si>
  <si>
    <t>PRECIOS POR CENTRO ALTA TENSION CRTVE (S-01868-2025)</t>
  </si>
  <si>
    <t xml:space="preserve">“Mantenimiento centros de transformación e instalaciones Alta Tensión en Sedes de CRTVE en España” </t>
  </si>
  <si>
    <r>
      <t>(.a) Importes indicados se obtienen de sumatorio de columna “</t>
    </r>
    <r>
      <rPr>
        <b/>
        <sz val="10"/>
        <rFont val="Calibri"/>
        <family val="2"/>
      </rPr>
      <t>PRECIO MTTO. PREVENTIVO ANUAL</t>
    </r>
    <r>
      <rPr>
        <sz val="10"/>
        <color rgb="FF000000"/>
        <rFont val="Calibri"/>
        <family val="2"/>
      </rPr>
      <t>” del cuadro “PRECIOS POR CENTRO ALTA TENSION CRTVE”. Será el mismo importe para los tres años de contrato y los dos años de posibles prórrogas.</t>
    </r>
  </si>
  <si>
    <r>
      <t xml:space="preserve">En cuadro “PRECIOS POR CENTRO ALTA TENSION CRTVE”, cada  “Código Identificador” se cumplimentará con el importe individual ofertado en las columnas “Precio Mtto.Preventivo AnualL”, “Precio OCA”, y, en función de la fecha indicada en columna “PROXIMA OCA” se cumplimentarán además las columnas “Precio OCA año X” y “Precio OCA prórroga X” correspondientes. Deben cumplimentarse </t>
    </r>
    <r>
      <rPr>
        <u/>
        <sz val="10"/>
        <color rgb="FF000000"/>
        <rFont val="Calibri"/>
        <family val="2"/>
      </rPr>
      <t>todos los códigos identificadores (107)</t>
    </r>
    <r>
      <rPr>
        <sz val="10"/>
        <color rgb="FF000000"/>
        <rFont val="Calibri"/>
        <family val="2"/>
      </rPr>
      <t xml:space="preserve"> para los conceptos “precio mtto.preventivo”  y “precio OCA periodo X” correspondientes. No se admiten identificadores sin ofertar o con importe cero.  </t>
    </r>
    <r>
      <rPr>
        <b/>
        <u/>
        <sz val="10"/>
        <color rgb="FF000000"/>
        <rFont val="Calibri"/>
        <family val="2"/>
      </rPr>
      <t>La omisión de cualquier código identificador en oferta económica presentada supondrá la exclusión del licitador por considerar la oferta como “NO VÁLIDA”</t>
    </r>
    <r>
      <rPr>
        <sz val="10"/>
        <color rgb="FF000000"/>
        <rFont val="Calibri"/>
        <family val="2"/>
      </rPr>
      <t xml:space="preserve">.   </t>
    </r>
  </si>
  <si>
    <r>
      <t xml:space="preserve">(.c) Importes indicados para “Mano de obra mantenimiento correctivo + modificativo” se obtienen como  producto de “Horas estimadas” </t>
    </r>
    <r>
      <rPr>
        <u/>
        <sz val="10"/>
        <color rgb="FF000000"/>
        <rFont val="Calibri"/>
        <family val="2"/>
      </rPr>
      <t>(dato fijo e invariable)</t>
    </r>
    <r>
      <rPr>
        <sz val="10"/>
        <color rgb="FF000000"/>
        <rFont val="Calibri"/>
        <family val="2"/>
      </rPr>
      <t xml:space="preserve"> por “Precio hora Mano de Obra”, según el detalle de horas estimadas para cada periodo. </t>
    </r>
  </si>
  <si>
    <t>Todos los importes se ofertarán, preferiblemente, SIN decimales (salvo el precio hora de mano de obra), admitiéndose un máximo de 2 decimales.</t>
  </si>
  <si>
    <r>
      <t>(.b) Importes indicados se obtienen de sumatorio “</t>
    </r>
    <r>
      <rPr>
        <b/>
        <sz val="10"/>
        <color rgb="FF000000"/>
        <rFont val="Calibri"/>
        <family val="2"/>
      </rPr>
      <t>OFERTA MANTENIMIENTO TECNICO LEGAL</t>
    </r>
    <r>
      <rPr>
        <sz val="10"/>
        <color rgb="FF000000"/>
        <rFont val="Calibri"/>
        <family val="2"/>
      </rPr>
      <t>” de columnas “</t>
    </r>
    <r>
      <rPr>
        <b/>
        <sz val="10"/>
        <color rgb="FF000000"/>
        <rFont val="Calibri"/>
        <family val="2"/>
      </rPr>
      <t>Precio OCAs año X</t>
    </r>
    <r>
      <rPr>
        <sz val="10"/>
        <color rgb="FF000000"/>
        <rFont val="Calibri"/>
        <family val="2"/>
      </rPr>
      <t>” y “</t>
    </r>
    <r>
      <rPr>
        <b/>
        <sz val="10"/>
        <color rgb="FF000000"/>
        <rFont val="Calibri"/>
        <family val="2"/>
      </rPr>
      <t>Precio OCAs Prórroga X</t>
    </r>
    <r>
      <rPr>
        <sz val="10"/>
        <color rgb="FF000000"/>
        <rFont val="Calibri"/>
        <family val="2"/>
      </rPr>
      <t>” por periodo ofertado en cuadro “PRECIOS POR CENTRO ALTA TENSION CRTVE”.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</si>
</sst>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43" formatCode="_-* #,##0.00\ _€_-;\-* #,##0.00\ _€_-;_-* &quot;-&quot;??\ _€_-;_-@_-"/>
    <numFmt numFmtId="164" formatCode="0.0000"/>
    <numFmt numFmtId="165" formatCode="#,##0.000"/>
  </numFmts>
  <fonts count="56" x14ac:knownFonts="1">
    <font>
      <sz val="11"/>
      <color theme="1"/>
      <name val="Calibri"/>
      <family val="2"/>
      <scheme val="minor"/>
    </font>
    <font>
      <b/>
      <sz val="11"/>
      <color theme="1"/>
      <name val="Calibri"/>
      <family val="2"/>
      <scheme val="minor"/>
    </font>
    <font>
      <sz val="11"/>
      <name val="Calibri"/>
      <family val="2"/>
      <scheme val="minor"/>
    </font>
    <font>
      <b/>
      <sz val="8"/>
      <color theme="0"/>
      <name val="Calibri"/>
      <family val="2"/>
    </font>
    <font>
      <b/>
      <sz val="10"/>
      <color theme="0"/>
      <name val="Calibri"/>
      <family val="2"/>
    </font>
    <font>
      <b/>
      <sz val="9"/>
      <name val="Calibri"/>
      <family val="2"/>
    </font>
    <font>
      <b/>
      <sz val="12"/>
      <color theme="1"/>
      <name val="Calibri"/>
      <family val="2"/>
      <scheme val="minor"/>
    </font>
    <font>
      <sz val="10"/>
      <color theme="1"/>
      <name val="Calibri"/>
      <family val="2"/>
    </font>
    <font>
      <sz val="10"/>
      <name val="Calibri"/>
      <family val="2"/>
    </font>
    <font>
      <sz val="10"/>
      <color indexed="8"/>
      <name val="Calibri"/>
      <family val="2"/>
    </font>
    <font>
      <sz val="10"/>
      <color theme="1"/>
      <name val="Calibri"/>
      <family val="2"/>
      <scheme val="minor"/>
    </font>
    <font>
      <sz val="10"/>
      <name val="Calibri"/>
      <family val="2"/>
      <scheme val="minor"/>
    </font>
    <font>
      <i/>
      <sz val="10"/>
      <color indexed="8"/>
      <name val="Calibri"/>
      <family val="2"/>
    </font>
    <font>
      <sz val="10"/>
      <name val="Arial"/>
      <family val="2"/>
    </font>
    <font>
      <b/>
      <sz val="12"/>
      <name val="Calibri"/>
      <family val="2"/>
      <scheme val="minor"/>
    </font>
    <font>
      <sz val="8"/>
      <color theme="1"/>
      <name val="Calibri"/>
      <family val="2"/>
      <scheme val="minor"/>
    </font>
    <font>
      <b/>
      <sz val="11"/>
      <name val="Calibri"/>
      <family val="2"/>
      <scheme val="minor"/>
    </font>
    <font>
      <sz val="9"/>
      <color rgb="FF000000"/>
      <name val="Calibri"/>
      <family val="2"/>
      <scheme val="minor"/>
    </font>
    <font>
      <sz val="9"/>
      <name val="Calibri"/>
      <family val="2"/>
    </font>
    <font>
      <sz val="9"/>
      <name val="Calibri"/>
      <family val="2"/>
      <scheme val="minor"/>
    </font>
    <font>
      <b/>
      <sz val="10"/>
      <color theme="0"/>
      <name val="Calibri"/>
      <family val="2"/>
      <scheme val="minor"/>
    </font>
    <font>
      <b/>
      <sz val="10"/>
      <color rgb="FFD9E1F2"/>
      <name val="Calibri"/>
      <family val="2"/>
      <scheme val="minor"/>
    </font>
    <font>
      <b/>
      <sz val="10"/>
      <name val="Calibri"/>
      <family val="2"/>
      <scheme val="minor"/>
    </font>
    <font>
      <sz val="8"/>
      <name val="Calibri"/>
      <family val="2"/>
      <scheme val="minor"/>
    </font>
    <font>
      <i/>
      <sz val="8"/>
      <color theme="1"/>
      <name val="Calibri"/>
      <family val="2"/>
      <scheme val="minor"/>
    </font>
    <font>
      <b/>
      <sz val="14"/>
      <color rgb="FFE36C0A"/>
      <name val="Calibri"/>
      <family val="2"/>
      <scheme val="minor"/>
    </font>
    <font>
      <sz val="10"/>
      <color rgb="FF000000"/>
      <name val="Calibri"/>
      <family val="2"/>
    </font>
    <font>
      <b/>
      <sz val="9"/>
      <color rgb="FFFFFFFF"/>
      <name val="Calibri"/>
      <family val="2"/>
      <scheme val="minor"/>
    </font>
    <font>
      <b/>
      <sz val="11"/>
      <color rgb="FFE26B0A"/>
      <name val="Calibri"/>
      <family val="2"/>
      <scheme val="minor"/>
    </font>
    <font>
      <sz val="10"/>
      <color rgb="FF000000"/>
      <name val="Calibri"/>
      <family val="2"/>
      <scheme val="minor"/>
    </font>
    <font>
      <b/>
      <sz val="11"/>
      <color rgb="FF00B0F0"/>
      <name val="Calibri"/>
      <family val="2"/>
      <scheme val="minor"/>
    </font>
    <font>
      <b/>
      <sz val="10"/>
      <color rgb="FF000000"/>
      <name val="Calibri"/>
      <family val="2"/>
      <scheme val="minor"/>
    </font>
    <font>
      <b/>
      <sz val="10"/>
      <color rgb="FF548DD4"/>
      <name val="Calibri"/>
      <family val="2"/>
      <scheme val="minor"/>
    </font>
    <font>
      <b/>
      <sz val="10"/>
      <color theme="1"/>
      <name val="Calibri"/>
      <family val="2"/>
      <scheme val="minor"/>
    </font>
    <font>
      <b/>
      <sz val="10"/>
      <color rgb="FFE36C0A"/>
      <name val="Calibri"/>
      <family val="2"/>
      <scheme val="minor"/>
    </font>
    <font>
      <b/>
      <u/>
      <sz val="11"/>
      <color theme="1"/>
      <name val="Calibri"/>
      <family val="2"/>
      <scheme val="minor"/>
    </font>
    <font>
      <b/>
      <i/>
      <sz val="10"/>
      <color theme="1"/>
      <name val="Calibri"/>
      <family val="2"/>
      <scheme val="minor"/>
    </font>
    <font>
      <u/>
      <sz val="11"/>
      <color theme="1"/>
      <name val="Calibri"/>
      <family val="2"/>
      <scheme val="minor"/>
    </font>
    <font>
      <sz val="11"/>
      <color theme="1"/>
      <name val="Calibri"/>
      <family val="2"/>
      <scheme val="minor"/>
    </font>
    <font>
      <sz val="11"/>
      <color rgb="FFFF0000"/>
      <name val="Calibri"/>
      <family val="2"/>
      <scheme val="minor"/>
    </font>
    <font>
      <b/>
      <sz val="11"/>
      <color rgb="FF000000"/>
      <name val="Calibri"/>
      <family val="2"/>
      <scheme val="minor"/>
    </font>
    <font>
      <b/>
      <i/>
      <sz val="8"/>
      <color theme="1"/>
      <name val="Calibri"/>
      <family val="2"/>
      <scheme val="minor"/>
    </font>
    <font>
      <i/>
      <sz val="11"/>
      <color theme="1"/>
      <name val="Calibri"/>
      <family val="2"/>
      <scheme val="minor"/>
    </font>
    <font>
      <b/>
      <sz val="10"/>
      <color rgb="FFFF0000"/>
      <name val="Calibri"/>
      <family val="2"/>
    </font>
    <font>
      <b/>
      <sz val="9"/>
      <color rgb="FFFF0000"/>
      <name val="Calibri"/>
      <family val="2"/>
    </font>
    <font>
      <i/>
      <sz val="10"/>
      <color theme="1"/>
      <name val="Calibri"/>
      <family val="2"/>
    </font>
    <font>
      <i/>
      <sz val="10"/>
      <color rgb="FF000000"/>
      <name val="Calibri"/>
      <family val="2"/>
    </font>
    <font>
      <i/>
      <sz val="10"/>
      <name val="Calibri"/>
      <family val="2"/>
    </font>
    <font>
      <b/>
      <sz val="12"/>
      <color rgb="FF00B050"/>
      <name val="Calibri"/>
      <family val="2"/>
      <scheme val="minor"/>
    </font>
    <font>
      <b/>
      <sz val="11"/>
      <color rgb="FFFF0000"/>
      <name val="Calibri"/>
      <family val="2"/>
      <scheme val="minor"/>
    </font>
    <font>
      <b/>
      <sz val="9"/>
      <color rgb="FF000000"/>
      <name val="Calibri"/>
      <family val="2"/>
      <scheme val="minor"/>
    </font>
    <font>
      <b/>
      <sz val="9"/>
      <name val="Calibri"/>
      <family val="2"/>
      <scheme val="minor"/>
    </font>
    <font>
      <b/>
      <sz val="10"/>
      <name val="Calibri"/>
      <family val="2"/>
    </font>
    <font>
      <b/>
      <sz val="10"/>
      <color rgb="FF000000"/>
      <name val="Calibri"/>
      <family val="2"/>
    </font>
    <font>
      <u/>
      <sz val="10"/>
      <color rgb="FF000000"/>
      <name val="Calibri"/>
      <family val="2"/>
    </font>
    <font>
      <b/>
      <u/>
      <sz val="10"/>
      <color rgb="FF000000"/>
      <name val="Calibri"/>
      <family val="2"/>
    </font>
  </fonts>
  <fills count="18">
    <fill>
      <patternFill patternType="none"/>
    </fill>
    <fill>
      <patternFill patternType="gray125"/>
    </fill>
    <fill>
      <patternFill patternType="solid">
        <fgColor theme="4" tint="0.39997558519241921"/>
        <bgColor theme="4"/>
      </patternFill>
    </fill>
    <fill>
      <patternFill patternType="solid">
        <fgColor theme="4" tint="0.79998168889431442"/>
        <bgColor indexed="64"/>
      </patternFill>
    </fill>
    <fill>
      <patternFill patternType="solid">
        <fgColor theme="4" tint="0.79998168889431442"/>
        <bgColor theme="4"/>
      </patternFill>
    </fill>
    <fill>
      <patternFill patternType="solid">
        <fgColor theme="0"/>
        <bgColor indexed="64"/>
      </patternFill>
    </fill>
    <fill>
      <patternFill patternType="solid">
        <fgColor theme="7" tint="0.79998168889431442"/>
        <bgColor indexed="64"/>
      </patternFill>
    </fill>
    <fill>
      <patternFill patternType="solid">
        <fgColor rgb="FFDCE6F1"/>
        <bgColor theme="4"/>
      </patternFill>
    </fill>
    <fill>
      <patternFill patternType="solid">
        <fgColor rgb="FFDCE6F1"/>
        <bgColor indexed="64"/>
      </patternFill>
    </fill>
    <fill>
      <patternFill patternType="solid">
        <fgColor theme="8" tint="0.79998168889431442"/>
        <bgColor indexed="64"/>
      </patternFill>
    </fill>
    <fill>
      <patternFill patternType="solid">
        <fgColor rgb="FFFFFF99"/>
        <bgColor indexed="64"/>
      </patternFill>
    </fill>
    <fill>
      <patternFill patternType="solid">
        <fgColor rgb="FFFFFFCC"/>
        <bgColor indexed="64"/>
      </patternFill>
    </fill>
    <fill>
      <patternFill patternType="solid">
        <fgColor rgb="FFE36C0A"/>
        <bgColor indexed="64"/>
      </patternFill>
    </fill>
    <fill>
      <patternFill patternType="solid">
        <fgColor rgb="FFFABF8F"/>
        <bgColor indexed="64"/>
      </patternFill>
    </fill>
    <fill>
      <patternFill patternType="solid">
        <fgColor rgb="FFCCFFFF"/>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CCCCFF"/>
        <bgColor indexed="64"/>
      </patternFill>
    </fill>
  </fills>
  <borders count="130">
    <border>
      <left/>
      <right/>
      <top/>
      <bottom/>
      <diagonal/>
    </border>
    <border>
      <left style="thin">
        <color rgb="FF000000"/>
      </left>
      <right style="thin">
        <color rgb="FF000000"/>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style="thin">
        <color rgb="FF000000"/>
      </right>
      <top/>
      <bottom style="thin">
        <color rgb="FF000000"/>
      </bottom>
      <diagonal/>
    </border>
    <border>
      <left style="thin">
        <color indexed="64"/>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bottom/>
      <diagonal/>
    </border>
    <border>
      <left style="thin">
        <color indexed="64"/>
      </left>
      <right style="thin">
        <color indexed="64"/>
      </right>
      <top style="medium">
        <color indexed="64"/>
      </top>
      <bottom style="thin">
        <color indexed="64"/>
      </bottom>
      <diagonal/>
    </border>
    <border>
      <left style="thin">
        <color rgb="FF000000"/>
      </left>
      <right style="thin">
        <color rgb="FF000000"/>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style="thin">
        <color rgb="FF000000"/>
      </right>
      <top/>
      <bottom style="medium">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rgb="FF000000"/>
      </left>
      <right style="thin">
        <color rgb="FF000000"/>
      </right>
      <top style="medium">
        <color indexed="64"/>
      </top>
      <bottom style="thin">
        <color indexed="64"/>
      </bottom>
      <diagonal/>
    </border>
    <border>
      <left style="thin">
        <color rgb="FF000000"/>
      </left>
      <right style="thin">
        <color rgb="FF000000"/>
      </right>
      <top style="thin">
        <color indexed="64"/>
      </top>
      <bottom style="thin">
        <color rgb="FF000000"/>
      </bottom>
      <diagonal/>
    </border>
    <border>
      <left/>
      <right/>
      <top style="thin">
        <color indexed="64"/>
      </top>
      <bottom style="thin">
        <color indexed="64"/>
      </bottom>
      <diagonal/>
    </border>
    <border>
      <left style="thin">
        <color indexed="64"/>
      </left>
      <right/>
      <top style="medium">
        <color indexed="64"/>
      </top>
      <bottom/>
      <diagonal/>
    </border>
    <border>
      <left style="thin">
        <color rgb="FF000000"/>
      </left>
      <right style="thin">
        <color rgb="FF000000"/>
      </right>
      <top style="thin">
        <color rgb="FF000000"/>
      </top>
      <bottom/>
      <diagonal/>
    </border>
    <border>
      <left style="thin">
        <color rgb="FF000000"/>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ck">
        <color rgb="FFFFFFFF"/>
      </right>
      <top/>
      <bottom/>
      <diagonal/>
    </border>
    <border>
      <left style="medium">
        <color rgb="FFF79646"/>
      </left>
      <right/>
      <top style="medium">
        <color rgb="FFF79646"/>
      </top>
      <bottom style="medium">
        <color rgb="FFF79646"/>
      </bottom>
      <diagonal/>
    </border>
    <border>
      <left/>
      <right/>
      <top style="medium">
        <color rgb="FFF79646"/>
      </top>
      <bottom style="medium">
        <color rgb="FFF79646"/>
      </bottom>
      <diagonal/>
    </border>
    <border>
      <left style="medium">
        <color rgb="FFF79646"/>
      </left>
      <right style="medium">
        <color rgb="FFF79646"/>
      </right>
      <top/>
      <bottom style="medium">
        <color rgb="FFF79646"/>
      </bottom>
      <diagonal/>
    </border>
    <border>
      <left/>
      <right style="medium">
        <color rgb="FFF79646"/>
      </right>
      <top/>
      <bottom style="medium">
        <color rgb="FFF79646"/>
      </bottom>
      <diagonal/>
    </border>
    <border>
      <left/>
      <right style="medium">
        <color rgb="FFF79646"/>
      </right>
      <top/>
      <bottom/>
      <diagonal/>
    </border>
    <border>
      <left/>
      <right/>
      <top/>
      <bottom style="thin">
        <color auto="1"/>
      </bottom>
      <diagonal/>
    </border>
    <border>
      <left style="thick">
        <color rgb="FFFFFFFF"/>
      </left>
      <right/>
      <top style="thick">
        <color rgb="FFFFFFFF"/>
      </top>
      <bottom style="thick">
        <color rgb="FFF79646"/>
      </bottom>
      <diagonal/>
    </border>
    <border>
      <left style="medium">
        <color rgb="FFF79646"/>
      </left>
      <right style="medium">
        <color rgb="FFF79646"/>
      </right>
      <top style="medium">
        <color rgb="FFF79646"/>
      </top>
      <bottom style="medium">
        <color rgb="FFF79646"/>
      </bottom>
      <diagonal/>
    </border>
    <border>
      <left style="medium">
        <color rgb="FFF79646"/>
      </left>
      <right/>
      <top style="medium">
        <color rgb="FFF79646"/>
      </top>
      <bottom/>
      <diagonal/>
    </border>
    <border>
      <left style="medium">
        <color rgb="FFF79646"/>
      </left>
      <right/>
      <top/>
      <bottom/>
      <diagonal/>
    </border>
    <border>
      <left style="medium">
        <color rgb="FFF79646"/>
      </left>
      <right/>
      <top/>
      <bottom style="medium">
        <color rgb="FFF79646"/>
      </bottom>
      <diagonal/>
    </border>
    <border>
      <left/>
      <right/>
      <top/>
      <bottom style="medium">
        <color rgb="FFF79646"/>
      </bottom>
      <diagonal/>
    </border>
    <border>
      <left/>
      <right style="medium">
        <color rgb="FFF79646"/>
      </right>
      <top style="medium">
        <color rgb="FFF79646"/>
      </top>
      <bottom style="medium">
        <color rgb="FFF79646"/>
      </bottom>
      <diagonal/>
    </border>
    <border>
      <left style="thick">
        <color rgb="FFFFFFFF"/>
      </left>
      <right/>
      <top style="thick">
        <color rgb="FFFFFFFF"/>
      </top>
      <bottom style="medium">
        <color rgb="FFF79646"/>
      </bottom>
      <diagonal/>
    </border>
    <border>
      <left style="medium">
        <color rgb="FFF79646"/>
      </left>
      <right/>
      <top style="thick">
        <color rgb="FFF79646"/>
      </top>
      <bottom style="medium">
        <color rgb="FFF79646"/>
      </bottom>
      <diagonal/>
    </border>
    <border>
      <left/>
      <right style="medium">
        <color rgb="FFF79646"/>
      </right>
      <top style="medium">
        <color rgb="FFF79646"/>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rgb="FF000000"/>
      </bottom>
      <diagonal/>
    </border>
    <border>
      <left/>
      <right style="thin">
        <color rgb="FF000000"/>
      </right>
      <top/>
      <bottom style="thin">
        <color rgb="FF000000"/>
      </bottom>
      <diagonal/>
    </border>
    <border>
      <left style="thin">
        <color rgb="FF000000"/>
      </left>
      <right style="medium">
        <color indexed="64"/>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medium">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medium">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medium">
        <color indexed="64"/>
      </right>
      <top style="thin">
        <color indexed="64"/>
      </top>
      <bottom style="thin">
        <color indexed="64"/>
      </bottom>
      <diagonal/>
    </border>
    <border>
      <left style="thin">
        <color rgb="FF000000"/>
      </left>
      <right style="thin">
        <color auto="1"/>
      </right>
      <top style="thin">
        <color indexed="64"/>
      </top>
      <bottom style="thin">
        <color indexed="64"/>
      </bottom>
      <diagonal/>
    </border>
    <border>
      <left style="thin">
        <color rgb="FF000000"/>
      </left>
      <right/>
      <top/>
      <bottom style="thin">
        <color rgb="FF000000"/>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bottom/>
      <diagonal/>
    </border>
    <border>
      <left/>
      <right style="thin">
        <color rgb="FF000000"/>
      </right>
      <top style="medium">
        <color indexed="64"/>
      </top>
      <bottom style="thin">
        <color rgb="FF000000"/>
      </bottom>
      <diagonal/>
    </border>
    <border>
      <left/>
      <right style="thin">
        <color rgb="FF000000"/>
      </right>
      <top style="thin">
        <color rgb="FF000000"/>
      </top>
      <bottom style="medium">
        <color indexed="64"/>
      </bottom>
      <diagonal/>
    </border>
    <border>
      <left/>
      <right style="thin">
        <color rgb="FF000000"/>
      </right>
      <top/>
      <bottom style="thin">
        <color indexed="64"/>
      </bottom>
      <diagonal/>
    </border>
    <border>
      <left/>
      <right style="thin">
        <color rgb="FF000000"/>
      </right>
      <top/>
      <bottom style="medium">
        <color indexed="64"/>
      </bottom>
      <diagonal/>
    </border>
    <border>
      <left/>
      <right/>
      <top/>
      <bottom style="medium">
        <color indexed="64"/>
      </bottom>
      <diagonal/>
    </border>
    <border>
      <left/>
      <right style="thin">
        <color rgb="FF000000"/>
      </right>
      <top style="medium">
        <color indexed="64"/>
      </top>
      <bottom style="thin">
        <color indexed="64"/>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indexed="64"/>
      </top>
      <bottom/>
      <diagonal/>
    </border>
    <border>
      <left style="thin">
        <color rgb="FF000000"/>
      </left>
      <right style="medium">
        <color rgb="FF000000"/>
      </right>
      <top style="thin">
        <color indexed="64"/>
      </top>
      <bottom style="thin">
        <color indexed="64"/>
      </bottom>
      <diagonal/>
    </border>
    <border>
      <left/>
      <right style="thin">
        <color rgb="FF000000"/>
      </right>
      <top style="thin">
        <color rgb="FF000000"/>
      </top>
      <bottom/>
      <diagonal/>
    </border>
    <border>
      <left/>
      <right/>
      <top style="medium">
        <color indexed="64"/>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rgb="FF000000"/>
      </right>
      <top style="medium">
        <color indexed="64"/>
      </top>
      <bottom/>
      <diagonal/>
    </border>
    <border>
      <left style="thin">
        <color rgb="FF000000"/>
      </left>
      <right style="medium">
        <color rgb="FF000000"/>
      </right>
      <top/>
      <bottom/>
      <diagonal/>
    </border>
    <border>
      <left style="thin">
        <color rgb="FF000000"/>
      </left>
      <right/>
      <top style="thin">
        <color rgb="FF000000"/>
      </top>
      <bottom/>
      <diagonal/>
    </border>
    <border>
      <left style="thin">
        <color indexed="64"/>
      </left>
      <right style="thin">
        <color indexed="64"/>
      </right>
      <top style="medium">
        <color indexed="64"/>
      </top>
      <bottom style="thin">
        <color rgb="FF000000"/>
      </bottom>
      <diagonal/>
    </border>
    <border>
      <left style="thin">
        <color indexed="64"/>
      </left>
      <right style="thin">
        <color indexed="64"/>
      </right>
      <top style="thin">
        <color rgb="FF000000"/>
      </top>
      <bottom/>
      <diagonal/>
    </border>
    <border>
      <left style="thin">
        <color rgb="FF000000"/>
      </left>
      <right style="medium">
        <color indexed="64"/>
      </right>
      <top/>
      <bottom style="thin">
        <color rgb="FF000000"/>
      </bottom>
      <diagonal/>
    </border>
    <border>
      <left style="medium">
        <color rgb="FFF79646"/>
      </left>
      <right style="thick">
        <color rgb="FFFFFFFF"/>
      </right>
      <top style="medium">
        <color rgb="FFF79646"/>
      </top>
      <bottom style="thick">
        <color rgb="FFFFFFFF"/>
      </bottom>
      <diagonal/>
    </border>
    <border>
      <left/>
      <right style="thick">
        <color rgb="FFFFFFFF"/>
      </right>
      <top style="medium">
        <color rgb="FFF79646"/>
      </top>
      <bottom style="thick">
        <color rgb="FFFFFFFF"/>
      </bottom>
      <diagonal/>
    </border>
    <border>
      <left style="thick">
        <color rgb="FFFFFFFF"/>
      </left>
      <right/>
      <top style="medium">
        <color rgb="FFF79646"/>
      </top>
      <bottom style="thick">
        <color rgb="FFFFFFFF"/>
      </bottom>
      <diagonal/>
    </border>
    <border>
      <left/>
      <right/>
      <top style="medium">
        <color rgb="FFF79646"/>
      </top>
      <bottom style="thick">
        <color rgb="FFFFFFFF"/>
      </bottom>
      <diagonal/>
    </border>
    <border>
      <left style="medium">
        <color rgb="FFF79646"/>
      </left>
      <right style="thick">
        <color rgb="FFFFFFFF"/>
      </right>
      <top/>
      <bottom/>
      <diagonal/>
    </border>
    <border>
      <left style="thick">
        <color theme="0"/>
      </left>
      <right style="thick">
        <color theme="0"/>
      </right>
      <top style="medium">
        <color rgb="FFF79646"/>
      </top>
      <bottom/>
      <diagonal/>
    </border>
    <border>
      <left style="thick">
        <color theme="0"/>
      </left>
      <right/>
      <top style="medium">
        <color rgb="FFF79646"/>
      </top>
      <bottom/>
      <diagonal/>
    </border>
    <border>
      <left style="thick">
        <color theme="0"/>
      </left>
      <right/>
      <top/>
      <bottom style="thick">
        <color rgb="FFF79646"/>
      </bottom>
      <diagonal/>
    </border>
    <border>
      <left style="thick">
        <color theme="0"/>
      </left>
      <right style="medium">
        <color rgb="FFF79646"/>
      </right>
      <top style="medium">
        <color rgb="FFF79646"/>
      </top>
      <bottom/>
      <diagonal/>
    </border>
    <border>
      <left style="thick">
        <color theme="0"/>
      </left>
      <right style="medium">
        <color rgb="FFF79646"/>
      </right>
      <top/>
      <bottom style="thick">
        <color rgb="FFF79646"/>
      </bottom>
      <diagonal/>
    </border>
    <border>
      <left style="thick">
        <color theme="0"/>
      </left>
      <right style="thick">
        <color theme="0"/>
      </right>
      <top/>
      <bottom style="medium">
        <color rgb="FFF79646"/>
      </bottom>
      <diagonal/>
    </border>
    <border>
      <left style="thick">
        <color rgb="FFF79646"/>
      </left>
      <right style="medium">
        <color rgb="FFF79646"/>
      </right>
      <top style="thick">
        <color rgb="FFF79646"/>
      </top>
      <bottom style="medium">
        <color rgb="FFF79646"/>
      </bottom>
      <diagonal/>
    </border>
    <border>
      <left style="thick">
        <color rgb="FFF79646"/>
      </left>
      <right style="medium">
        <color rgb="FFF79646"/>
      </right>
      <top style="thick">
        <color rgb="FFF79646"/>
      </top>
      <bottom style="thick">
        <color rgb="FFF79646"/>
      </bottom>
      <diagonal/>
    </border>
    <border>
      <left style="medium">
        <color rgb="FFF79646"/>
      </left>
      <right style="medium">
        <color rgb="FFF79646"/>
      </right>
      <top style="thick">
        <color rgb="FFF79646"/>
      </top>
      <bottom style="thick">
        <color rgb="FFF79646"/>
      </bottom>
      <diagonal/>
    </border>
    <border>
      <left style="medium">
        <color rgb="FFF79646"/>
      </left>
      <right style="medium">
        <color rgb="FFF79646"/>
      </right>
      <top style="medium">
        <color rgb="FFF79646"/>
      </top>
      <bottom/>
      <diagonal/>
    </border>
    <border>
      <left style="thick">
        <color rgb="FFF79646"/>
      </left>
      <right style="medium">
        <color rgb="FFF79646"/>
      </right>
      <top style="medium">
        <color rgb="FFF79646"/>
      </top>
      <bottom/>
      <diagonal/>
    </border>
    <border>
      <left style="thick">
        <color rgb="FFF79646"/>
      </left>
      <right style="medium">
        <color rgb="FFF79646"/>
      </right>
      <top/>
      <bottom style="medium">
        <color rgb="FFF79646"/>
      </bottom>
      <diagonal/>
    </border>
    <border>
      <left style="medium">
        <color rgb="FFF79646"/>
      </left>
      <right/>
      <top style="thick">
        <color rgb="FFF79646"/>
      </top>
      <bottom style="thick">
        <color rgb="FFF79646"/>
      </bottom>
      <diagonal/>
    </border>
    <border>
      <left/>
      <right style="thick">
        <color rgb="FFF79646"/>
      </right>
      <top/>
      <bottom style="medium">
        <color rgb="FFF79646"/>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3" fillId="0" borderId="0"/>
    <xf numFmtId="43" fontId="38" fillId="0" borderId="0" applyFont="0" applyFill="0" applyBorder="0" applyAlignment="0" applyProtection="0"/>
  </cellStyleXfs>
  <cellXfs count="405">
    <xf numFmtId="0" fontId="0" fillId="0" borderId="0" xfId="0"/>
    <xf numFmtId="0" fontId="0" fillId="0" borderId="0" xfId="0" applyAlignment="1"/>
    <xf numFmtId="164" fontId="0" fillId="0" borderId="0" xfId="0" applyNumberFormat="1" applyAlignment="1">
      <alignment horizontal="center" vertical="center"/>
    </xf>
    <xf numFmtId="164" fontId="0" fillId="0" borderId="0" xfId="0" applyNumberFormat="1" applyAlignment="1"/>
    <xf numFmtId="164" fontId="2" fillId="0" borderId="0" xfId="0" applyNumberFormat="1" applyFont="1" applyAlignment="1"/>
    <xf numFmtId="0" fontId="0" fillId="0" borderId="0" xfId="0" applyAlignment="1">
      <alignment horizontal="center"/>
    </xf>
    <xf numFmtId="0" fontId="0" fillId="0" borderId="0" xfId="0" applyFill="1" applyBorder="1"/>
    <xf numFmtId="0" fontId="4" fillId="4" borderId="4" xfId="0" applyFont="1" applyFill="1" applyBorder="1" applyAlignment="1">
      <alignment horizontal="center" vertical="center"/>
    </xf>
    <xf numFmtId="0" fontId="7" fillId="5" borderId="5" xfId="0" applyFont="1" applyFill="1" applyBorder="1" applyAlignment="1">
      <alignment horizontal="center" vertical="center"/>
    </xf>
    <xf numFmtId="0" fontId="9" fillId="5" borderId="7" xfId="0" applyFont="1" applyFill="1" applyBorder="1" applyAlignment="1">
      <alignment horizontal="center" vertical="center"/>
    </xf>
    <xf numFmtId="0" fontId="8" fillId="5" borderId="7" xfId="0" applyFont="1" applyFill="1" applyBorder="1" applyAlignment="1">
      <alignment horizontal="center" vertical="center"/>
    </xf>
    <xf numFmtId="0" fontId="4" fillId="7" borderId="4" xfId="0" applyFont="1" applyFill="1" applyBorder="1" applyAlignment="1">
      <alignment horizontal="center" vertical="center"/>
    </xf>
    <xf numFmtId="0" fontId="9" fillId="5" borderId="13" xfId="0" applyFont="1" applyFill="1" applyBorder="1" applyAlignment="1">
      <alignment horizontal="center" vertical="center"/>
    </xf>
    <xf numFmtId="0" fontId="8" fillId="5" borderId="13" xfId="0" applyFont="1" applyFill="1" applyBorder="1" applyAlignment="1">
      <alignment horizontal="center" vertical="center"/>
    </xf>
    <xf numFmtId="0" fontId="7" fillId="5" borderId="17" xfId="0" applyFont="1" applyFill="1" applyBorder="1" applyAlignment="1">
      <alignment horizontal="center" vertical="center"/>
    </xf>
    <xf numFmtId="0" fontId="9" fillId="5" borderId="19" xfId="0" applyFont="1" applyFill="1" applyBorder="1" applyAlignment="1">
      <alignment horizontal="center" vertical="center"/>
    </xf>
    <xf numFmtId="0" fontId="8" fillId="5" borderId="19" xfId="0" applyFont="1" applyFill="1" applyBorder="1" applyAlignment="1">
      <alignment horizontal="center" vertical="center"/>
    </xf>
    <xf numFmtId="0" fontId="7" fillId="5" borderId="21" xfId="0" applyFont="1" applyFill="1" applyBorder="1" applyAlignment="1">
      <alignment horizontal="center" vertical="center"/>
    </xf>
    <xf numFmtId="0" fontId="8" fillId="5" borderId="22" xfId="0" applyFont="1" applyFill="1" applyBorder="1" applyAlignment="1">
      <alignment horizontal="center" vertical="center"/>
    </xf>
    <xf numFmtId="0" fontId="9" fillId="5" borderId="5" xfId="0" applyFont="1" applyFill="1" applyBorder="1" applyAlignment="1">
      <alignment horizontal="center" vertical="center"/>
    </xf>
    <xf numFmtId="0" fontId="8" fillId="5" borderId="5" xfId="0" applyFont="1" applyFill="1" applyBorder="1" applyAlignment="1">
      <alignment horizontal="center" vertical="center"/>
    </xf>
    <xf numFmtId="0" fontId="7" fillId="5" borderId="23" xfId="0" applyFont="1" applyFill="1" applyBorder="1" applyAlignment="1">
      <alignment horizontal="center" vertical="center"/>
    </xf>
    <xf numFmtId="0" fontId="9" fillId="5" borderId="24" xfId="0" applyFont="1" applyFill="1" applyBorder="1" applyAlignment="1">
      <alignment horizontal="center" vertical="center"/>
    </xf>
    <xf numFmtId="0" fontId="8" fillId="5" borderId="24" xfId="0" applyFont="1" applyFill="1" applyBorder="1" applyAlignment="1">
      <alignment horizontal="center" vertical="center"/>
    </xf>
    <xf numFmtId="0" fontId="12" fillId="5" borderId="7" xfId="0" applyFont="1" applyFill="1" applyBorder="1" applyAlignment="1">
      <alignment horizontal="center" vertical="center"/>
    </xf>
    <xf numFmtId="0" fontId="7" fillId="5" borderId="27" xfId="0" applyFont="1" applyFill="1" applyBorder="1" applyAlignment="1">
      <alignment horizontal="center" vertical="center"/>
    </xf>
    <xf numFmtId="0" fontId="9" fillId="0" borderId="28" xfId="0" applyFont="1" applyFill="1" applyBorder="1" applyAlignment="1">
      <alignment horizontal="center" vertical="center"/>
    </xf>
    <xf numFmtId="0" fontId="8" fillId="0" borderId="28" xfId="0" applyFont="1" applyFill="1" applyBorder="1" applyAlignment="1">
      <alignment horizontal="center" vertical="center"/>
    </xf>
    <xf numFmtId="0" fontId="9" fillId="0" borderId="7" xfId="0" applyFont="1" applyFill="1" applyBorder="1" applyAlignment="1">
      <alignment horizontal="center" vertical="center"/>
    </xf>
    <xf numFmtId="0" fontId="8" fillId="0" borderId="7" xfId="0" applyFont="1" applyFill="1" applyBorder="1" applyAlignment="1">
      <alignment horizontal="center" vertical="center"/>
    </xf>
    <xf numFmtId="0" fontId="8" fillId="5" borderId="13" xfId="1" applyFont="1" applyFill="1" applyBorder="1" applyAlignment="1">
      <alignment horizontal="center" vertical="center"/>
    </xf>
    <xf numFmtId="0" fontId="7" fillId="5" borderId="28" xfId="0" applyFont="1" applyFill="1" applyBorder="1" applyAlignment="1">
      <alignment horizontal="center" vertical="center"/>
    </xf>
    <xf numFmtId="0" fontId="7" fillId="5" borderId="31" xfId="0" applyFont="1" applyFill="1" applyBorder="1" applyAlignment="1">
      <alignment horizontal="center" vertical="center"/>
    </xf>
    <xf numFmtId="0" fontId="9" fillId="0" borderId="13" xfId="0" applyFont="1" applyFill="1" applyBorder="1" applyAlignment="1">
      <alignment horizontal="center" vertical="center"/>
    </xf>
    <xf numFmtId="0" fontId="8" fillId="0" borderId="13" xfId="0" applyFont="1" applyFill="1" applyBorder="1" applyAlignment="1">
      <alignment horizontal="center" vertical="center"/>
    </xf>
    <xf numFmtId="0" fontId="4" fillId="8" borderId="4" xfId="0" applyFont="1" applyFill="1" applyBorder="1" applyAlignment="1">
      <alignment horizontal="center" vertical="center"/>
    </xf>
    <xf numFmtId="0" fontId="7" fillId="0" borderId="5" xfId="0" applyFont="1" applyFill="1" applyBorder="1" applyAlignment="1">
      <alignment horizontal="center" vertical="center"/>
    </xf>
    <xf numFmtId="0" fontId="9" fillId="0" borderId="31" xfId="0" applyFont="1" applyFill="1" applyBorder="1" applyAlignment="1">
      <alignment horizontal="center" vertical="center"/>
    </xf>
    <xf numFmtId="0" fontId="8" fillId="0" borderId="31" xfId="0" applyFont="1" applyFill="1" applyBorder="1" applyAlignment="1">
      <alignment horizontal="center" vertical="center"/>
    </xf>
    <xf numFmtId="0" fontId="2" fillId="0" borderId="0" xfId="0" applyFont="1" applyFill="1" applyBorder="1"/>
    <xf numFmtId="0" fontId="7" fillId="0" borderId="1" xfId="0" applyFont="1" applyFill="1" applyBorder="1" applyAlignment="1">
      <alignment horizontal="center" vertical="center"/>
    </xf>
    <xf numFmtId="0" fontId="8" fillId="5" borderId="32" xfId="0" applyFont="1" applyFill="1" applyBorder="1" applyAlignment="1">
      <alignment horizontal="center" vertical="center"/>
    </xf>
    <xf numFmtId="0" fontId="7" fillId="5" borderId="7" xfId="0" applyFont="1" applyFill="1" applyBorder="1" applyAlignment="1">
      <alignment horizontal="center" vertical="center"/>
    </xf>
    <xf numFmtId="0" fontId="0" fillId="0" borderId="0" xfId="0" applyFill="1"/>
    <xf numFmtId="0" fontId="8" fillId="5" borderId="7" xfId="0" quotePrefix="1" applyFont="1" applyFill="1" applyBorder="1" applyAlignment="1">
      <alignment horizontal="center" vertical="center"/>
    </xf>
    <xf numFmtId="0" fontId="9" fillId="5" borderId="31" xfId="0" applyFont="1" applyFill="1" applyBorder="1" applyAlignment="1">
      <alignment horizontal="center" vertical="center"/>
    </xf>
    <xf numFmtId="0" fontId="8" fillId="5" borderId="31" xfId="0" applyFont="1" applyFill="1" applyBorder="1" applyAlignment="1">
      <alignment horizontal="center" vertical="center"/>
    </xf>
    <xf numFmtId="0" fontId="9" fillId="5" borderId="21" xfId="0" applyFont="1" applyFill="1" applyBorder="1" applyAlignment="1">
      <alignment horizontal="center" vertical="center"/>
    </xf>
    <xf numFmtId="0" fontId="8" fillId="5" borderId="21" xfId="0" applyFont="1" applyFill="1" applyBorder="1" applyAlignment="1">
      <alignment horizontal="center" vertical="center"/>
    </xf>
    <xf numFmtId="0" fontId="0" fillId="0" borderId="33" xfId="0" applyBorder="1" applyAlignment="1">
      <alignment horizontal="center" vertical="center"/>
    </xf>
    <xf numFmtId="0" fontId="0" fillId="0" borderId="34" xfId="0" applyBorder="1" applyAlignment="1"/>
    <xf numFmtId="0" fontId="0" fillId="0" borderId="0" xfId="0" applyFill="1" applyBorder="1" applyAlignment="1">
      <alignment horizontal="center"/>
    </xf>
    <xf numFmtId="0" fontId="0" fillId="0" borderId="3" xfId="0" applyBorder="1" applyAlignment="1">
      <alignment horizontal="center" vertical="center"/>
    </xf>
    <xf numFmtId="0" fontId="1" fillId="0" borderId="4" xfId="0" applyFont="1" applyBorder="1" applyAlignment="1"/>
    <xf numFmtId="0" fontId="0" fillId="0" borderId="35" xfId="0" applyBorder="1" applyAlignment="1"/>
    <xf numFmtId="164" fontId="17" fillId="0" borderId="0" xfId="0" applyNumberFormat="1" applyFont="1"/>
    <xf numFmtId="8" fontId="15" fillId="5" borderId="0" xfId="0" applyNumberFormat="1" applyFont="1" applyFill="1" applyBorder="1" applyAlignment="1"/>
    <xf numFmtId="0" fontId="7" fillId="0" borderId="37" xfId="0" applyFont="1" applyFill="1" applyBorder="1" applyAlignment="1">
      <alignment horizontal="center" vertical="center"/>
    </xf>
    <xf numFmtId="0" fontId="7" fillId="0" borderId="12" xfId="0" applyFont="1" applyFill="1" applyBorder="1" applyAlignment="1">
      <alignment horizontal="center" vertical="center"/>
    </xf>
    <xf numFmtId="14" fontId="18" fillId="5" borderId="9" xfId="0" applyNumberFormat="1" applyFont="1" applyFill="1" applyBorder="1" applyAlignment="1">
      <alignment horizontal="center" vertical="center"/>
    </xf>
    <xf numFmtId="14" fontId="18" fillId="0" borderId="18" xfId="0" applyNumberFormat="1" applyFont="1" applyFill="1" applyBorder="1" applyAlignment="1">
      <alignment horizontal="center" vertical="center"/>
    </xf>
    <xf numFmtId="14" fontId="18" fillId="0" borderId="8" xfId="0" applyNumberFormat="1" applyFont="1" applyFill="1" applyBorder="1" applyAlignment="1">
      <alignment horizontal="center" vertical="center" wrapText="1"/>
    </xf>
    <xf numFmtId="14" fontId="18" fillId="0" borderId="16" xfId="0" applyNumberFormat="1" applyFont="1" applyFill="1" applyBorder="1" applyAlignment="1">
      <alignment horizontal="center" vertical="center"/>
    </xf>
    <xf numFmtId="14" fontId="18" fillId="5" borderId="8" xfId="0" applyNumberFormat="1" applyFont="1" applyFill="1" applyBorder="1" applyAlignment="1">
      <alignment horizontal="center" vertical="center" wrapText="1"/>
    </xf>
    <xf numFmtId="14" fontId="18" fillId="0" borderId="9" xfId="0" applyNumberFormat="1" applyFont="1" applyFill="1" applyBorder="1" applyAlignment="1">
      <alignment horizontal="center" vertical="center"/>
    </xf>
    <xf numFmtId="14" fontId="18" fillId="0" borderId="29" xfId="0" applyNumberFormat="1" applyFont="1" applyFill="1" applyBorder="1" applyAlignment="1">
      <alignment horizontal="center" vertical="center" wrapText="1"/>
    </xf>
    <xf numFmtId="14" fontId="18" fillId="5" borderId="25" xfId="0" applyNumberFormat="1" applyFont="1" applyFill="1" applyBorder="1" applyAlignment="1">
      <alignment horizontal="center" vertical="center"/>
    </xf>
    <xf numFmtId="14" fontId="18" fillId="0" borderId="30" xfId="0" applyNumberFormat="1" applyFont="1" applyFill="1" applyBorder="1" applyAlignment="1">
      <alignment horizontal="center" vertical="center" wrapText="1"/>
    </xf>
    <xf numFmtId="0" fontId="10" fillId="0" borderId="35" xfId="0" applyFont="1" applyBorder="1" applyAlignment="1"/>
    <xf numFmtId="0" fontId="10" fillId="0" borderId="36" xfId="0" applyFont="1" applyBorder="1" applyAlignment="1"/>
    <xf numFmtId="164" fontId="10" fillId="0" borderId="0" xfId="0" applyNumberFormat="1" applyFont="1" applyAlignment="1"/>
    <xf numFmtId="0" fontId="1" fillId="0" borderId="0" xfId="0" applyFont="1" applyAlignment="1"/>
    <xf numFmtId="2" fontId="23" fillId="5" borderId="34" xfId="0" applyNumberFormat="1" applyFont="1" applyFill="1" applyBorder="1" applyAlignment="1">
      <alignment horizontal="right"/>
    </xf>
    <xf numFmtId="2" fontId="16" fillId="0" borderId="4" xfId="0" applyNumberFormat="1" applyFont="1" applyFill="1" applyBorder="1" applyAlignment="1"/>
    <xf numFmtId="0" fontId="9" fillId="0" borderId="38" xfId="0" applyFont="1" applyFill="1" applyBorder="1" applyAlignment="1">
      <alignment horizontal="left" vertical="center"/>
    </xf>
    <xf numFmtId="0" fontId="10" fillId="0" borderId="38" xfId="0" applyFont="1" applyFill="1" applyBorder="1" applyAlignment="1">
      <alignment horizontal="left"/>
    </xf>
    <xf numFmtId="0" fontId="9" fillId="0" borderId="39" xfId="0" applyFont="1" applyFill="1" applyBorder="1" applyAlignment="1">
      <alignment horizontal="left" vertical="center"/>
    </xf>
    <xf numFmtId="0" fontId="27" fillId="12" borderId="41" xfId="0" applyFont="1" applyFill="1" applyBorder="1" applyAlignment="1">
      <alignment horizontal="center" vertical="center" wrapText="1"/>
    </xf>
    <xf numFmtId="0" fontId="32" fillId="0" borderId="44" xfId="0" applyFont="1" applyBorder="1" applyAlignment="1">
      <alignment horizontal="center" vertical="center" wrapText="1"/>
    </xf>
    <xf numFmtId="0" fontId="0" fillId="0" borderId="0" xfId="0" applyAlignment="1">
      <alignment wrapText="1"/>
    </xf>
    <xf numFmtId="0" fontId="0" fillId="0" borderId="0" xfId="0" applyAlignment="1">
      <alignment vertical="top"/>
    </xf>
    <xf numFmtId="0" fontId="1" fillId="0" borderId="0" xfId="0" applyFont="1" applyAlignment="1">
      <alignment vertical="top"/>
    </xf>
    <xf numFmtId="0" fontId="10" fillId="0" borderId="0" xfId="0" applyFont="1"/>
    <xf numFmtId="0" fontId="33" fillId="0" borderId="0" xfId="0" applyFont="1"/>
    <xf numFmtId="0" fontId="34" fillId="0" borderId="0" xfId="0" applyFont="1" applyAlignment="1">
      <alignment horizontal="right" vertical="center"/>
    </xf>
    <xf numFmtId="0" fontId="34" fillId="0" borderId="0" xfId="0" applyFont="1" applyAlignment="1">
      <alignment horizontal="right"/>
    </xf>
    <xf numFmtId="0" fontId="36" fillId="0" borderId="0" xfId="0" applyFont="1" applyAlignment="1"/>
    <xf numFmtId="0" fontId="0" fillId="0" borderId="0" xfId="0" applyAlignment="1">
      <alignment horizontal="left" vertical="top" wrapText="1"/>
    </xf>
    <xf numFmtId="0" fontId="0" fillId="0" borderId="0" xfId="0" applyAlignment="1" applyProtection="1">
      <alignment vertical="top"/>
    </xf>
    <xf numFmtId="0" fontId="0" fillId="0" borderId="47" xfId="0" applyBorder="1" applyAlignment="1" applyProtection="1">
      <alignment horizontal="center" vertical="top"/>
      <protection locked="0"/>
    </xf>
    <xf numFmtId="0" fontId="0" fillId="0" borderId="0" xfId="0" applyProtection="1"/>
    <xf numFmtId="0" fontId="24" fillId="0" borderId="0" xfId="0" applyFont="1" applyAlignment="1" applyProtection="1">
      <alignment horizontal="left" vertical="top"/>
    </xf>
    <xf numFmtId="0" fontId="24" fillId="0" borderId="0" xfId="0" applyFont="1" applyAlignment="1" applyProtection="1">
      <alignment vertical="top"/>
    </xf>
    <xf numFmtId="0" fontId="0" fillId="0" borderId="47" xfId="0" applyFill="1" applyBorder="1" applyAlignment="1" applyProtection="1">
      <alignment horizontal="center" vertical="top"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Alignment="1" applyProtection="1">
      <alignment horizontal="justify" vertical="top"/>
    </xf>
    <xf numFmtId="0" fontId="17" fillId="0" borderId="49" xfId="0" applyFont="1" applyBorder="1" applyAlignment="1">
      <alignment horizontal="left" vertical="center" wrapText="1"/>
    </xf>
    <xf numFmtId="0" fontId="29" fillId="0" borderId="49" xfId="0" applyFont="1" applyBorder="1" applyAlignment="1">
      <alignment horizontal="center" vertical="center" wrapText="1"/>
    </xf>
    <xf numFmtId="0" fontId="24" fillId="0" borderId="0" xfId="0" applyFont="1" applyAlignment="1">
      <alignment horizontal="right"/>
    </xf>
    <xf numFmtId="0" fontId="24" fillId="0" borderId="0" xfId="0" applyFont="1"/>
    <xf numFmtId="0" fontId="24" fillId="0" borderId="0" xfId="0" applyFont="1" applyAlignment="1"/>
    <xf numFmtId="0" fontId="41" fillId="0" borderId="0" xfId="0" applyFont="1"/>
    <xf numFmtId="0" fontId="41" fillId="0" borderId="0" xfId="0" applyFont="1" applyAlignment="1"/>
    <xf numFmtId="0" fontId="31" fillId="13" borderId="42" xfId="0" applyFont="1" applyFill="1" applyBorder="1" applyAlignment="1">
      <alignment vertical="center"/>
    </xf>
    <xf numFmtId="0" fontId="31" fillId="13" borderId="43" xfId="0" applyFont="1" applyFill="1" applyBorder="1" applyAlignment="1">
      <alignment vertical="center"/>
    </xf>
    <xf numFmtId="0" fontId="31" fillId="13" borderId="54" xfId="0" applyFont="1" applyFill="1" applyBorder="1" applyAlignment="1">
      <alignment vertical="center"/>
    </xf>
    <xf numFmtId="0" fontId="0" fillId="0" borderId="0" xfId="0" applyAlignment="1" applyProtection="1">
      <alignment horizontal="right"/>
    </xf>
    <xf numFmtId="0" fontId="0" fillId="0" borderId="0" xfId="0" applyBorder="1" applyAlignment="1" applyProtection="1">
      <alignment horizontal="center"/>
    </xf>
    <xf numFmtId="0" fontId="39" fillId="0" borderId="0" xfId="0" applyFont="1" applyAlignment="1"/>
    <xf numFmtId="43" fontId="0" fillId="0" borderId="0" xfId="2" applyFont="1" applyAlignment="1">
      <alignment horizontal="center" vertical="center"/>
    </xf>
    <xf numFmtId="0" fontId="2" fillId="0" borderId="0" xfId="0" applyNumberFormat="1" applyFont="1" applyAlignment="1"/>
    <xf numFmtId="0" fontId="3" fillId="2" borderId="9" xfId="0" applyFont="1" applyFill="1" applyBorder="1" applyAlignment="1">
      <alignment horizontal="center" vertical="center" wrapText="1"/>
    </xf>
    <xf numFmtId="0" fontId="4" fillId="2" borderId="40"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9" xfId="0" applyFont="1" applyFill="1" applyBorder="1" applyAlignment="1">
      <alignment horizontal="center" vertical="center" wrapText="1"/>
    </xf>
    <xf numFmtId="0" fontId="43" fillId="2" borderId="8" xfId="0" applyFont="1" applyFill="1" applyBorder="1" applyAlignment="1">
      <alignment horizontal="center" vertical="center"/>
    </xf>
    <xf numFmtId="43" fontId="4" fillId="2" borderId="58" xfId="2" applyFont="1" applyFill="1" applyBorder="1" applyAlignment="1">
      <alignment horizontal="center" vertical="center" wrapText="1"/>
    </xf>
    <xf numFmtId="164" fontId="4" fillId="2" borderId="18" xfId="0" applyNumberFormat="1" applyFont="1" applyFill="1" applyBorder="1" applyAlignment="1">
      <alignment horizontal="center" vertical="center" wrapText="1"/>
    </xf>
    <xf numFmtId="164" fontId="5" fillId="2" borderId="18" xfId="0" applyNumberFormat="1" applyFont="1" applyFill="1" applyBorder="1" applyAlignment="1">
      <alignment horizontal="center" vertical="center" wrapText="1"/>
    </xf>
    <xf numFmtId="164" fontId="5" fillId="2" borderId="59" xfId="0" applyNumberFormat="1" applyFont="1" applyFill="1" applyBorder="1" applyAlignment="1">
      <alignment horizontal="center" vertical="center" wrapText="1"/>
    </xf>
    <xf numFmtId="164" fontId="5" fillId="2" borderId="40" xfId="0" applyNumberFormat="1" applyFont="1" applyFill="1" applyBorder="1" applyAlignment="1">
      <alignment horizontal="center" vertical="center" wrapText="1"/>
    </xf>
    <xf numFmtId="164" fontId="5" fillId="2" borderId="8" xfId="0" applyNumberFormat="1" applyFont="1" applyFill="1" applyBorder="1" applyAlignment="1">
      <alignment horizontal="center" vertical="center" wrapText="1"/>
    </xf>
    <xf numFmtId="0" fontId="6" fillId="3" borderId="9" xfId="0" applyFont="1" applyFill="1" applyBorder="1" applyAlignment="1">
      <alignment vertical="center"/>
    </xf>
    <xf numFmtId="0" fontId="6" fillId="3" borderId="29" xfId="0" applyFont="1" applyFill="1" applyBorder="1" applyAlignment="1">
      <alignment vertical="center"/>
    </xf>
    <xf numFmtId="0" fontId="4" fillId="4" borderId="29" xfId="0" applyFont="1" applyFill="1" applyBorder="1" applyAlignment="1">
      <alignment horizontal="center" vertical="center"/>
    </xf>
    <xf numFmtId="0" fontId="43" fillId="4" borderId="29" xfId="0" applyFont="1" applyFill="1" applyBorder="1" applyAlignment="1">
      <alignment horizontal="center" vertical="center"/>
    </xf>
    <xf numFmtId="164" fontId="21" fillId="4" borderId="60" xfId="0" applyNumberFormat="1" applyFont="1" applyFill="1" applyBorder="1" applyAlignment="1">
      <alignment horizontal="center" vertical="center" wrapText="1"/>
    </xf>
    <xf numFmtId="164" fontId="21" fillId="4" borderId="61" xfId="0" applyNumberFormat="1" applyFont="1" applyFill="1" applyBorder="1" applyAlignment="1">
      <alignment horizontal="center" vertical="center" wrapText="1"/>
    </xf>
    <xf numFmtId="164" fontId="21" fillId="4" borderId="29" xfId="0" applyNumberFormat="1" applyFont="1" applyFill="1" applyBorder="1" applyAlignment="1">
      <alignment horizontal="center" vertical="center" wrapText="1"/>
    </xf>
    <xf numFmtId="0" fontId="4" fillId="4" borderId="9" xfId="0" applyFont="1" applyFill="1" applyBorder="1" applyAlignment="1">
      <alignment horizontal="center" vertical="center"/>
    </xf>
    <xf numFmtId="0" fontId="7" fillId="5" borderId="62" xfId="0" applyFont="1" applyFill="1" applyBorder="1" applyAlignment="1">
      <alignment horizontal="center" vertical="center"/>
    </xf>
    <xf numFmtId="0" fontId="7" fillId="5" borderId="63" xfId="0" applyFont="1" applyFill="1" applyBorder="1" applyAlignment="1">
      <alignment horizontal="center" vertical="center"/>
    </xf>
    <xf numFmtId="14" fontId="18" fillId="0" borderId="37" xfId="0" applyNumberFormat="1" applyFont="1" applyFill="1" applyBorder="1" applyAlignment="1">
      <alignment horizontal="center" vertical="center" wrapText="1"/>
    </xf>
    <xf numFmtId="4" fontId="11" fillId="0" borderId="28" xfId="0" applyNumberFormat="1" applyFont="1" applyFill="1" applyBorder="1" applyAlignment="1">
      <alignment horizontal="right" vertical="center" indent="1"/>
    </xf>
    <xf numFmtId="4" fontId="11" fillId="15" borderId="64" xfId="0" applyNumberFormat="1" applyFont="1" applyFill="1" applyBorder="1" applyAlignment="1">
      <alignment horizontal="right" vertical="center" indent="1"/>
    </xf>
    <xf numFmtId="4" fontId="11" fillId="0" borderId="65" xfId="0" applyNumberFormat="1" applyFont="1" applyFill="1" applyBorder="1" applyAlignment="1">
      <alignment horizontal="right" vertical="center" indent="1"/>
    </xf>
    <xf numFmtId="4" fontId="11" fillId="0" borderId="66" xfId="0" applyNumberFormat="1" applyFont="1" applyFill="1" applyBorder="1" applyAlignment="1">
      <alignment horizontal="right" vertical="center" indent="1"/>
    </xf>
    <xf numFmtId="0" fontId="10" fillId="5" borderId="9" xfId="0" applyFont="1" applyFill="1" applyBorder="1" applyAlignment="1">
      <alignment horizontal="center"/>
    </xf>
    <xf numFmtId="0" fontId="7" fillId="5" borderId="67" xfId="0" applyFont="1" applyFill="1" applyBorder="1" applyAlignment="1">
      <alignment horizontal="center" vertical="center"/>
    </xf>
    <xf numFmtId="0" fontId="8" fillId="0" borderId="5" xfId="0" applyFont="1" applyFill="1" applyBorder="1" applyAlignment="1">
      <alignment horizontal="center" vertical="center"/>
    </xf>
    <xf numFmtId="14" fontId="18" fillId="0" borderId="68" xfId="0" applyNumberFormat="1" applyFont="1" applyFill="1" applyBorder="1" applyAlignment="1">
      <alignment horizontal="center" vertical="center" wrapText="1"/>
    </xf>
    <xf numFmtId="4" fontId="11" fillId="0" borderId="69" xfId="0" applyNumberFormat="1" applyFont="1" applyFill="1" applyBorder="1" applyAlignment="1">
      <alignment horizontal="right" vertical="center" indent="1"/>
    </xf>
    <xf numFmtId="4" fontId="11" fillId="0" borderId="7" xfId="0" applyNumberFormat="1" applyFont="1" applyFill="1" applyBorder="1" applyAlignment="1">
      <alignment horizontal="right" vertical="center" indent="1"/>
    </xf>
    <xf numFmtId="4" fontId="11" fillId="0" borderId="71" xfId="0" applyNumberFormat="1" applyFont="1" applyFill="1" applyBorder="1" applyAlignment="1">
      <alignment horizontal="right" vertical="center" indent="1"/>
    </xf>
    <xf numFmtId="4" fontId="11" fillId="0" borderId="72" xfId="0" applyNumberFormat="1" applyFont="1" applyFill="1" applyBorder="1" applyAlignment="1">
      <alignment horizontal="right" vertical="center" indent="1"/>
    </xf>
    <xf numFmtId="0" fontId="7" fillId="5" borderId="73" xfId="0" applyFont="1" applyFill="1" applyBorder="1" applyAlignment="1">
      <alignment horizontal="center" vertical="center"/>
    </xf>
    <xf numFmtId="0" fontId="7" fillId="5" borderId="71" xfId="0" applyFont="1" applyFill="1" applyBorder="1" applyAlignment="1">
      <alignment horizontal="center" vertical="center"/>
    </xf>
    <xf numFmtId="14" fontId="18" fillId="5" borderId="8" xfId="0" applyNumberFormat="1" applyFont="1" applyFill="1" applyBorder="1" applyAlignment="1">
      <alignment horizontal="center" vertical="center"/>
    </xf>
    <xf numFmtId="4" fontId="11" fillId="16" borderId="69" xfId="0" applyNumberFormat="1" applyFont="1" applyFill="1" applyBorder="1" applyAlignment="1">
      <alignment horizontal="right" vertical="center" indent="1"/>
    </xf>
    <xf numFmtId="4" fontId="11" fillId="0" borderId="70" xfId="0" applyNumberFormat="1" applyFont="1" applyFill="1" applyBorder="1" applyAlignment="1">
      <alignment horizontal="right" vertical="center" indent="1"/>
    </xf>
    <xf numFmtId="4" fontId="11" fillId="16" borderId="71" xfId="0" applyNumberFormat="1" applyFont="1" applyFill="1" applyBorder="1" applyAlignment="1">
      <alignment horizontal="right" vertical="center" indent="1"/>
    </xf>
    <xf numFmtId="14" fontId="18" fillId="0" borderId="8" xfId="0" applyNumberFormat="1" applyFont="1" applyFill="1" applyBorder="1" applyAlignment="1">
      <alignment horizontal="center" vertical="center"/>
    </xf>
    <xf numFmtId="0" fontId="8" fillId="5" borderId="9" xfId="0" applyFont="1" applyFill="1" applyBorder="1" applyAlignment="1">
      <alignment horizontal="center" vertical="center"/>
    </xf>
    <xf numFmtId="0" fontId="8" fillId="5" borderId="40" xfId="0" applyFont="1" applyFill="1" applyBorder="1" applyAlignment="1">
      <alignment horizontal="center" vertical="center"/>
    </xf>
    <xf numFmtId="14" fontId="18" fillId="5" borderId="12" xfId="0" applyNumberFormat="1" applyFont="1" applyFill="1" applyBorder="1" applyAlignment="1">
      <alignment horizontal="center" vertical="center"/>
    </xf>
    <xf numFmtId="0" fontId="8" fillId="5" borderId="36" xfId="0" applyFont="1" applyFill="1" applyBorder="1" applyAlignment="1">
      <alignment horizontal="center" vertical="center"/>
    </xf>
    <xf numFmtId="14" fontId="18" fillId="5" borderId="35" xfId="0" applyNumberFormat="1" applyFont="1" applyFill="1" applyBorder="1" applyAlignment="1">
      <alignment horizontal="center" vertical="center"/>
    </xf>
    <xf numFmtId="4" fontId="11" fillId="0" borderId="74" xfId="0" applyNumberFormat="1" applyFont="1" applyFill="1" applyBorder="1" applyAlignment="1">
      <alignment horizontal="right" vertical="center" indent="1"/>
    </xf>
    <xf numFmtId="4" fontId="11" fillId="0" borderId="22" xfId="0" applyNumberFormat="1" applyFont="1" applyFill="1" applyBorder="1" applyAlignment="1">
      <alignment horizontal="right" vertical="center" indent="1"/>
    </xf>
    <xf numFmtId="4" fontId="11" fillId="0" borderId="76" xfId="0" applyNumberFormat="1" applyFont="1" applyFill="1" applyBorder="1" applyAlignment="1">
      <alignment horizontal="right" vertical="center" indent="1"/>
    </xf>
    <xf numFmtId="4" fontId="11" fillId="0" borderId="77" xfId="0" applyNumberFormat="1" applyFont="1" applyFill="1" applyBorder="1" applyAlignment="1">
      <alignment horizontal="right" vertical="center" indent="1"/>
    </xf>
    <xf numFmtId="0" fontId="4" fillId="7" borderId="29" xfId="0" applyFont="1" applyFill="1" applyBorder="1" applyAlignment="1">
      <alignment horizontal="center" vertical="center"/>
    </xf>
    <xf numFmtId="0" fontId="44" fillId="7" borderId="29" xfId="0" applyFont="1" applyFill="1" applyBorder="1" applyAlignment="1">
      <alignment horizontal="center" vertical="center"/>
    </xf>
    <xf numFmtId="4" fontId="22" fillId="8" borderId="0" xfId="0" applyNumberFormat="1" applyFont="1" applyFill="1" applyBorder="1" applyAlignment="1">
      <alignment horizontal="right" vertical="center" indent="1"/>
    </xf>
    <xf numFmtId="4" fontId="22" fillId="7" borderId="0" xfId="0" applyNumberFormat="1" applyFont="1" applyFill="1" applyBorder="1" applyAlignment="1">
      <alignment horizontal="right" vertical="center" indent="1"/>
    </xf>
    <xf numFmtId="4" fontId="22" fillId="8" borderId="29" xfId="0" applyNumberFormat="1" applyFont="1" applyFill="1" applyBorder="1" applyAlignment="1">
      <alignment horizontal="right" vertical="center" indent="1"/>
    </xf>
    <xf numFmtId="4" fontId="22" fillId="7" borderId="29" xfId="0" applyNumberFormat="1" applyFont="1" applyFill="1" applyBorder="1" applyAlignment="1">
      <alignment horizontal="right" vertical="center" indent="1"/>
    </xf>
    <xf numFmtId="0" fontId="8" fillId="5" borderId="26" xfId="0" applyFont="1" applyFill="1" applyBorder="1" applyAlignment="1">
      <alignment horizontal="center" vertical="center"/>
    </xf>
    <xf numFmtId="0" fontId="8" fillId="5" borderId="38" xfId="0" applyFont="1" applyFill="1" applyBorder="1" applyAlignment="1">
      <alignment horizontal="center" vertical="center"/>
    </xf>
    <xf numFmtId="0" fontId="9" fillId="5" borderId="17" xfId="0" applyFont="1" applyFill="1" applyBorder="1" applyAlignment="1">
      <alignment horizontal="center" vertical="center"/>
    </xf>
    <xf numFmtId="14" fontId="19" fillId="5" borderId="37" xfId="0" applyNumberFormat="1" applyFont="1" applyFill="1" applyBorder="1" applyAlignment="1">
      <alignment horizontal="center" vertical="center"/>
    </xf>
    <xf numFmtId="4" fontId="11" fillId="0" borderId="78" xfId="0" applyNumberFormat="1" applyFont="1" applyFill="1" applyBorder="1" applyAlignment="1">
      <alignment horizontal="right" vertical="center" indent="1"/>
    </xf>
    <xf numFmtId="4" fontId="11" fillId="0" borderId="79" xfId="0" applyNumberFormat="1" applyFont="1" applyFill="1" applyBorder="1" applyAlignment="1">
      <alignment horizontal="right" vertical="center" indent="1"/>
    </xf>
    <xf numFmtId="4" fontId="11" fillId="0" borderId="67" xfId="0" applyNumberFormat="1" applyFont="1" applyFill="1" applyBorder="1" applyAlignment="1">
      <alignment horizontal="right" vertical="center" indent="1"/>
    </xf>
    <xf numFmtId="4" fontId="11" fillId="0" borderId="81" xfId="0" applyNumberFormat="1" applyFont="1" applyFill="1" applyBorder="1" applyAlignment="1">
      <alignment horizontal="right" vertical="center" indent="1"/>
    </xf>
    <xf numFmtId="0" fontId="6" fillId="8" borderId="29" xfId="0" applyFont="1" applyFill="1" applyBorder="1" applyAlignment="1">
      <alignment vertical="center"/>
    </xf>
    <xf numFmtId="4" fontId="22" fillId="8" borderId="60" xfId="0" applyNumberFormat="1" applyFont="1" applyFill="1" applyBorder="1" applyAlignment="1">
      <alignment horizontal="right" vertical="center" indent="1"/>
    </xf>
    <xf numFmtId="4" fontId="22" fillId="7" borderId="60" xfId="0" applyNumberFormat="1" applyFont="1" applyFill="1" applyBorder="1" applyAlignment="1">
      <alignment horizontal="right" vertical="center" indent="1"/>
    </xf>
    <xf numFmtId="0" fontId="4" fillId="7" borderId="9" xfId="0" applyFont="1" applyFill="1" applyBorder="1" applyAlignment="1">
      <alignment horizontal="center" vertical="center"/>
    </xf>
    <xf numFmtId="0" fontId="8" fillId="5" borderId="11" xfId="0" applyFont="1" applyFill="1" applyBorder="1" applyAlignment="1">
      <alignment horizontal="center" vertical="center"/>
    </xf>
    <xf numFmtId="0" fontId="8" fillId="5" borderId="39" xfId="0" applyFont="1" applyFill="1" applyBorder="1" applyAlignment="1">
      <alignment horizontal="center" vertical="center"/>
    </xf>
    <xf numFmtId="0" fontId="8" fillId="5" borderId="82" xfId="0" applyFont="1" applyFill="1" applyBorder="1" applyAlignment="1">
      <alignment horizontal="center" vertical="center"/>
    </xf>
    <xf numFmtId="4" fontId="11" fillId="0" borderId="64" xfId="0" applyNumberFormat="1" applyFont="1" applyFill="1" applyBorder="1" applyAlignment="1">
      <alignment horizontal="right" vertical="center" indent="1"/>
    </xf>
    <xf numFmtId="0" fontId="10" fillId="5" borderId="40" xfId="0" applyFont="1" applyFill="1" applyBorder="1" applyAlignment="1">
      <alignment horizontal="center"/>
    </xf>
    <xf numFmtId="0" fontId="8" fillId="5" borderId="16" xfId="0" applyFont="1" applyFill="1" applyBorder="1" applyAlignment="1">
      <alignment horizontal="center" vertical="center"/>
    </xf>
    <xf numFmtId="0" fontId="8" fillId="5" borderId="83" xfId="0" applyFont="1" applyFill="1" applyBorder="1" applyAlignment="1">
      <alignment horizontal="center" vertical="center"/>
    </xf>
    <xf numFmtId="14" fontId="18" fillId="5" borderId="84" xfId="0" applyNumberFormat="1" applyFont="1" applyFill="1" applyBorder="1" applyAlignment="1">
      <alignment horizontal="center" vertical="center"/>
    </xf>
    <xf numFmtId="0" fontId="6" fillId="3" borderId="85" xfId="0" applyFont="1" applyFill="1" applyBorder="1" applyAlignment="1">
      <alignment vertical="center"/>
    </xf>
    <xf numFmtId="0" fontId="6" fillId="8" borderId="4" xfId="0" applyFont="1" applyFill="1" applyBorder="1" applyAlignment="1">
      <alignment vertical="center"/>
    </xf>
    <xf numFmtId="0" fontId="44" fillId="7" borderId="4" xfId="0" applyFont="1" applyFill="1" applyBorder="1" applyAlignment="1">
      <alignment horizontal="center" vertical="center"/>
    </xf>
    <xf numFmtId="0" fontId="7" fillId="5" borderId="86" xfId="0" applyFont="1" applyFill="1" applyBorder="1" applyAlignment="1">
      <alignment horizontal="center" vertical="center"/>
    </xf>
    <xf numFmtId="14" fontId="18" fillId="0" borderId="6" xfId="0" applyNumberFormat="1" applyFont="1" applyFill="1" applyBorder="1" applyAlignment="1">
      <alignment horizontal="center" vertical="center"/>
    </xf>
    <xf numFmtId="4" fontId="11" fillId="17" borderId="28" xfId="0" applyNumberFormat="1" applyFont="1" applyFill="1" applyBorder="1" applyAlignment="1">
      <alignment horizontal="right" vertical="center" indent="1"/>
    </xf>
    <xf numFmtId="4" fontId="11" fillId="17" borderId="7" xfId="0" applyNumberFormat="1" applyFont="1" applyFill="1" applyBorder="1" applyAlignment="1">
      <alignment horizontal="right" vertical="center" indent="1"/>
    </xf>
    <xf numFmtId="0" fontId="7" fillId="5" borderId="9" xfId="0" applyFont="1" applyFill="1" applyBorder="1" applyAlignment="1">
      <alignment horizontal="center" vertical="center"/>
    </xf>
    <xf numFmtId="0" fontId="7" fillId="5" borderId="79" xfId="0" applyFont="1" applyFill="1" applyBorder="1" applyAlignment="1">
      <alignment horizontal="center" vertical="center"/>
    </xf>
    <xf numFmtId="0" fontId="8" fillId="0" borderId="81" xfId="0" applyFont="1" applyFill="1" applyBorder="1" applyAlignment="1">
      <alignment horizontal="center" vertical="center"/>
    </xf>
    <xf numFmtId="14" fontId="18" fillId="0" borderId="37" xfId="0" applyNumberFormat="1" applyFont="1" applyFill="1" applyBorder="1" applyAlignment="1">
      <alignment horizontal="center" vertical="center"/>
    </xf>
    <xf numFmtId="4" fontId="11" fillId="0" borderId="75" xfId="0" applyNumberFormat="1" applyFont="1" applyFill="1" applyBorder="1" applyAlignment="1">
      <alignment horizontal="right" vertical="center" indent="1"/>
    </xf>
    <xf numFmtId="0" fontId="7" fillId="5" borderId="18" xfId="0" applyFont="1" applyFill="1" applyBorder="1" applyAlignment="1">
      <alignment horizontal="center" vertical="center"/>
    </xf>
    <xf numFmtId="0" fontId="7" fillId="5" borderId="87" xfId="0" applyFont="1" applyFill="1" applyBorder="1" applyAlignment="1">
      <alignment horizontal="center" vertical="center"/>
    </xf>
    <xf numFmtId="0" fontId="7" fillId="5" borderId="76" xfId="0" applyFont="1" applyFill="1" applyBorder="1" applyAlignment="1">
      <alignment horizontal="center" vertical="center"/>
    </xf>
    <xf numFmtId="0" fontId="10" fillId="0" borderId="40" xfId="0" applyFont="1" applyFill="1" applyBorder="1" applyAlignment="1">
      <alignment horizontal="center"/>
    </xf>
    <xf numFmtId="14" fontId="19" fillId="5" borderId="8" xfId="0" applyNumberFormat="1" applyFont="1" applyFill="1" applyBorder="1" applyAlignment="1">
      <alignment horizontal="center" vertical="center" wrapText="1"/>
    </xf>
    <xf numFmtId="0" fontId="7" fillId="5" borderId="88" xfId="0" applyFont="1" applyFill="1" applyBorder="1" applyAlignment="1">
      <alignment horizontal="center" vertical="center"/>
    </xf>
    <xf numFmtId="14" fontId="18" fillId="0" borderId="84" xfId="0" applyNumberFormat="1" applyFont="1" applyFill="1" applyBorder="1" applyAlignment="1">
      <alignment horizontal="center" vertical="center"/>
    </xf>
    <xf numFmtId="0" fontId="7" fillId="5" borderId="11" xfId="0" applyFont="1" applyFill="1" applyBorder="1" applyAlignment="1">
      <alignment horizontal="center" vertical="center"/>
    </xf>
    <xf numFmtId="0" fontId="7" fillId="5" borderId="89"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90" xfId="0" applyFont="1" applyFill="1" applyBorder="1" applyAlignment="1">
      <alignment horizontal="center" vertical="center"/>
    </xf>
    <xf numFmtId="14" fontId="18" fillId="0" borderId="35" xfId="0" applyNumberFormat="1" applyFont="1" applyFill="1" applyBorder="1" applyAlignment="1">
      <alignment horizontal="center" vertical="center"/>
    </xf>
    <xf numFmtId="14" fontId="18" fillId="5" borderId="6" xfId="0" applyNumberFormat="1" applyFont="1" applyFill="1" applyBorder="1" applyAlignment="1">
      <alignment horizontal="center" vertical="center"/>
    </xf>
    <xf numFmtId="14" fontId="18" fillId="5" borderId="37" xfId="0" applyNumberFormat="1" applyFont="1" applyFill="1" applyBorder="1" applyAlignment="1">
      <alignment horizontal="center" vertical="center"/>
    </xf>
    <xf numFmtId="14" fontId="18" fillId="0" borderId="68" xfId="0" applyNumberFormat="1" applyFont="1" applyFill="1" applyBorder="1" applyAlignment="1">
      <alignment horizontal="center" vertical="center"/>
    </xf>
    <xf numFmtId="0" fontId="7" fillId="0" borderId="18" xfId="0" applyFont="1" applyFill="1" applyBorder="1" applyAlignment="1">
      <alignment horizontal="center" vertical="center"/>
    </xf>
    <xf numFmtId="0" fontId="7" fillId="5" borderId="92"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65" xfId="0" applyFont="1" applyFill="1" applyBorder="1" applyAlignment="1">
      <alignment horizontal="center" vertical="center"/>
    </xf>
    <xf numFmtId="0" fontId="7" fillId="0" borderId="71" xfId="0" applyFont="1" applyFill="1" applyBorder="1" applyAlignment="1">
      <alignment horizontal="center" vertical="center"/>
    </xf>
    <xf numFmtId="0" fontId="8" fillId="0" borderId="71" xfId="0" applyFont="1" applyFill="1" applyBorder="1" applyAlignment="1">
      <alignment horizontal="center" vertical="center"/>
    </xf>
    <xf numFmtId="0" fontId="8" fillId="5" borderId="71" xfId="0" applyFont="1" applyFill="1" applyBorder="1" applyAlignment="1">
      <alignment horizontal="center" vertical="center"/>
    </xf>
    <xf numFmtId="0" fontId="8" fillId="5" borderId="88" xfId="0" applyFont="1" applyFill="1" applyBorder="1" applyAlignment="1">
      <alignment horizontal="center" vertical="center"/>
    </xf>
    <xf numFmtId="4" fontId="11" fillId="0" borderId="93" xfId="0" applyNumberFormat="1" applyFont="1" applyFill="1" applyBorder="1" applyAlignment="1">
      <alignment horizontal="right" vertical="center" indent="1"/>
    </xf>
    <xf numFmtId="0" fontId="7" fillId="0" borderId="94" xfId="0" applyFont="1" applyFill="1" applyBorder="1" applyAlignment="1">
      <alignment horizontal="center" vertical="center"/>
    </xf>
    <xf numFmtId="14" fontId="18" fillId="0" borderId="95" xfId="0" applyNumberFormat="1" applyFont="1" applyFill="1" applyBorder="1" applyAlignment="1">
      <alignment horizontal="center" vertical="center" wrapText="1"/>
    </xf>
    <xf numFmtId="0" fontId="7" fillId="5" borderId="65" xfId="0" applyFont="1" applyFill="1" applyBorder="1" applyAlignment="1">
      <alignment horizontal="center" vertical="center"/>
    </xf>
    <xf numFmtId="0" fontId="7" fillId="5" borderId="96" xfId="0" applyFont="1" applyFill="1" applyBorder="1" applyAlignment="1">
      <alignment horizontal="center" vertical="center"/>
    </xf>
    <xf numFmtId="0" fontId="8" fillId="0" borderId="65" xfId="0" applyFont="1" applyFill="1" applyBorder="1" applyAlignment="1">
      <alignment horizontal="center" vertical="center"/>
    </xf>
    <xf numFmtId="0" fontId="7" fillId="0" borderId="88" xfId="0" applyFont="1" applyFill="1" applyBorder="1" applyAlignment="1">
      <alignment horizontal="center" vertical="center"/>
    </xf>
    <xf numFmtId="0" fontId="6" fillId="9" borderId="85" xfId="0" applyFont="1" applyFill="1" applyBorder="1" applyAlignment="1">
      <alignment vertical="center"/>
    </xf>
    <xf numFmtId="0" fontId="44" fillId="8" borderId="4"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63" xfId="0" applyFont="1" applyFill="1" applyBorder="1" applyAlignment="1">
      <alignment horizontal="center" vertical="center"/>
    </xf>
    <xf numFmtId="14" fontId="18" fillId="0" borderId="2" xfId="0" applyNumberFormat="1" applyFont="1" applyFill="1" applyBorder="1" applyAlignment="1">
      <alignment horizontal="center" vertical="center"/>
    </xf>
    <xf numFmtId="14" fontId="18" fillId="0" borderId="95" xfId="0" applyNumberFormat="1" applyFont="1" applyFill="1" applyBorder="1" applyAlignment="1">
      <alignment horizontal="center" vertical="center"/>
    </xf>
    <xf numFmtId="0" fontId="7" fillId="0" borderId="96" xfId="0" applyFont="1" applyFill="1" applyBorder="1" applyAlignment="1">
      <alignment horizontal="center" vertical="center"/>
    </xf>
    <xf numFmtId="4" fontId="11" fillId="0" borderId="95" xfId="0" applyNumberFormat="1" applyFont="1" applyFill="1" applyBorder="1" applyAlignment="1">
      <alignment horizontal="right" vertical="center" indent="1"/>
    </xf>
    <xf numFmtId="14" fontId="18" fillId="0" borderId="12" xfId="0" applyNumberFormat="1" applyFont="1" applyFill="1" applyBorder="1" applyAlignment="1">
      <alignment horizontal="center" vertical="center"/>
    </xf>
    <xf numFmtId="4" fontId="11" fillId="0" borderId="98" xfId="0" applyNumberFormat="1" applyFont="1" applyFill="1" applyBorder="1" applyAlignment="1">
      <alignment horizontal="right" vertical="center" indent="1"/>
    </xf>
    <xf numFmtId="4" fontId="11" fillId="0" borderId="99" xfId="0" applyNumberFormat="1" applyFont="1" applyFill="1" applyBorder="1" applyAlignment="1">
      <alignment horizontal="right" vertical="center" indent="1"/>
    </xf>
    <xf numFmtId="4" fontId="11" fillId="0" borderId="100" xfId="0" applyNumberFormat="1" applyFont="1" applyFill="1" applyBorder="1" applyAlignment="1">
      <alignment horizontal="right" vertical="center" indent="1"/>
    </xf>
    <xf numFmtId="4" fontId="11" fillId="0" borderId="31" xfId="0" applyNumberFormat="1" applyFont="1" applyFill="1" applyBorder="1" applyAlignment="1">
      <alignment horizontal="right" vertical="center" indent="1"/>
    </xf>
    <xf numFmtId="0" fontId="7" fillId="0" borderId="102" xfId="0" applyFont="1" applyFill="1" applyBorder="1" applyAlignment="1">
      <alignment horizontal="center" vertical="center"/>
    </xf>
    <xf numFmtId="4" fontId="11" fillId="0" borderId="101" xfId="0" applyNumberFormat="1" applyFont="1" applyFill="1" applyBorder="1" applyAlignment="1">
      <alignment horizontal="right" vertical="center" indent="1"/>
    </xf>
    <xf numFmtId="4" fontId="11" fillId="0" borderId="17" xfId="0" applyNumberFormat="1" applyFont="1" applyFill="1" applyBorder="1" applyAlignment="1">
      <alignment horizontal="right" vertical="center" indent="1"/>
    </xf>
    <xf numFmtId="4" fontId="11" fillId="0" borderId="103" xfId="0" applyNumberFormat="1" applyFont="1" applyFill="1" applyBorder="1" applyAlignment="1">
      <alignment horizontal="right" vertical="center" indent="1"/>
    </xf>
    <xf numFmtId="0" fontId="47" fillId="5" borderId="13" xfId="0" applyFont="1" applyFill="1" applyBorder="1" applyAlignment="1">
      <alignment horizontal="center" vertical="center"/>
    </xf>
    <xf numFmtId="14" fontId="18" fillId="5" borderId="14" xfId="0" applyNumberFormat="1" applyFont="1" applyFill="1" applyBorder="1" applyAlignment="1">
      <alignment horizontal="center" vertical="center"/>
    </xf>
    <xf numFmtId="0" fontId="14" fillId="3" borderId="85" xfId="0" applyFont="1" applyFill="1" applyBorder="1" applyAlignment="1">
      <alignment vertical="center"/>
    </xf>
    <xf numFmtId="0" fontId="14" fillId="8" borderId="4" xfId="0" applyFont="1" applyFill="1" applyBorder="1" applyAlignment="1">
      <alignment vertical="center"/>
    </xf>
    <xf numFmtId="0" fontId="8" fillId="0" borderId="22" xfId="0" applyFont="1" applyFill="1" applyBorder="1" applyAlignment="1">
      <alignment horizontal="center" vertical="center"/>
    </xf>
    <xf numFmtId="0" fontId="47" fillId="5" borderId="7" xfId="0" applyFont="1" applyFill="1" applyBorder="1" applyAlignment="1">
      <alignment horizontal="center" vertical="center"/>
    </xf>
    <xf numFmtId="0" fontId="7" fillId="0" borderId="7" xfId="0" applyFont="1" applyFill="1" applyBorder="1" applyAlignment="1">
      <alignment horizontal="center" vertical="center"/>
    </xf>
    <xf numFmtId="4" fontId="11" fillId="5" borderId="69" xfId="0" applyNumberFormat="1" applyFont="1" applyFill="1" applyBorder="1" applyAlignment="1">
      <alignment horizontal="right" vertical="center" indent="1"/>
    </xf>
    <xf numFmtId="4" fontId="11" fillId="5" borderId="71" xfId="0" applyNumberFormat="1" applyFont="1" applyFill="1" applyBorder="1" applyAlignment="1">
      <alignment horizontal="right" vertical="center" indent="1"/>
    </xf>
    <xf numFmtId="0" fontId="7" fillId="5" borderId="104" xfId="0" applyFont="1" applyFill="1" applyBorder="1" applyAlignment="1">
      <alignment horizontal="center" vertical="center"/>
    </xf>
    <xf numFmtId="4" fontId="11" fillId="5" borderId="74" xfId="0" applyNumberFormat="1" applyFont="1" applyFill="1" applyBorder="1" applyAlignment="1">
      <alignment horizontal="right" vertical="center" indent="1"/>
    </xf>
    <xf numFmtId="0" fontId="8" fillId="5" borderId="18" xfId="0" applyFont="1" applyFill="1" applyBorder="1" applyAlignment="1">
      <alignment horizontal="center" vertical="center"/>
    </xf>
    <xf numFmtId="0" fontId="48" fillId="3" borderId="85" xfId="0" applyFont="1" applyFill="1" applyBorder="1" applyAlignment="1">
      <alignment vertical="center"/>
    </xf>
    <xf numFmtId="0" fontId="8" fillId="5" borderId="105" xfId="0" applyFont="1" applyFill="1" applyBorder="1" applyAlignment="1">
      <alignment horizontal="center" vertical="center"/>
    </xf>
    <xf numFmtId="0" fontId="8" fillId="5" borderId="106" xfId="0" applyFont="1" applyFill="1" applyBorder="1" applyAlignment="1">
      <alignment horizontal="center" vertical="center"/>
    </xf>
    <xf numFmtId="4" fontId="11" fillId="0" borderId="80" xfId="0" applyNumberFormat="1" applyFont="1" applyFill="1" applyBorder="1" applyAlignment="1">
      <alignment horizontal="right" vertical="center" indent="1"/>
    </xf>
    <xf numFmtId="0" fontId="8" fillId="0" borderId="9" xfId="0" applyFont="1" applyFill="1" applyBorder="1" applyAlignment="1">
      <alignment horizontal="center" vertical="center"/>
    </xf>
    <xf numFmtId="4" fontId="11" fillId="0" borderId="107" xfId="0" applyNumberFormat="1" applyFont="1" applyFill="1" applyBorder="1" applyAlignment="1">
      <alignment horizontal="right" vertical="center" indent="1"/>
    </xf>
    <xf numFmtId="0" fontId="7" fillId="0" borderId="40" xfId="0" applyFont="1" applyFill="1" applyBorder="1" applyAlignment="1">
      <alignment horizontal="center" vertical="center"/>
    </xf>
    <xf numFmtId="0" fontId="12" fillId="0" borderId="9" xfId="0" applyFont="1" applyFill="1" applyBorder="1" applyAlignment="1">
      <alignment horizontal="center" vertical="center"/>
    </xf>
    <xf numFmtId="4" fontId="11" fillId="5" borderId="77" xfId="0" applyNumberFormat="1" applyFont="1" applyFill="1" applyBorder="1" applyAlignment="1">
      <alignment horizontal="right" vertical="center" indent="1"/>
    </xf>
    <xf numFmtId="0" fontId="0" fillId="0" borderId="37" xfId="0" applyBorder="1" applyAlignment="1">
      <alignment horizontal="center" vertical="center"/>
    </xf>
    <xf numFmtId="0" fontId="0" fillId="0" borderId="0" xfId="0" applyBorder="1" applyAlignment="1">
      <alignment horizontal="center" vertical="center"/>
    </xf>
    <xf numFmtId="0" fontId="1" fillId="0" borderId="47" xfId="0" applyFont="1" applyBorder="1" applyAlignment="1"/>
    <xf numFmtId="0" fontId="49" fillId="0" borderId="47" xfId="0" applyFont="1" applyBorder="1" applyAlignment="1"/>
    <xf numFmtId="43" fontId="16" fillId="14" borderId="10" xfId="2" applyFont="1" applyFill="1" applyBorder="1" applyAlignment="1">
      <alignment horizontal="right" vertical="center"/>
    </xf>
    <xf numFmtId="2" fontId="16" fillId="0" borderId="0" xfId="0" applyNumberFormat="1" applyFont="1" applyFill="1" applyBorder="1" applyAlignment="1"/>
    <xf numFmtId="4" fontId="16" fillId="0" borderId="0" xfId="0" applyNumberFormat="1" applyFont="1" applyFill="1" applyBorder="1" applyAlignment="1">
      <alignment horizontal="right" indent="1"/>
    </xf>
    <xf numFmtId="8" fontId="15" fillId="0" borderId="0" xfId="0" applyNumberFormat="1" applyFont="1" applyFill="1" applyBorder="1" applyAlignment="1"/>
    <xf numFmtId="0" fontId="39" fillId="0" borderId="34" xfId="0" applyFont="1" applyBorder="1" applyAlignment="1"/>
    <xf numFmtId="43" fontId="2" fillId="0" borderId="34" xfId="2" applyFont="1" applyFill="1" applyBorder="1" applyAlignment="1">
      <alignment horizontal="right" vertical="center"/>
    </xf>
    <xf numFmtId="4" fontId="2" fillId="0" borderId="20" xfId="0" applyNumberFormat="1" applyFont="1" applyFill="1" applyBorder="1" applyAlignment="1">
      <alignment horizontal="right" indent="1"/>
    </xf>
    <xf numFmtId="0" fontId="49" fillId="0" borderId="4" xfId="0" applyFont="1" applyBorder="1" applyAlignment="1"/>
    <xf numFmtId="43" fontId="16" fillId="0" borderId="4" xfId="2" applyFont="1" applyFill="1" applyBorder="1" applyAlignment="1">
      <alignment horizontal="right" vertical="center"/>
    </xf>
    <xf numFmtId="4" fontId="16" fillId="15" borderId="10" xfId="0" applyNumberFormat="1" applyFont="1" applyFill="1" applyBorder="1" applyAlignment="1">
      <alignment horizontal="right" indent="1"/>
    </xf>
    <xf numFmtId="4" fontId="16" fillId="0" borderId="97" xfId="0" applyNumberFormat="1" applyFont="1" applyFill="1" applyBorder="1" applyAlignment="1">
      <alignment horizontal="right" indent="1"/>
    </xf>
    <xf numFmtId="0" fontId="49" fillId="0" borderId="4" xfId="0" applyFont="1" applyFill="1" applyBorder="1" applyAlignment="1"/>
    <xf numFmtId="0" fontId="0" fillId="0" borderId="97" xfId="0" applyFill="1" applyBorder="1" applyAlignment="1">
      <alignment horizontal="center" vertical="center"/>
    </xf>
    <xf numFmtId="0" fontId="1" fillId="0" borderId="97" xfId="0" applyFont="1" applyFill="1" applyBorder="1" applyAlignment="1"/>
    <xf numFmtId="0" fontId="49" fillId="0" borderId="97" xfId="0" applyFont="1" applyFill="1" applyBorder="1" applyAlignment="1"/>
    <xf numFmtId="43" fontId="16" fillId="0" borderId="97" xfId="2" applyFont="1" applyFill="1" applyBorder="1" applyAlignment="1">
      <alignment horizontal="right" vertical="center"/>
    </xf>
    <xf numFmtId="2" fontId="16" fillId="0" borderId="97" xfId="0" applyNumberFormat="1" applyFont="1" applyFill="1" applyBorder="1" applyAlignment="1"/>
    <xf numFmtId="0" fontId="0" fillId="0" borderId="0" xfId="0" applyFill="1" applyBorder="1" applyAlignment="1">
      <alignment horizontal="center" vertical="center"/>
    </xf>
    <xf numFmtId="0" fontId="1" fillId="0" borderId="0" xfId="0" applyFont="1" applyFill="1" applyBorder="1" applyAlignment="1"/>
    <xf numFmtId="0" fontId="49" fillId="0" borderId="0" xfId="0" applyFont="1" applyFill="1" applyBorder="1" applyAlignment="1"/>
    <xf numFmtId="43" fontId="16" fillId="0" borderId="0" xfId="2" applyFont="1" applyFill="1" applyBorder="1" applyAlignment="1">
      <alignment horizontal="right" vertical="center"/>
    </xf>
    <xf numFmtId="0" fontId="0" fillId="0" borderId="8" xfId="0" applyBorder="1" applyAlignment="1">
      <alignment horizontal="center" vertical="center"/>
    </xf>
    <xf numFmtId="0" fontId="0" fillId="0" borderId="29" xfId="0" applyBorder="1" applyAlignment="1">
      <alignment horizontal="center" vertical="center"/>
    </xf>
    <xf numFmtId="0" fontId="1" fillId="0" borderId="29" xfId="0" applyFont="1" applyBorder="1" applyAlignment="1"/>
    <xf numFmtId="2" fontId="16" fillId="0" borderId="40" xfId="0" applyNumberFormat="1" applyFont="1" applyFill="1" applyBorder="1" applyAlignment="1"/>
    <xf numFmtId="4" fontId="16" fillId="11" borderId="9" xfId="0" applyNumberFormat="1" applyFont="1" applyFill="1" applyBorder="1" applyAlignment="1">
      <alignment horizontal="right" indent="1"/>
    </xf>
    <xf numFmtId="43" fontId="0" fillId="0" borderId="0" xfId="2" applyFont="1" applyAlignment="1"/>
    <xf numFmtId="164" fontId="2" fillId="0" borderId="0" xfId="0" applyNumberFormat="1" applyFont="1" applyFill="1" applyBorder="1" applyAlignment="1"/>
    <xf numFmtId="0" fontId="0" fillId="0" borderId="0" xfId="0" applyFill="1" applyBorder="1" applyAlignment="1"/>
    <xf numFmtId="164" fontId="17" fillId="0" borderId="0" xfId="0" applyNumberFormat="1" applyFont="1" applyFill="1"/>
    <xf numFmtId="0" fontId="0" fillId="0" borderId="0" xfId="0" applyFill="1" applyAlignment="1"/>
    <xf numFmtId="43" fontId="16" fillId="0" borderId="29" xfId="2" applyFont="1" applyFill="1" applyBorder="1" applyAlignment="1">
      <alignment horizontal="right" vertical="center"/>
    </xf>
    <xf numFmtId="0" fontId="27" fillId="12" borderId="108" xfId="0" applyFont="1" applyFill="1" applyBorder="1" applyAlignment="1">
      <alignment horizontal="center" vertical="center" wrapText="1"/>
    </xf>
    <xf numFmtId="0" fontId="27" fillId="12" borderId="109" xfId="0" applyFont="1" applyFill="1" applyBorder="1" applyAlignment="1">
      <alignment horizontal="center" vertical="center" wrapText="1"/>
    </xf>
    <xf numFmtId="0" fontId="27" fillId="12" borderId="112" xfId="0" applyFont="1" applyFill="1" applyBorder="1" applyAlignment="1">
      <alignment horizontal="center" vertical="center" wrapText="1"/>
    </xf>
    <xf numFmtId="165" fontId="22" fillId="7" borderId="0" xfId="2" applyNumberFormat="1" applyFont="1" applyFill="1" applyBorder="1" applyAlignment="1">
      <alignment horizontal="right" vertical="center" indent="1"/>
    </xf>
    <xf numFmtId="165" fontId="22" fillId="7" borderId="0" xfId="0" applyNumberFormat="1" applyFont="1" applyFill="1" applyBorder="1" applyAlignment="1">
      <alignment horizontal="right" vertical="center" indent="1"/>
    </xf>
    <xf numFmtId="165" fontId="22" fillId="7" borderId="91" xfId="2" applyNumberFormat="1" applyFont="1" applyFill="1" applyBorder="1" applyAlignment="1">
      <alignment horizontal="right" vertical="center" indent="1"/>
    </xf>
    <xf numFmtId="165" fontId="22" fillId="7" borderId="91" xfId="0" applyNumberFormat="1" applyFont="1" applyFill="1" applyBorder="1" applyAlignment="1">
      <alignment horizontal="right" vertical="center" indent="1"/>
    </xf>
    <xf numFmtId="165" fontId="22" fillId="7" borderId="4" xfId="2" applyNumberFormat="1" applyFont="1" applyFill="1" applyBorder="1" applyAlignment="1">
      <alignment horizontal="right" vertical="center" indent="1"/>
    </xf>
    <xf numFmtId="165" fontId="22" fillId="7" borderId="4" xfId="0" applyNumberFormat="1" applyFont="1" applyFill="1" applyBorder="1" applyAlignment="1">
      <alignment horizontal="right" vertical="center" indent="1"/>
    </xf>
    <xf numFmtId="165" fontId="22" fillId="7" borderId="97" xfId="2" applyNumberFormat="1" applyFont="1" applyFill="1" applyBorder="1" applyAlignment="1">
      <alignment horizontal="right" vertical="center" indent="1"/>
    </xf>
    <xf numFmtId="165" fontId="22" fillId="7" borderId="97" xfId="0" applyNumberFormat="1" applyFont="1" applyFill="1" applyBorder="1" applyAlignment="1">
      <alignment horizontal="right" vertical="center" indent="1"/>
    </xf>
    <xf numFmtId="165" fontId="16" fillId="14" borderId="10" xfId="2" applyNumberFormat="1" applyFont="1" applyFill="1" applyBorder="1" applyAlignment="1">
      <alignment horizontal="right" vertical="center"/>
    </xf>
    <xf numFmtId="165" fontId="16" fillId="0" borderId="0" xfId="0" applyNumberFormat="1" applyFont="1" applyFill="1" applyBorder="1" applyAlignment="1"/>
    <xf numFmtId="0" fontId="27" fillId="12" borderId="55" xfId="0" applyFont="1" applyFill="1" applyBorder="1" applyAlignment="1">
      <alignment horizontal="center" vertical="center" wrapText="1"/>
    </xf>
    <xf numFmtId="0" fontId="27" fillId="12" borderId="48" xfId="0" applyFont="1" applyFill="1" applyBorder="1" applyAlignment="1">
      <alignment horizontal="center" vertical="center" wrapText="1"/>
    </xf>
    <xf numFmtId="0" fontId="7" fillId="5" borderId="16" xfId="0" applyFont="1" applyFill="1" applyBorder="1" applyAlignment="1">
      <alignment horizontal="center" vertical="center"/>
    </xf>
    <xf numFmtId="0" fontId="7" fillId="0" borderId="16" xfId="0" applyFont="1" applyFill="1" applyBorder="1" applyAlignment="1">
      <alignment horizontal="center" vertical="center"/>
    </xf>
    <xf numFmtId="4" fontId="17" fillId="0" borderId="42" xfId="0" applyNumberFormat="1" applyFont="1" applyBorder="1" applyAlignment="1">
      <alignment vertical="center" wrapText="1"/>
    </xf>
    <xf numFmtId="4" fontId="17" fillId="0" borderId="56" xfId="0" applyNumberFormat="1" applyFont="1" applyBorder="1" applyAlignment="1">
      <alignment vertical="center" wrapText="1"/>
    </xf>
    <xf numFmtId="4" fontId="17" fillId="0" borderId="119" xfId="0" applyNumberFormat="1" applyFont="1" applyBorder="1" applyAlignment="1">
      <alignment vertical="center" wrapText="1"/>
    </xf>
    <xf numFmtId="0" fontId="29" fillId="0" borderId="122" xfId="0" applyFont="1" applyBorder="1" applyAlignment="1">
      <alignment horizontal="left" vertical="center" wrapText="1"/>
    </xf>
    <xf numFmtId="4" fontId="17" fillId="0" borderId="50" xfId="0" applyNumberFormat="1" applyFont="1" applyBorder="1" applyAlignment="1">
      <alignment vertical="center" wrapText="1"/>
    </xf>
    <xf numFmtId="4" fontId="17" fillId="0" borderId="123" xfId="0" applyNumberFormat="1" applyFont="1" applyBorder="1" applyAlignment="1">
      <alignment vertical="center" wrapText="1"/>
    </xf>
    <xf numFmtId="0" fontId="29" fillId="0" borderId="44" xfId="0" applyFont="1" applyBorder="1" applyAlignment="1">
      <alignment horizontal="left" vertical="center" wrapText="1"/>
    </xf>
    <xf numFmtId="4" fontId="17" fillId="0" borderId="52" xfId="0" applyNumberFormat="1" applyFont="1" applyBorder="1" applyAlignment="1">
      <alignment vertical="center" wrapText="1"/>
    </xf>
    <xf numFmtId="4" fontId="17" fillId="0" borderId="124" xfId="0" applyNumberFormat="1" applyFont="1" applyBorder="1" applyAlignment="1">
      <alignment vertical="center" wrapText="1"/>
    </xf>
    <xf numFmtId="0" fontId="31" fillId="0" borderId="121" xfId="0" applyFont="1" applyBorder="1" applyAlignment="1">
      <alignment horizontal="right" vertical="center" wrapText="1"/>
    </xf>
    <xf numFmtId="4" fontId="50" fillId="0" borderId="125" xfId="0" applyNumberFormat="1" applyFont="1" applyBorder="1" applyAlignment="1">
      <alignment vertical="center" wrapText="1"/>
    </xf>
    <xf numFmtId="4" fontId="50" fillId="0" borderId="120" xfId="0" applyNumberFormat="1" applyFont="1" applyBorder="1" applyAlignment="1">
      <alignment vertical="center" wrapText="1"/>
    </xf>
    <xf numFmtId="4" fontId="30" fillId="0" borderId="50" xfId="0" applyNumberFormat="1" applyFont="1" applyBorder="1" applyAlignment="1">
      <alignment vertical="center" wrapText="1"/>
    </xf>
    <xf numFmtId="4" fontId="30" fillId="0" borderId="123" xfId="0" applyNumberFormat="1" applyFont="1" applyBorder="1" applyAlignment="1">
      <alignment vertical="center" wrapText="1"/>
    </xf>
    <xf numFmtId="4" fontId="51" fillId="0" borderId="125" xfId="0" applyNumberFormat="1" applyFont="1" applyBorder="1" applyAlignment="1">
      <alignment vertical="center" wrapText="1"/>
    </xf>
    <xf numFmtId="4" fontId="51" fillId="0" borderId="120" xfId="0" applyNumberFormat="1" applyFont="1" applyBorder="1" applyAlignment="1">
      <alignment vertical="center" wrapText="1"/>
    </xf>
    <xf numFmtId="164" fontId="20" fillId="4" borderId="60" xfId="0" applyNumberFormat="1" applyFont="1" applyFill="1" applyBorder="1" applyAlignment="1">
      <alignment horizontal="center" vertical="center"/>
    </xf>
    <xf numFmtId="43" fontId="20" fillId="4" borderId="60" xfId="2" applyFont="1" applyFill="1" applyBorder="1" applyAlignment="1">
      <alignment horizontal="center" vertical="center"/>
    </xf>
    <xf numFmtId="4" fontId="11" fillId="5" borderId="67" xfId="0" applyNumberFormat="1" applyFont="1" applyFill="1" applyBorder="1" applyAlignment="1">
      <alignment horizontal="right" vertical="center" indent="1"/>
    </xf>
    <xf numFmtId="4" fontId="11" fillId="0" borderId="63" xfId="0" applyNumberFormat="1" applyFont="1" applyFill="1" applyBorder="1" applyAlignment="1">
      <alignment horizontal="right" vertical="center" indent="1"/>
    </xf>
    <xf numFmtId="165" fontId="11" fillId="14" borderId="127" xfId="2" applyNumberFormat="1" applyFont="1" applyFill="1" applyBorder="1" applyAlignment="1" applyProtection="1">
      <alignment horizontal="right" vertical="center" indent="1"/>
      <protection locked="0"/>
    </xf>
    <xf numFmtId="165" fontId="11" fillId="6" borderId="128" xfId="0" applyNumberFormat="1" applyFont="1" applyFill="1" applyBorder="1" applyAlignment="1" applyProtection="1">
      <alignment horizontal="right" vertical="center" indent="1"/>
      <protection locked="0"/>
    </xf>
    <xf numFmtId="0" fontId="0" fillId="0" borderId="4" xfId="0" applyBorder="1" applyAlignment="1">
      <alignment horizontal="center" vertical="center"/>
    </xf>
    <xf numFmtId="2" fontId="16" fillId="0" borderId="129" xfId="0" applyNumberFormat="1" applyFont="1" applyFill="1" applyBorder="1" applyAlignment="1"/>
    <xf numFmtId="4" fontId="31" fillId="0" borderId="124" xfId="0" applyNumberFormat="1" applyFont="1" applyBorder="1" applyAlignment="1">
      <alignment horizontal="right" vertical="center" wrapText="1"/>
    </xf>
    <xf numFmtId="0" fontId="26" fillId="0" borderId="0" xfId="0" applyFont="1" applyAlignment="1">
      <alignment horizontal="justify" vertical="top"/>
    </xf>
    <xf numFmtId="0" fontId="10" fillId="0" borderId="0" xfId="0" applyFont="1" applyAlignment="1">
      <alignment vertical="top"/>
    </xf>
    <xf numFmtId="0" fontId="26" fillId="0" borderId="0" xfId="0" applyFont="1" applyAlignment="1">
      <alignment vertical="top"/>
    </xf>
    <xf numFmtId="0" fontId="11" fillId="0" borderId="52" xfId="0" applyFont="1" applyBorder="1" applyAlignment="1">
      <alignment horizontal="center" vertical="center" wrapText="1"/>
    </xf>
    <xf numFmtId="0" fontId="11" fillId="0" borderId="53" xfId="0" applyFont="1" applyBorder="1" applyAlignment="1">
      <alignment horizontal="center" vertical="center" wrapText="1"/>
    </xf>
    <xf numFmtId="4" fontId="17" fillId="0" borderId="52" xfId="0" applyNumberFormat="1" applyFont="1" applyBorder="1" applyAlignment="1">
      <alignment horizontal="right" vertical="center" wrapText="1" indent="1"/>
    </xf>
    <xf numFmtId="4" fontId="17" fillId="0" borderId="45" xfId="0" applyNumberFormat="1" applyFont="1" applyBorder="1" applyAlignment="1">
      <alignment horizontal="right" vertical="center" wrapText="1" indent="1"/>
    </xf>
    <xf numFmtId="4" fontId="10" fillId="11" borderId="50" xfId="0" applyNumberFormat="1" applyFont="1" applyFill="1" applyBorder="1" applyAlignment="1" applyProtection="1">
      <alignment horizontal="center" vertical="center" wrapText="1"/>
      <protection locked="0"/>
    </xf>
    <xf numFmtId="4" fontId="10" fillId="11" borderId="57" xfId="0" applyNumberFormat="1" applyFont="1" applyFill="1" applyBorder="1" applyAlignment="1" applyProtection="1">
      <alignment horizontal="center" vertical="center" wrapText="1"/>
      <protection locked="0"/>
    </xf>
    <xf numFmtId="4" fontId="10" fillId="11" borderId="51" xfId="0" applyNumberFormat="1" applyFont="1" applyFill="1" applyBorder="1" applyAlignment="1" applyProtection="1">
      <alignment horizontal="center" vertical="center" wrapText="1"/>
      <protection locked="0"/>
    </xf>
    <xf numFmtId="4" fontId="10" fillId="11" borderId="46" xfId="0" applyNumberFormat="1" applyFont="1" applyFill="1" applyBorder="1" applyAlignment="1" applyProtection="1">
      <alignment horizontal="center" vertical="center" wrapText="1"/>
      <protection locked="0"/>
    </xf>
    <xf numFmtId="4" fontId="10" fillId="11" borderId="52" xfId="0" applyNumberFormat="1" applyFont="1" applyFill="1" applyBorder="1" applyAlignment="1" applyProtection="1">
      <alignment horizontal="center" vertical="center" wrapText="1"/>
      <protection locked="0"/>
    </xf>
    <xf numFmtId="4" fontId="10" fillId="11" borderId="45" xfId="0" applyNumberFormat="1" applyFont="1" applyFill="1" applyBorder="1" applyAlignment="1" applyProtection="1">
      <alignment horizontal="center" vertical="center" wrapText="1"/>
      <protection locked="0"/>
    </xf>
    <xf numFmtId="0" fontId="0" fillId="0" borderId="47" xfId="0" applyBorder="1" applyAlignment="1" applyProtection="1">
      <alignment horizontal="center"/>
      <protection locked="0"/>
    </xf>
    <xf numFmtId="0" fontId="17" fillId="0" borderId="42" xfId="0" applyFont="1" applyBorder="1" applyAlignment="1">
      <alignment horizontal="center" vertical="center" wrapText="1"/>
    </xf>
    <xf numFmtId="0" fontId="17" fillId="0" borderId="54" xfId="0" applyFont="1" applyBorder="1" applyAlignment="1">
      <alignment horizontal="center" vertical="center" wrapText="1"/>
    </xf>
    <xf numFmtId="0" fontId="29" fillId="0" borderId="42" xfId="0" applyFont="1" applyBorder="1" applyAlignment="1">
      <alignment horizontal="center" vertical="center" wrapText="1"/>
    </xf>
    <xf numFmtId="0" fontId="29" fillId="0" borderId="43" xfId="0" applyFont="1" applyBorder="1" applyAlignment="1">
      <alignment horizontal="center" vertical="center" wrapText="1"/>
    </xf>
    <xf numFmtId="0" fontId="29" fillId="0" borderId="54" xfId="0" applyFont="1" applyBorder="1" applyAlignment="1">
      <alignment horizontal="center" vertical="center" wrapText="1"/>
    </xf>
    <xf numFmtId="0" fontId="25" fillId="0" borderId="0" xfId="0" applyFont="1" applyAlignment="1">
      <alignment horizontal="center"/>
    </xf>
    <xf numFmtId="0" fontId="42" fillId="0" borderId="0" xfId="0" applyFont="1" applyAlignment="1">
      <alignment horizontal="left"/>
    </xf>
    <xf numFmtId="0" fontId="0" fillId="0" borderId="0" xfId="0" applyAlignment="1">
      <alignment horizontal="left"/>
    </xf>
    <xf numFmtId="4" fontId="0" fillId="10" borderId="0" xfId="0" applyNumberFormat="1" applyFill="1" applyAlignment="1">
      <alignment horizontal="center" vertical="top" shrinkToFit="1"/>
    </xf>
    <xf numFmtId="0" fontId="0" fillId="10" borderId="0" xfId="0" applyFill="1" applyAlignment="1">
      <alignment horizontal="center" vertical="top" shrinkToFit="1"/>
    </xf>
    <xf numFmtId="0" fontId="26" fillId="0" borderId="0" xfId="0" applyFont="1" applyAlignment="1">
      <alignment horizontal="left" vertical="top"/>
    </xf>
    <xf numFmtId="0" fontId="10" fillId="0" borderId="0" xfId="0" applyFont="1" applyAlignment="1">
      <alignment horizontal="left" vertical="top"/>
    </xf>
    <xf numFmtId="0" fontId="26" fillId="0" borderId="0" xfId="0" applyFont="1" applyAlignment="1">
      <alignment horizontal="left" vertical="top" wrapText="1"/>
    </xf>
    <xf numFmtId="0" fontId="26" fillId="0" borderId="0" xfId="0" applyFont="1" applyAlignment="1">
      <alignment horizontal="justify" vertical="top" wrapText="1"/>
    </xf>
    <xf numFmtId="0" fontId="0" fillId="0" borderId="47" xfId="0" applyFill="1" applyBorder="1" applyAlignment="1" applyProtection="1">
      <alignment horizontal="center" vertical="top" shrinkToFit="1"/>
      <protection locked="0"/>
    </xf>
    <xf numFmtId="0" fontId="0" fillId="0" borderId="0" xfId="0" applyAlignment="1" applyProtection="1">
      <alignment horizontal="center" vertical="top"/>
    </xf>
    <xf numFmtId="0" fontId="24" fillId="0" borderId="0" xfId="0" applyFont="1" applyAlignment="1" applyProtection="1">
      <alignment horizontal="left" vertical="top"/>
    </xf>
    <xf numFmtId="0" fontId="0" fillId="0" borderId="0" xfId="0" applyAlignment="1" applyProtection="1">
      <alignment horizontal="left" vertical="top"/>
    </xf>
    <xf numFmtId="0" fontId="0" fillId="0" borderId="47" xfId="0" applyBorder="1" applyAlignment="1" applyProtection="1">
      <alignment horizontal="center" vertical="top" shrinkToFit="1"/>
      <protection locked="0"/>
    </xf>
    <xf numFmtId="0" fontId="0" fillId="0" borderId="47" xfId="0" applyFill="1" applyBorder="1" applyAlignment="1" applyProtection="1">
      <alignment horizontal="center" vertical="top" wrapText="1"/>
      <protection locked="0"/>
    </xf>
    <xf numFmtId="0" fontId="0" fillId="0" borderId="0" xfId="0" applyAlignment="1">
      <alignment horizontal="justify" vertical="top" wrapText="1"/>
    </xf>
    <xf numFmtId="4" fontId="31" fillId="0" borderId="52" xfId="0" applyNumberFormat="1" applyFont="1" applyBorder="1" applyAlignment="1">
      <alignment horizontal="center" vertical="center" wrapText="1"/>
    </xf>
    <xf numFmtId="4" fontId="31" fillId="0" borderId="126" xfId="0" applyNumberFormat="1" applyFont="1" applyBorder="1" applyAlignment="1">
      <alignment horizontal="center" vertical="center" wrapText="1"/>
    </xf>
    <xf numFmtId="0" fontId="0" fillId="0" borderId="0" xfId="0" applyAlignment="1" applyProtection="1">
      <alignment horizontal="justify" vertical="top" wrapText="1"/>
    </xf>
    <xf numFmtId="0" fontId="37" fillId="0" borderId="0" xfId="0" applyFont="1" applyAlignment="1" applyProtection="1">
      <alignment horizontal="left" vertical="top"/>
    </xf>
    <xf numFmtId="0" fontId="27" fillId="12" borderId="110" xfId="0" applyFont="1" applyFill="1" applyBorder="1" applyAlignment="1">
      <alignment horizontal="center" vertical="center" wrapText="1"/>
    </xf>
    <xf numFmtId="0" fontId="27" fillId="12" borderId="111" xfId="0" applyFont="1" applyFill="1" applyBorder="1" applyAlignment="1">
      <alignment horizontal="center" vertical="center" wrapText="1"/>
    </xf>
    <xf numFmtId="0" fontId="27" fillId="12" borderId="114" xfId="0" applyFont="1" applyFill="1" applyBorder="1" applyAlignment="1">
      <alignment horizontal="center" vertical="center" wrapText="1"/>
    </xf>
    <xf numFmtId="0" fontId="27" fillId="12" borderId="115" xfId="0" applyFont="1" applyFill="1" applyBorder="1" applyAlignment="1">
      <alignment horizontal="center" vertical="center" wrapText="1"/>
    </xf>
    <xf numFmtId="0" fontId="27" fillId="12" borderId="113" xfId="0" applyFont="1" applyFill="1" applyBorder="1" applyAlignment="1">
      <alignment horizontal="center" vertical="center" wrapText="1"/>
    </xf>
    <xf numFmtId="0" fontId="27" fillId="12" borderId="118" xfId="0" applyFont="1" applyFill="1" applyBorder="1" applyAlignment="1">
      <alignment horizontal="center" vertical="center" wrapText="1"/>
    </xf>
    <xf numFmtId="0" fontId="27" fillId="12" borderId="116" xfId="0" applyFont="1" applyFill="1" applyBorder="1" applyAlignment="1">
      <alignment horizontal="center" vertical="center" wrapText="1"/>
    </xf>
    <xf numFmtId="0" fontId="27" fillId="12" borderId="117" xfId="0" applyFont="1" applyFill="1" applyBorder="1" applyAlignment="1">
      <alignment horizontal="center" vertical="center" wrapText="1"/>
    </xf>
    <xf numFmtId="0" fontId="28" fillId="0" borderId="50" xfId="0" applyFont="1" applyBorder="1" applyAlignment="1">
      <alignment horizontal="center" vertical="center" textRotation="90" wrapText="1"/>
    </xf>
    <xf numFmtId="0" fontId="28" fillId="0" borderId="51" xfId="0" applyFont="1" applyBorder="1" applyAlignment="1">
      <alignment horizontal="center" vertical="center" textRotation="90" wrapText="1"/>
    </xf>
    <xf numFmtId="0" fontId="28" fillId="0" borderId="52" xfId="0" applyFont="1" applyBorder="1" applyAlignment="1">
      <alignment horizontal="center" vertical="center" textRotation="90" wrapText="1"/>
    </xf>
    <xf numFmtId="0" fontId="40" fillId="0" borderId="42" xfId="0" applyFont="1" applyBorder="1" applyAlignment="1">
      <alignment horizontal="center" vertical="center"/>
    </xf>
    <xf numFmtId="0" fontId="40" fillId="0" borderId="45" xfId="0" applyFont="1" applyBorder="1" applyAlignment="1">
      <alignment horizontal="center" vertical="center"/>
    </xf>
    <xf numFmtId="4" fontId="31" fillId="0" borderId="53" xfId="0" applyNumberFormat="1" applyFont="1" applyBorder="1" applyAlignment="1">
      <alignment horizontal="center" vertical="center" wrapText="1"/>
    </xf>
    <xf numFmtId="4" fontId="31" fillId="0" borderId="45" xfId="0" applyNumberFormat="1" applyFont="1" applyBorder="1" applyAlignment="1">
      <alignment horizontal="center" vertical="center" wrapText="1"/>
    </xf>
    <xf numFmtId="0" fontId="2" fillId="10" borderId="8" xfId="0" applyNumberFormat="1" applyFont="1" applyFill="1" applyBorder="1" applyAlignment="1">
      <alignment horizontal="center" shrinkToFit="1"/>
    </xf>
    <xf numFmtId="0" fontId="2" fillId="10" borderId="29" xfId="0" applyNumberFormat="1" applyFont="1" applyFill="1" applyBorder="1" applyAlignment="1">
      <alignment horizontal="center" shrinkToFit="1"/>
    </xf>
    <xf numFmtId="0" fontId="2" fillId="10" borderId="40" xfId="0" applyNumberFormat="1" applyFont="1" applyFill="1" applyBorder="1" applyAlignment="1">
      <alignment horizontal="center" shrinkToFit="1"/>
    </xf>
  </cellXfs>
  <cellStyles count="3">
    <cellStyle name="Millares" xfId="2" builtinId="3"/>
    <cellStyle name="Normal" xfId="0" builtinId="0"/>
    <cellStyle name="Normal_Direcciones CCEE" xfId="1" xr:uid="{00000000-0005-0000-0000-000002000000}"/>
  </cellStyles>
  <dxfs count="0"/>
  <tableStyles count="0" defaultTableStyle="TableStyleMedium2" defaultPivotStyle="PivotStyleLight16"/>
  <colors>
    <mruColors>
      <color rgb="FFFFFFCC"/>
      <color rgb="FFF79646"/>
      <color rgb="FFFFFF99"/>
      <color rgb="FFE36C0A"/>
      <color rgb="FFD9E1F2"/>
      <color rgb="FFEBF1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73"/>
  <sheetViews>
    <sheetView showGridLines="0" tabSelected="1" workbookViewId="0">
      <pane ySplit="4" topLeftCell="A5" activePane="bottomLeft" state="frozen"/>
      <selection pane="bottomLeft" activeCell="B6" sqref="B6:E6"/>
    </sheetView>
  </sheetViews>
  <sheetFormatPr baseColWidth="10" defaultRowHeight="15" x14ac:dyDescent="0.25"/>
  <cols>
    <col min="1" max="1" width="8.28515625" customWidth="1"/>
    <col min="3" max="3" width="19.7109375" customWidth="1"/>
    <col min="6" max="6" width="12.7109375" customWidth="1"/>
    <col min="9" max="9" width="12.7109375" customWidth="1"/>
    <col min="10" max="10" width="5.7109375" customWidth="1"/>
  </cols>
  <sheetData>
    <row r="1" spans="1:9" x14ac:dyDescent="0.25">
      <c r="D1" s="82"/>
      <c r="E1" s="82"/>
      <c r="F1" s="83"/>
      <c r="G1" s="83"/>
      <c r="H1" s="83"/>
      <c r="I1" s="84" t="s">
        <v>322</v>
      </c>
    </row>
    <row r="2" spans="1:9" x14ac:dyDescent="0.25">
      <c r="D2" s="82"/>
      <c r="E2" s="82"/>
      <c r="F2" s="83"/>
      <c r="G2" s="83"/>
      <c r="H2" s="83"/>
      <c r="I2" s="85" t="s">
        <v>181</v>
      </c>
    </row>
    <row r="3" spans="1:9" ht="8.1" customHeight="1" x14ac:dyDescent="0.25"/>
    <row r="4" spans="1:9" ht="18.75" x14ac:dyDescent="0.3">
      <c r="A4" s="367" t="s">
        <v>150</v>
      </c>
      <c r="B4" s="367"/>
      <c r="C4" s="367"/>
      <c r="D4" s="367"/>
      <c r="E4" s="367"/>
      <c r="F4" s="367"/>
      <c r="G4" s="367"/>
      <c r="H4" s="367"/>
      <c r="I4" s="367"/>
    </row>
    <row r="5" spans="1:9" ht="8.1" customHeight="1" x14ac:dyDescent="0.25"/>
    <row r="6" spans="1:9" s="90" customFormat="1" ht="15" customHeight="1" x14ac:dyDescent="0.25">
      <c r="A6" s="88" t="s">
        <v>173</v>
      </c>
      <c r="B6" s="376"/>
      <c r="C6" s="376"/>
      <c r="D6" s="376"/>
      <c r="E6" s="376"/>
      <c r="F6" s="377" t="s">
        <v>174</v>
      </c>
      <c r="G6" s="377"/>
      <c r="H6" s="377"/>
      <c r="I6" s="89"/>
    </row>
    <row r="7" spans="1:9" s="90" customFormat="1" ht="12" customHeight="1" x14ac:dyDescent="0.25">
      <c r="A7" s="378" t="s">
        <v>172</v>
      </c>
      <c r="B7" s="378"/>
      <c r="C7" s="378"/>
      <c r="D7" s="378"/>
      <c r="E7" s="378"/>
      <c r="F7" s="378"/>
      <c r="G7" s="378"/>
      <c r="H7" s="378"/>
      <c r="I7" s="378"/>
    </row>
    <row r="8" spans="1:9" s="90" customFormat="1" ht="8.1" customHeight="1" x14ac:dyDescent="0.25">
      <c r="A8" s="91"/>
      <c r="B8" s="91"/>
      <c r="C8" s="91"/>
      <c r="D8" s="91"/>
      <c r="E8" s="91"/>
      <c r="F8" s="91"/>
      <c r="G8" s="91"/>
      <c r="H8" s="91"/>
      <c r="I8" s="91"/>
    </row>
    <row r="9" spans="1:9" s="90" customFormat="1" ht="15" customHeight="1" x14ac:dyDescent="0.25">
      <c r="A9" s="379" t="s">
        <v>182</v>
      </c>
      <c r="B9" s="379"/>
      <c r="C9" s="379"/>
      <c r="D9" s="379"/>
      <c r="E9" s="380"/>
      <c r="F9" s="380"/>
      <c r="G9" s="380"/>
      <c r="H9" s="380"/>
      <c r="I9" s="380"/>
    </row>
    <row r="10" spans="1:9" s="90" customFormat="1" ht="12" customHeight="1" x14ac:dyDescent="0.25">
      <c r="B10" s="92"/>
      <c r="C10" s="92"/>
      <c r="D10" s="92"/>
      <c r="E10" s="92"/>
      <c r="F10" s="92" t="s">
        <v>183</v>
      </c>
      <c r="G10" s="92"/>
      <c r="H10" s="92"/>
      <c r="I10" s="92"/>
    </row>
    <row r="11" spans="1:9" s="90" customFormat="1" ht="8.1" customHeight="1" x14ac:dyDescent="0.25">
      <c r="B11" s="92"/>
      <c r="C11" s="92"/>
      <c r="D11" s="92"/>
      <c r="E11" s="92"/>
      <c r="F11" s="92"/>
      <c r="G11" s="92"/>
      <c r="H11" s="92"/>
      <c r="I11" s="92"/>
    </row>
    <row r="12" spans="1:9" s="90" customFormat="1" ht="15" customHeight="1" x14ac:dyDescent="0.25">
      <c r="A12" s="88" t="s">
        <v>175</v>
      </c>
      <c r="B12" s="93"/>
      <c r="C12" s="88" t="s">
        <v>176</v>
      </c>
      <c r="D12" s="381"/>
      <c r="E12" s="381"/>
      <c r="F12" s="381"/>
      <c r="G12" s="381"/>
      <c r="H12" s="381"/>
      <c r="I12" s="381"/>
    </row>
    <row r="13" spans="1:9" s="94" customFormat="1" ht="8.1" customHeight="1" x14ac:dyDescent="0.25">
      <c r="B13" s="95"/>
      <c r="C13" s="96"/>
      <c r="D13" s="96"/>
      <c r="E13" s="97"/>
      <c r="F13" s="97"/>
      <c r="G13" s="96"/>
      <c r="H13" s="97"/>
      <c r="I13" s="97"/>
    </row>
    <row r="14" spans="1:9" s="90" customFormat="1" x14ac:dyDescent="0.25">
      <c r="A14" s="88" t="s">
        <v>151</v>
      </c>
      <c r="B14" s="88"/>
      <c r="C14" s="88"/>
      <c r="D14" s="88"/>
      <c r="E14" s="88"/>
      <c r="F14" s="88"/>
      <c r="G14" s="88"/>
      <c r="H14" s="88"/>
      <c r="I14" s="88"/>
    </row>
    <row r="15" spans="1:9" ht="8.1" customHeight="1" x14ac:dyDescent="0.25">
      <c r="A15" s="80"/>
      <c r="B15" s="80"/>
      <c r="C15" s="80"/>
      <c r="D15" s="80"/>
      <c r="E15" s="80"/>
      <c r="F15" s="80"/>
      <c r="G15" s="80"/>
      <c r="H15" s="80"/>
      <c r="I15" s="80"/>
    </row>
    <row r="16" spans="1:9" ht="56.25" customHeight="1" x14ac:dyDescent="0.25">
      <c r="A16" s="382" t="s">
        <v>179</v>
      </c>
      <c r="B16" s="382"/>
      <c r="C16" s="382"/>
      <c r="D16" s="382"/>
      <c r="E16" s="382"/>
      <c r="F16" s="382"/>
      <c r="G16" s="382"/>
      <c r="H16" s="382"/>
      <c r="I16" s="382"/>
    </row>
    <row r="17" spans="1:9" ht="8.1" customHeight="1" x14ac:dyDescent="0.25">
      <c r="A17" s="80"/>
      <c r="B17" s="80"/>
      <c r="C17" s="80"/>
      <c r="D17" s="80"/>
      <c r="E17" s="80"/>
      <c r="F17" s="80"/>
      <c r="G17" s="80"/>
      <c r="H17" s="80"/>
      <c r="I17" s="80"/>
    </row>
    <row r="18" spans="1:9" x14ac:dyDescent="0.25">
      <c r="A18" s="80" t="s">
        <v>180</v>
      </c>
      <c r="B18" s="80"/>
      <c r="C18" s="80"/>
      <c r="D18" s="80"/>
      <c r="E18" s="80"/>
      <c r="F18" s="80"/>
      <c r="G18" s="80"/>
      <c r="H18" s="80"/>
      <c r="I18" s="80"/>
    </row>
    <row r="19" spans="1:9" x14ac:dyDescent="0.25">
      <c r="A19" s="80" t="s">
        <v>177</v>
      </c>
      <c r="B19" s="370" t="str">
        <f>+IF(COUNTA('Desglose Centros pags 2y3'!G7:H130)&lt;216,"Pdte.desglose precio "&amp;216-COUNTA('Desglose Centros pags 2y3'!G7:H130)&amp;" items",+'Anexo I pag 1 oferta'!I57)</f>
        <v>Pdte.desglose precio 216 items</v>
      </c>
      <c r="C19" s="371"/>
      <c r="D19" s="80" t="s">
        <v>178</v>
      </c>
      <c r="E19" s="80"/>
      <c r="F19" s="80"/>
      <c r="G19" s="80"/>
      <c r="H19" s="80"/>
      <c r="I19" s="80"/>
    </row>
    <row r="20" spans="1:9" ht="8.1" customHeight="1" x14ac:dyDescent="0.25">
      <c r="A20" s="80"/>
      <c r="B20" s="80"/>
      <c r="C20" s="80"/>
      <c r="D20" s="80"/>
      <c r="E20" s="80"/>
      <c r="F20" s="80"/>
      <c r="G20" s="80"/>
      <c r="H20" s="80"/>
      <c r="I20" s="80"/>
    </row>
    <row r="21" spans="1:9" x14ac:dyDescent="0.25">
      <c r="A21" s="86" t="s">
        <v>153</v>
      </c>
      <c r="B21" s="80"/>
      <c r="C21" s="80"/>
      <c r="D21" s="80"/>
      <c r="E21" s="80"/>
      <c r="F21" s="80"/>
      <c r="G21" s="80"/>
      <c r="H21" s="80"/>
      <c r="I21" s="80"/>
    </row>
    <row r="22" spans="1:9" ht="8.1" customHeight="1" x14ac:dyDescent="0.25">
      <c r="A22" s="80"/>
      <c r="B22" s="80"/>
      <c r="C22" s="80"/>
      <c r="D22" s="80"/>
      <c r="E22" s="80"/>
      <c r="F22" s="80"/>
      <c r="G22" s="80"/>
      <c r="H22" s="80"/>
      <c r="I22" s="80"/>
    </row>
    <row r="23" spans="1:9" ht="30" customHeight="1" x14ac:dyDescent="0.25">
      <c r="A23" s="382" t="s">
        <v>184</v>
      </c>
      <c r="B23" s="382"/>
      <c r="C23" s="382"/>
      <c r="D23" s="382"/>
      <c r="E23" s="382"/>
      <c r="F23" s="382"/>
      <c r="G23" s="382"/>
      <c r="H23" s="382"/>
      <c r="I23" s="382"/>
    </row>
    <row r="24" spans="1:9" ht="30" customHeight="1" x14ac:dyDescent="0.25">
      <c r="A24" s="382" t="s">
        <v>185</v>
      </c>
      <c r="B24" s="382"/>
      <c r="C24" s="382"/>
      <c r="D24" s="382"/>
      <c r="E24" s="382"/>
      <c r="F24" s="382"/>
      <c r="G24" s="382"/>
      <c r="H24" s="382"/>
      <c r="I24" s="382"/>
    </row>
    <row r="25" spans="1:9" ht="5.0999999999999996" customHeight="1" x14ac:dyDescent="0.25">
      <c r="A25" s="87"/>
      <c r="B25" s="87"/>
      <c r="C25" s="87"/>
      <c r="D25" s="87"/>
      <c r="E25" s="87"/>
      <c r="F25" s="87"/>
      <c r="G25" s="87"/>
      <c r="H25" s="87"/>
      <c r="I25" s="80"/>
    </row>
    <row r="26" spans="1:9" s="90" customFormat="1" ht="15" customHeight="1" x14ac:dyDescent="0.25">
      <c r="A26" s="386" t="s">
        <v>186</v>
      </c>
      <c r="B26" s="386"/>
      <c r="C26" s="386"/>
      <c r="D26" s="386"/>
      <c r="E26" s="386"/>
      <c r="F26" s="386"/>
      <c r="G26" s="386"/>
      <c r="H26" s="386"/>
      <c r="I26" s="386"/>
    </row>
    <row r="27" spans="1:9" s="90" customFormat="1" ht="9.9499999999999993" customHeight="1" x14ac:dyDescent="0.25">
      <c r="A27" s="98"/>
      <c r="B27" s="98"/>
      <c r="C27" s="98"/>
      <c r="D27" s="98"/>
      <c r="E27" s="98"/>
      <c r="F27" s="98"/>
      <c r="G27" s="98"/>
      <c r="H27" s="98"/>
      <c r="I27" s="98"/>
    </row>
    <row r="28" spans="1:9" s="90" customFormat="1" ht="30" customHeight="1" x14ac:dyDescent="0.25">
      <c r="A28" s="385" t="s">
        <v>187</v>
      </c>
      <c r="B28" s="385"/>
      <c r="C28" s="385"/>
      <c r="D28" s="385"/>
      <c r="E28" s="385"/>
      <c r="F28" s="385"/>
      <c r="G28" s="385"/>
      <c r="H28" s="385"/>
      <c r="I28" s="385"/>
    </row>
    <row r="29" spans="1:9" ht="15" customHeight="1" x14ac:dyDescent="0.25">
      <c r="A29" s="80"/>
      <c r="B29" s="80"/>
      <c r="C29" s="80"/>
      <c r="D29" s="80"/>
      <c r="E29" s="80"/>
      <c r="F29" s="80"/>
      <c r="G29" s="80"/>
      <c r="H29" s="80"/>
      <c r="I29" s="80"/>
    </row>
    <row r="30" spans="1:9" x14ac:dyDescent="0.25">
      <c r="A30" s="81" t="s">
        <v>152</v>
      </c>
      <c r="B30" s="80"/>
      <c r="C30" s="80"/>
      <c r="D30" s="80"/>
      <c r="E30" s="80"/>
      <c r="F30" s="80"/>
      <c r="G30" s="80"/>
      <c r="H30" s="80"/>
      <c r="I30" s="80"/>
    </row>
    <row r="31" spans="1:9" ht="8.1" customHeight="1" x14ac:dyDescent="0.25">
      <c r="A31" s="80"/>
      <c r="B31" s="80"/>
      <c r="C31" s="80"/>
      <c r="D31" s="80"/>
      <c r="E31" s="80"/>
      <c r="F31" s="80"/>
      <c r="G31" s="80"/>
      <c r="H31" s="80"/>
      <c r="I31" s="80"/>
    </row>
    <row r="32" spans="1:9" x14ac:dyDescent="0.25">
      <c r="A32" s="372" t="s">
        <v>154</v>
      </c>
      <c r="B32" s="372"/>
      <c r="C32" s="372"/>
      <c r="D32" s="372"/>
      <c r="E32" s="372"/>
      <c r="F32" s="372"/>
      <c r="G32" s="372"/>
      <c r="H32" s="372"/>
      <c r="I32" s="372"/>
    </row>
    <row r="33" spans="1:9" ht="8.1" customHeight="1" x14ac:dyDescent="0.25">
      <c r="A33" s="348"/>
      <c r="B33" s="349"/>
      <c r="C33" s="349"/>
      <c r="D33" s="349"/>
      <c r="E33" s="349"/>
      <c r="F33" s="349"/>
      <c r="G33" s="349"/>
      <c r="H33" s="349"/>
      <c r="I33" s="349"/>
    </row>
    <row r="34" spans="1:9" s="79" customFormat="1" ht="30" customHeight="1" x14ac:dyDescent="0.25">
      <c r="A34" s="374" t="s">
        <v>323</v>
      </c>
      <c r="B34" s="374"/>
      <c r="C34" s="374"/>
      <c r="D34" s="374"/>
      <c r="E34" s="374"/>
      <c r="F34" s="374"/>
      <c r="G34" s="374"/>
      <c r="H34" s="374"/>
      <c r="I34" s="374"/>
    </row>
    <row r="35" spans="1:9" ht="8.1" customHeight="1" x14ac:dyDescent="0.25">
      <c r="A35" s="348"/>
      <c r="B35" s="349"/>
      <c r="C35" s="349"/>
      <c r="D35" s="349"/>
      <c r="E35" s="349"/>
      <c r="F35" s="349"/>
      <c r="G35" s="349"/>
      <c r="H35" s="349"/>
      <c r="I35" s="349"/>
    </row>
    <row r="36" spans="1:9" ht="39.950000000000003" customHeight="1" x14ac:dyDescent="0.25">
      <c r="A36" s="374" t="s">
        <v>327</v>
      </c>
      <c r="B36" s="374"/>
      <c r="C36" s="374"/>
      <c r="D36" s="374"/>
      <c r="E36" s="374"/>
      <c r="F36" s="374"/>
      <c r="G36" s="374"/>
      <c r="H36" s="374"/>
      <c r="I36" s="374"/>
    </row>
    <row r="37" spans="1:9" ht="8.1" customHeight="1" x14ac:dyDescent="0.25">
      <c r="A37" s="350"/>
      <c r="B37" s="349"/>
      <c r="C37" s="349"/>
      <c r="D37" s="349"/>
      <c r="E37" s="349"/>
      <c r="F37" s="349"/>
      <c r="G37" s="349"/>
      <c r="H37" s="349"/>
      <c r="I37" s="349"/>
    </row>
    <row r="38" spans="1:9" ht="90" customHeight="1" x14ac:dyDescent="0.25">
      <c r="A38" s="374" t="s">
        <v>324</v>
      </c>
      <c r="B38" s="374"/>
      <c r="C38" s="374"/>
      <c r="D38" s="374"/>
      <c r="E38" s="374"/>
      <c r="F38" s="374"/>
      <c r="G38" s="374"/>
      <c r="H38" s="374"/>
      <c r="I38" s="374"/>
    </row>
    <row r="39" spans="1:9" ht="8.1" customHeight="1" x14ac:dyDescent="0.25">
      <c r="A39" s="350"/>
      <c r="B39" s="349"/>
      <c r="C39" s="349"/>
      <c r="D39" s="349"/>
      <c r="E39" s="349"/>
      <c r="F39" s="349"/>
      <c r="G39" s="349"/>
      <c r="H39" s="349"/>
      <c r="I39" s="349"/>
    </row>
    <row r="40" spans="1:9" x14ac:dyDescent="0.25">
      <c r="A40" s="372" t="s">
        <v>188</v>
      </c>
      <c r="B40" s="372"/>
      <c r="C40" s="372"/>
      <c r="D40" s="372"/>
      <c r="E40" s="372"/>
      <c r="F40" s="372"/>
      <c r="G40" s="372"/>
      <c r="H40" s="372"/>
      <c r="I40" s="372"/>
    </row>
    <row r="41" spans="1:9" x14ac:dyDescent="0.25">
      <c r="A41" s="373" t="s">
        <v>189</v>
      </c>
      <c r="B41" s="373"/>
      <c r="C41" s="373"/>
      <c r="D41" s="373"/>
      <c r="E41" s="373"/>
      <c r="F41" s="373"/>
      <c r="G41" s="373"/>
      <c r="H41" s="373"/>
      <c r="I41" s="373"/>
    </row>
    <row r="42" spans="1:9" ht="8.1" customHeight="1" x14ac:dyDescent="0.25">
      <c r="A42" s="349"/>
      <c r="B42" s="349"/>
      <c r="C42" s="349"/>
      <c r="D42" s="349"/>
      <c r="E42" s="349"/>
      <c r="F42" s="349"/>
      <c r="G42" s="349"/>
      <c r="H42" s="349"/>
      <c r="I42" s="349"/>
    </row>
    <row r="43" spans="1:9" ht="39.950000000000003" customHeight="1" x14ac:dyDescent="0.25">
      <c r="A43" s="374" t="s">
        <v>190</v>
      </c>
      <c r="B43" s="374"/>
      <c r="C43" s="374"/>
      <c r="D43" s="374"/>
      <c r="E43" s="374"/>
      <c r="F43" s="374"/>
      <c r="G43" s="374"/>
      <c r="H43" s="374"/>
      <c r="I43" s="374"/>
    </row>
    <row r="44" spans="1:9" ht="8.1" customHeight="1" x14ac:dyDescent="0.25">
      <c r="A44" s="348"/>
      <c r="B44" s="349"/>
      <c r="C44" s="349"/>
      <c r="D44" s="349"/>
      <c r="E44" s="349"/>
      <c r="F44" s="349"/>
      <c r="G44" s="349"/>
      <c r="H44" s="349"/>
      <c r="I44" s="349"/>
    </row>
    <row r="45" spans="1:9" ht="35.1" customHeight="1" x14ac:dyDescent="0.25">
      <c r="A45" s="375" t="s">
        <v>325</v>
      </c>
      <c r="B45" s="375"/>
      <c r="C45" s="375"/>
      <c r="D45" s="375"/>
      <c r="E45" s="375"/>
      <c r="F45" s="375"/>
      <c r="G45" s="375"/>
      <c r="H45" s="375"/>
      <c r="I45" s="375"/>
    </row>
    <row r="46" spans="1:9" ht="8.1" customHeight="1" x14ac:dyDescent="0.25">
      <c r="A46" s="348"/>
      <c r="B46" s="349"/>
      <c r="C46" s="349"/>
      <c r="D46" s="349"/>
      <c r="E46" s="349"/>
      <c r="F46" s="349"/>
      <c r="G46" s="349"/>
      <c r="H46" s="349"/>
      <c r="I46" s="349"/>
    </row>
    <row r="47" spans="1:9" ht="30" customHeight="1" x14ac:dyDescent="0.25">
      <c r="A47" s="375" t="s">
        <v>155</v>
      </c>
      <c r="B47" s="375"/>
      <c r="C47" s="375"/>
      <c r="D47" s="375"/>
      <c r="E47" s="375"/>
      <c r="F47" s="375"/>
      <c r="G47" s="375"/>
      <c r="H47" s="375"/>
      <c r="I47" s="375"/>
    </row>
    <row r="48" spans="1:9" ht="30" customHeight="1" thickBot="1" x14ac:dyDescent="0.3">
      <c r="A48" s="374" t="s">
        <v>326</v>
      </c>
      <c r="B48" s="374"/>
      <c r="C48" s="374"/>
      <c r="D48" s="374"/>
      <c r="E48" s="374"/>
      <c r="F48" s="374"/>
      <c r="G48" s="374"/>
      <c r="H48" s="374"/>
      <c r="I48" s="374"/>
    </row>
    <row r="49" spans="2:9" ht="16.5" customHeight="1" thickBot="1" x14ac:dyDescent="0.3">
      <c r="B49" s="306" t="s">
        <v>156</v>
      </c>
      <c r="C49" s="307" t="s">
        <v>157</v>
      </c>
      <c r="D49" s="387" t="s">
        <v>158</v>
      </c>
      <c r="E49" s="388"/>
      <c r="F49" s="388"/>
      <c r="G49" s="389" t="s">
        <v>311</v>
      </c>
      <c r="H49" s="391" t="s">
        <v>312</v>
      </c>
      <c r="I49" s="393" t="s">
        <v>313</v>
      </c>
    </row>
    <row r="50" spans="2:9" ht="49.5" thickTop="1" thickBot="1" x14ac:dyDescent="0.3">
      <c r="B50" s="308" t="s">
        <v>159</v>
      </c>
      <c r="C50" s="77" t="s">
        <v>160</v>
      </c>
      <c r="D50" s="319" t="s">
        <v>161</v>
      </c>
      <c r="E50" s="320" t="s">
        <v>162</v>
      </c>
      <c r="F50" s="320" t="s">
        <v>163</v>
      </c>
      <c r="G50" s="390"/>
      <c r="H50" s="392"/>
      <c r="I50" s="394"/>
    </row>
    <row r="51" spans="2:9" ht="25.5" thickTop="1" thickBot="1" x14ac:dyDescent="0.3">
      <c r="B51" s="395" t="s">
        <v>164</v>
      </c>
      <c r="C51" s="99" t="s">
        <v>165</v>
      </c>
      <c r="D51" s="323" t="str">
        <f>+'Desglose Centros pags 2y3'!I134</f>
        <v>items pdtes.oferta</v>
      </c>
      <c r="E51" s="324" t="str">
        <f>+'Desglose Centros pags 2y3'!J134</f>
        <v>items pdtes.oferta</v>
      </c>
      <c r="F51" s="324" t="str">
        <f>+'Desglose Centros pags 2y3'!K134</f>
        <v>items pdtes.oferta</v>
      </c>
      <c r="G51" s="324" t="str">
        <f>+'Desglose Centros pags 2y3'!L134</f>
        <v>items pdtes.oferta</v>
      </c>
      <c r="H51" s="324" t="str">
        <f>+'Desglose Centros pags 2y3'!M134</f>
        <v>items pdtes.oferta</v>
      </c>
      <c r="I51" s="325">
        <f t="shared" ref="I51:I56" si="0">+SUM(D51:H51)</f>
        <v>0</v>
      </c>
    </row>
    <row r="52" spans="2:9" ht="26.25" thickBot="1" x14ac:dyDescent="0.3">
      <c r="B52" s="396"/>
      <c r="C52" s="326" t="s">
        <v>166</v>
      </c>
      <c r="D52" s="327">
        <f>+'Desglose Centros pags 2y3'!I133</f>
        <v>0</v>
      </c>
      <c r="E52" s="327">
        <f>+'Desglose Centros pags 2y3'!J133</f>
        <v>0</v>
      </c>
      <c r="F52" s="327">
        <f>+'Desglose Centros pags 2y3'!K133</f>
        <v>0</v>
      </c>
      <c r="G52" s="327">
        <f>+'Desglose Centros pags 2y3'!L133</f>
        <v>0</v>
      </c>
      <c r="H52" s="327">
        <f>+'Desglose Centros pags 2y3'!M133</f>
        <v>0</v>
      </c>
      <c r="I52" s="328">
        <f t="shared" si="0"/>
        <v>0</v>
      </c>
    </row>
    <row r="53" spans="2:9" ht="16.5" thickTop="1" thickBot="1" x14ac:dyDescent="0.3">
      <c r="B53" s="397"/>
      <c r="C53" s="332" t="s">
        <v>191</v>
      </c>
      <c r="D53" s="333">
        <f>SUM(D51:D52)</f>
        <v>0</v>
      </c>
      <c r="E53" s="333">
        <f>SUM(E51:E52)</f>
        <v>0</v>
      </c>
      <c r="F53" s="333">
        <f>SUM(F51:F52)</f>
        <v>0</v>
      </c>
      <c r="G53" s="333">
        <f t="shared" ref="G53:H53" si="1">SUM(G51:G52)</f>
        <v>0</v>
      </c>
      <c r="H53" s="333">
        <f t="shared" si="1"/>
        <v>0</v>
      </c>
      <c r="I53" s="334">
        <f t="shared" si="0"/>
        <v>0</v>
      </c>
    </row>
    <row r="54" spans="2:9" ht="51.75" thickBot="1" x14ac:dyDescent="0.3">
      <c r="B54" s="395" t="s">
        <v>167</v>
      </c>
      <c r="C54" s="329" t="s">
        <v>168</v>
      </c>
      <c r="D54" s="330" t="str">
        <f>+$G$61</f>
        <v>falta ofertar precio m.o.</v>
      </c>
      <c r="E54" s="330" t="str">
        <f>+$G$62</f>
        <v>falta ofertar precio m.o.</v>
      </c>
      <c r="F54" s="330" t="str">
        <f>+$G$63</f>
        <v>falta ofertar precio m.o.</v>
      </c>
      <c r="G54" s="330" t="str">
        <f>+$G$61</f>
        <v>falta ofertar precio m.o.</v>
      </c>
      <c r="H54" s="330" t="str">
        <f>+$G$62</f>
        <v>falta ofertar precio m.o.</v>
      </c>
      <c r="I54" s="331">
        <f t="shared" si="0"/>
        <v>0</v>
      </c>
    </row>
    <row r="55" spans="2:9" ht="26.25" thickBot="1" x14ac:dyDescent="0.3">
      <c r="B55" s="396"/>
      <c r="C55" s="326" t="s">
        <v>169</v>
      </c>
      <c r="D55" s="335">
        <v>48000</v>
      </c>
      <c r="E55" s="335">
        <v>48000</v>
      </c>
      <c r="F55" s="335">
        <v>48000</v>
      </c>
      <c r="G55" s="335">
        <v>48000</v>
      </c>
      <c r="H55" s="335">
        <v>48000</v>
      </c>
      <c r="I55" s="336">
        <f t="shared" si="0"/>
        <v>240000</v>
      </c>
    </row>
    <row r="56" spans="2:9" ht="16.5" thickTop="1" thickBot="1" x14ac:dyDescent="0.3">
      <c r="B56" s="397"/>
      <c r="C56" s="332" t="s">
        <v>192</v>
      </c>
      <c r="D56" s="337">
        <f>SUM(D54:D55)</f>
        <v>48000</v>
      </c>
      <c r="E56" s="337">
        <f>SUM(E54:E55)</f>
        <v>48000</v>
      </c>
      <c r="F56" s="337">
        <f>SUM(F54:F55)</f>
        <v>48000</v>
      </c>
      <c r="G56" s="337">
        <f t="shared" ref="G56:H56" si="2">SUM(G54:G55)</f>
        <v>48000</v>
      </c>
      <c r="H56" s="337">
        <f t="shared" si="2"/>
        <v>48000</v>
      </c>
      <c r="I56" s="338">
        <f t="shared" si="0"/>
        <v>240000</v>
      </c>
    </row>
    <row r="57" spans="2:9" ht="15.75" thickBot="1" x14ac:dyDescent="0.3">
      <c r="B57" s="398" t="s">
        <v>170</v>
      </c>
      <c r="C57" s="399"/>
      <c r="D57" s="383" t="str">
        <f>+IF(SUM(D53:F53)+SUM(D56:F56)=144000,"oferta incompleta",SUM(D53:F53)+SUM(D56:F56))</f>
        <v>oferta incompleta</v>
      </c>
      <c r="E57" s="400"/>
      <c r="F57" s="401"/>
      <c r="G57" s="383" t="str">
        <f>+IF(SUM(G53:H53)+SUM(G56:H56)=96000,"oferta incompleta",SUM(G53:H53)+SUM(G56:H56))</f>
        <v>oferta incompleta</v>
      </c>
      <c r="H57" s="384"/>
      <c r="I57" s="347" t="str">
        <f>+IF(+I53+I56=240000,"incompleta",SUM(D57:H57))</f>
        <v>incompleta</v>
      </c>
    </row>
    <row r="58" spans="2:9" ht="15.75" thickBot="1" x14ac:dyDescent="0.3"/>
    <row r="59" spans="2:9" ht="15.75" thickBot="1" x14ac:dyDescent="0.3">
      <c r="B59" s="106" t="s">
        <v>193</v>
      </c>
      <c r="C59" s="107"/>
      <c r="D59" s="107"/>
      <c r="E59" s="107"/>
      <c r="F59" s="107"/>
      <c r="G59" s="107"/>
      <c r="H59" s="108"/>
    </row>
    <row r="60" spans="2:9" ht="30" customHeight="1" thickBot="1" x14ac:dyDescent="0.3">
      <c r="B60" s="362" t="s">
        <v>194</v>
      </c>
      <c r="C60" s="363"/>
      <c r="D60" s="364" t="s">
        <v>195</v>
      </c>
      <c r="E60" s="365"/>
      <c r="F60" s="100" t="s">
        <v>196</v>
      </c>
      <c r="G60" s="364" t="s">
        <v>171</v>
      </c>
      <c r="H60" s="366"/>
    </row>
    <row r="61" spans="2:9" ht="15" customHeight="1" thickBot="1" x14ac:dyDescent="0.3">
      <c r="B61" s="355"/>
      <c r="C61" s="356"/>
      <c r="D61" s="351" t="s">
        <v>197</v>
      </c>
      <c r="E61" s="352"/>
      <c r="F61" s="78">
        <v>700</v>
      </c>
      <c r="G61" s="353" t="str">
        <f>+IF(+$B$61&gt;40,"error, supera 40",IF($B$61=0,"falta ofertar precio m.o.",+ROUND(ROUND($B$61,2)*F61,2)))</f>
        <v>falta ofertar precio m.o.</v>
      </c>
      <c r="H61" s="354"/>
    </row>
    <row r="62" spans="2:9" ht="15" customHeight="1" thickBot="1" x14ac:dyDescent="0.3">
      <c r="B62" s="357"/>
      <c r="C62" s="358"/>
      <c r="D62" s="351" t="s">
        <v>198</v>
      </c>
      <c r="E62" s="352"/>
      <c r="F62" s="78">
        <v>675</v>
      </c>
      <c r="G62" s="353" t="str">
        <f>+IF(+$B$61&gt;40,"error, supera 40",IF($B$61=0,"falta ofertar precio m.o.",+ROUND(ROUND($B$61,2)*F62,2)))</f>
        <v>falta ofertar precio m.o.</v>
      </c>
      <c r="H62" s="354"/>
    </row>
    <row r="63" spans="2:9" ht="15" customHeight="1" thickBot="1" x14ac:dyDescent="0.3">
      <c r="B63" s="359"/>
      <c r="C63" s="360"/>
      <c r="D63" s="351" t="s">
        <v>199</v>
      </c>
      <c r="E63" s="352"/>
      <c r="F63" s="78">
        <v>1250</v>
      </c>
      <c r="G63" s="353" t="str">
        <f>+IF(+$B$61&gt;40,"error, supera 40",IF($B$61=0,"falta ofertar precio m.o.",+ROUND(ROUND($B$61,2)*F63,2)))</f>
        <v>falta ofertar precio m.o.</v>
      </c>
      <c r="H63" s="354"/>
    </row>
    <row r="64" spans="2:9" ht="8.1" customHeight="1" x14ac:dyDescent="0.25"/>
    <row r="65" spans="2:9" ht="9.9499999999999993" customHeight="1" x14ac:dyDescent="0.25">
      <c r="B65" s="101" t="s">
        <v>200</v>
      </c>
      <c r="C65" s="102" t="s">
        <v>203</v>
      </c>
    </row>
    <row r="66" spans="2:9" ht="9.9499999999999993" customHeight="1" x14ac:dyDescent="0.25">
      <c r="B66" s="101" t="s">
        <v>201</v>
      </c>
      <c r="C66" s="103" t="s">
        <v>204</v>
      </c>
      <c r="D66" s="1"/>
      <c r="E66" s="1"/>
      <c r="F66" s="1"/>
      <c r="G66" s="1"/>
      <c r="H66" s="1"/>
      <c r="I66" s="1"/>
    </row>
    <row r="67" spans="2:9" ht="9.9499999999999993" customHeight="1" x14ac:dyDescent="0.25">
      <c r="B67" s="101"/>
      <c r="C67" s="104" t="s">
        <v>205</v>
      </c>
    </row>
    <row r="68" spans="2:9" ht="9.9499999999999993" customHeight="1" x14ac:dyDescent="0.25">
      <c r="B68" s="101" t="s">
        <v>202</v>
      </c>
      <c r="C68" s="105" t="s">
        <v>206</v>
      </c>
      <c r="D68" s="1"/>
      <c r="E68" s="1"/>
      <c r="F68" s="1"/>
      <c r="G68" s="1"/>
      <c r="H68" s="1"/>
      <c r="I68" s="1"/>
    </row>
    <row r="69" spans="2:9" x14ac:dyDescent="0.25">
      <c r="B69" s="369"/>
      <c r="C69" s="369"/>
      <c r="D69" s="369"/>
      <c r="E69" s="369"/>
      <c r="F69" s="369"/>
      <c r="G69" s="369"/>
      <c r="H69" s="369"/>
      <c r="I69" s="369"/>
    </row>
    <row r="70" spans="2:9" x14ac:dyDescent="0.25">
      <c r="B70" s="368" t="s">
        <v>320</v>
      </c>
      <c r="C70" s="368"/>
      <c r="D70" s="368"/>
      <c r="E70" s="368"/>
      <c r="F70" s="368"/>
      <c r="G70" s="368"/>
      <c r="H70" s="368"/>
      <c r="I70" s="368"/>
    </row>
    <row r="73" spans="2:9" s="90" customFormat="1" x14ac:dyDescent="0.25">
      <c r="B73" s="109" t="s">
        <v>207</v>
      </c>
      <c r="C73" s="361"/>
      <c r="D73" s="361"/>
      <c r="E73" s="361"/>
      <c r="F73" s="361"/>
      <c r="G73" s="110"/>
    </row>
  </sheetData>
  <sheetProtection algorithmName="SHA-512" hashValue="C8EXGoIWAE+ITPH67RUjo2NOwRWOb7DWq+NY7nVYOFrH8KnKoPuFRzx+6RY3vO0RzlcohLwxNxrXSd3Ybx6ZYQ==" saltValue="OPXLYTxQBT9sg1yWLhAPkg==" spinCount="100000" sheet="1" objects="1" scenarios="1" selectLockedCells="1"/>
  <mergeCells count="45">
    <mergeCell ref="G57:H57"/>
    <mergeCell ref="A28:I28"/>
    <mergeCell ref="A24:I24"/>
    <mergeCell ref="A26:I26"/>
    <mergeCell ref="D49:F49"/>
    <mergeCell ref="G49:G50"/>
    <mergeCell ref="H49:H50"/>
    <mergeCell ref="I49:I50"/>
    <mergeCell ref="A48:I48"/>
    <mergeCell ref="B51:B53"/>
    <mergeCell ref="B54:B56"/>
    <mergeCell ref="B57:C57"/>
    <mergeCell ref="D57:F57"/>
    <mergeCell ref="A9:D9"/>
    <mergeCell ref="E9:I9"/>
    <mergeCell ref="D12:I12"/>
    <mergeCell ref="A16:I16"/>
    <mergeCell ref="A23:I23"/>
    <mergeCell ref="A4:I4"/>
    <mergeCell ref="B70:I70"/>
    <mergeCell ref="B69:I69"/>
    <mergeCell ref="B19:C19"/>
    <mergeCell ref="A40:I40"/>
    <mergeCell ref="A41:I41"/>
    <mergeCell ref="A43:I43"/>
    <mergeCell ref="A45:I45"/>
    <mergeCell ref="A47:I47"/>
    <mergeCell ref="A32:I32"/>
    <mergeCell ref="A34:I34"/>
    <mergeCell ref="A36:I36"/>
    <mergeCell ref="A38:I38"/>
    <mergeCell ref="B6:E6"/>
    <mergeCell ref="F6:H6"/>
    <mergeCell ref="A7:I7"/>
    <mergeCell ref="D63:E63"/>
    <mergeCell ref="G63:H63"/>
    <mergeCell ref="B61:C63"/>
    <mergeCell ref="C73:F73"/>
    <mergeCell ref="B60:C60"/>
    <mergeCell ref="D60:E60"/>
    <mergeCell ref="D61:E61"/>
    <mergeCell ref="G60:H60"/>
    <mergeCell ref="G61:H61"/>
    <mergeCell ref="D62:E62"/>
    <mergeCell ref="G62:H62"/>
  </mergeCells>
  <printOptions horizontalCentered="1"/>
  <pageMargins left="0.59055118110236227" right="0.39370078740157483" top="0.39370078740157483" bottom="0.19685039370078741" header="0" footer="0"/>
  <pageSetup paperSize="9" scale="80" fitToHeight="2" orientation="portrait" r:id="rId1"/>
  <headerFooter>
    <oddFooter>&amp;R&amp;P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D146"/>
  <sheetViews>
    <sheetView showGridLines="0" workbookViewId="0">
      <pane xSplit="4" ySplit="6" topLeftCell="E7" activePane="bottomRight" state="frozen"/>
      <selection pane="topRight" activeCell="E1" sqref="E1"/>
      <selection pane="bottomLeft" activeCell="A7" sqref="A7"/>
      <selection pane="bottomRight" activeCell="G7" sqref="G7"/>
    </sheetView>
  </sheetViews>
  <sheetFormatPr baseColWidth="10" defaultRowHeight="15" x14ac:dyDescent="0.25"/>
  <cols>
    <col min="1" max="1" width="1.7109375" customWidth="1"/>
    <col min="2" max="2" width="6.7109375" style="1" customWidth="1"/>
    <col min="3" max="3" width="17.5703125" style="1" customWidth="1"/>
    <col min="4" max="4" width="44.28515625" style="1" customWidth="1"/>
    <col min="5" max="5" width="27.7109375" style="1" customWidth="1"/>
    <col min="6" max="6" width="20" style="111" bestFit="1" customWidth="1"/>
    <col min="7" max="7" width="12.7109375" style="112" customWidth="1"/>
    <col min="8" max="8" width="12.7109375" style="3" customWidth="1"/>
    <col min="9" max="13" width="18.28515625" style="4" customWidth="1"/>
    <col min="14" max="14" width="6.42578125" style="1" customWidth="1"/>
    <col min="15" max="15" width="1.7109375" style="5" customWidth="1"/>
  </cols>
  <sheetData>
    <row r="1" spans="2:15" s="5" customFormat="1" ht="3" customHeight="1" x14ac:dyDescent="0.25">
      <c r="B1" s="1"/>
      <c r="C1" s="1"/>
      <c r="D1" s="1"/>
      <c r="E1" s="1"/>
      <c r="F1" s="111"/>
      <c r="G1" s="112"/>
      <c r="H1" s="3"/>
      <c r="I1" s="4"/>
      <c r="J1" s="4"/>
      <c r="K1" s="4"/>
      <c r="L1" s="4"/>
      <c r="M1" s="4"/>
      <c r="N1" s="1"/>
    </row>
    <row r="2" spans="2:15" s="5" customFormat="1" ht="15" customHeight="1" x14ac:dyDescent="0.25">
      <c r="B2" s="1"/>
      <c r="C2" s="1"/>
      <c r="D2" s="1"/>
      <c r="E2" s="1"/>
      <c r="F2" s="111"/>
      <c r="G2" s="112"/>
      <c r="H2" s="70"/>
      <c r="I2" s="70" t="s">
        <v>146</v>
      </c>
      <c r="J2" s="402" t="str">
        <f>IF(LEN('Anexo I pag 1 oferta'!E9)=0,"",'Anexo I pag 1 oferta'!E9)</f>
        <v/>
      </c>
      <c r="K2" s="403"/>
      <c r="L2" s="403"/>
      <c r="M2" s="403"/>
      <c r="N2" s="404"/>
      <c r="O2" s="70"/>
    </row>
    <row r="3" spans="2:15" s="5" customFormat="1" ht="15" customHeight="1" x14ac:dyDescent="0.25">
      <c r="B3" s="1"/>
      <c r="C3" s="71" t="s">
        <v>321</v>
      </c>
      <c r="D3" s="1"/>
      <c r="E3" s="1"/>
      <c r="F3" s="111"/>
      <c r="G3" s="112"/>
      <c r="H3" s="3"/>
      <c r="I3" s="113"/>
      <c r="J3" s="113"/>
      <c r="K3" s="113"/>
      <c r="L3" s="113"/>
      <c r="M3" s="113"/>
      <c r="N3" s="1"/>
    </row>
    <row r="4" spans="2:15" s="5" customFormat="1" ht="8.1" customHeight="1" thickBot="1" x14ac:dyDescent="0.3">
      <c r="B4" s="1"/>
      <c r="C4" s="1"/>
      <c r="D4" s="1"/>
      <c r="E4" s="1"/>
      <c r="F4" s="111"/>
      <c r="G4" s="112"/>
      <c r="H4" s="3"/>
      <c r="I4" s="4"/>
      <c r="J4" s="4"/>
      <c r="K4" s="4"/>
      <c r="L4" s="4"/>
      <c r="M4" s="4"/>
      <c r="N4" s="1"/>
    </row>
    <row r="5" spans="2:15" s="6" customFormat="1" ht="38.25" x14ac:dyDescent="0.25">
      <c r="B5" s="114" t="s">
        <v>0</v>
      </c>
      <c r="C5" s="115" t="s">
        <v>1</v>
      </c>
      <c r="D5" s="116" t="s">
        <v>2</v>
      </c>
      <c r="E5" s="117" t="s">
        <v>208</v>
      </c>
      <c r="F5" s="118" t="s">
        <v>3</v>
      </c>
      <c r="G5" s="119" t="s">
        <v>314</v>
      </c>
      <c r="H5" s="120" t="s">
        <v>315</v>
      </c>
      <c r="I5" s="121" t="s">
        <v>4</v>
      </c>
      <c r="J5" s="121" t="s">
        <v>5</v>
      </c>
      <c r="K5" s="122" t="s">
        <v>6</v>
      </c>
      <c r="L5" s="123" t="s">
        <v>7</v>
      </c>
      <c r="M5" s="124" t="s">
        <v>8</v>
      </c>
      <c r="N5" s="117" t="s">
        <v>316</v>
      </c>
    </row>
    <row r="6" spans="2:15" s="6" customFormat="1" ht="16.5" thickBot="1" x14ac:dyDescent="0.3">
      <c r="B6" s="125"/>
      <c r="C6" s="126" t="s">
        <v>9</v>
      </c>
      <c r="D6" s="127"/>
      <c r="E6" s="127"/>
      <c r="F6" s="128"/>
      <c r="G6" s="340"/>
      <c r="H6" s="339"/>
      <c r="I6" s="129"/>
      <c r="J6" s="129"/>
      <c r="K6" s="130"/>
      <c r="L6" s="131"/>
      <c r="M6" s="131"/>
      <c r="N6" s="132"/>
    </row>
    <row r="7" spans="2:15" s="6" customFormat="1" ht="12" customHeight="1" thickBot="1" x14ac:dyDescent="0.3">
      <c r="B7" s="133">
        <v>1</v>
      </c>
      <c r="C7" s="134" t="s">
        <v>209</v>
      </c>
      <c r="D7" s="8" t="s">
        <v>11</v>
      </c>
      <c r="E7" s="8" t="s">
        <v>12</v>
      </c>
      <c r="F7" s="135">
        <v>46802</v>
      </c>
      <c r="G7" s="343"/>
      <c r="H7" s="344"/>
      <c r="I7" s="138"/>
      <c r="J7" s="136"/>
      <c r="K7" s="137">
        <f>+IF(H7&lt;&gt;TRUNC(H7,2),"max.2 decim.",+H7)</f>
        <v>0</v>
      </c>
      <c r="L7" s="138"/>
      <c r="M7" s="139"/>
      <c r="N7" s="140">
        <v>2</v>
      </c>
    </row>
    <row r="8" spans="2:15" s="6" customFormat="1" ht="12" customHeight="1" thickBot="1" x14ac:dyDescent="0.3">
      <c r="B8" s="133">
        <v>2</v>
      </c>
      <c r="C8" s="141" t="s">
        <v>62</v>
      </c>
      <c r="D8" s="142" t="s">
        <v>210</v>
      </c>
      <c r="E8" s="142" t="s">
        <v>211</v>
      </c>
      <c r="F8" s="143">
        <v>46802</v>
      </c>
      <c r="G8" s="343"/>
      <c r="H8" s="344"/>
      <c r="I8" s="144"/>
      <c r="J8" s="145"/>
      <c r="K8" s="137">
        <f>+IF(H8&lt;&gt;TRUNC(H8,2),"max.2 decim.",+H8)</f>
        <v>0</v>
      </c>
      <c r="L8" s="146"/>
      <c r="M8" s="147"/>
      <c r="N8" s="140">
        <v>2</v>
      </c>
    </row>
    <row r="9" spans="2:15" s="6" customFormat="1" ht="12.95" customHeight="1" thickBot="1" x14ac:dyDescent="0.3">
      <c r="B9" s="133">
        <v>3</v>
      </c>
      <c r="C9" s="149" t="s">
        <v>13</v>
      </c>
      <c r="D9" s="9" t="s">
        <v>14</v>
      </c>
      <c r="E9" s="10" t="s">
        <v>15</v>
      </c>
      <c r="F9" s="150">
        <v>46304</v>
      </c>
      <c r="G9" s="343"/>
      <c r="H9" s="344"/>
      <c r="I9" s="151">
        <f t="shared" ref="I9:I17" si="0">+IF(H9&lt;&gt;TRUNC(H9,2),"max.2 decim.",+H9)</f>
        <v>0</v>
      </c>
      <c r="J9" s="145"/>
      <c r="K9" s="152"/>
      <c r="L9" s="153">
        <f t="shared" ref="L9:L17" si="1">+IF(H9&lt;&gt;TRUNC(H9,2),"max.2 decim.",+H9)</f>
        <v>0</v>
      </c>
      <c r="M9" s="147"/>
      <c r="N9" s="140">
        <v>1</v>
      </c>
    </row>
    <row r="10" spans="2:15" s="6" customFormat="1" ht="12.95" customHeight="1" thickBot="1" x14ac:dyDescent="0.3">
      <c r="B10" s="133">
        <v>4</v>
      </c>
      <c r="C10" s="149" t="s">
        <v>13</v>
      </c>
      <c r="D10" s="9" t="s">
        <v>212</v>
      </c>
      <c r="E10" s="10" t="s">
        <v>16</v>
      </c>
      <c r="F10" s="150">
        <v>46306</v>
      </c>
      <c r="G10" s="343"/>
      <c r="H10" s="344"/>
      <c r="I10" s="151">
        <f t="shared" si="0"/>
        <v>0</v>
      </c>
      <c r="J10" s="145"/>
      <c r="K10" s="152"/>
      <c r="L10" s="153">
        <f t="shared" si="1"/>
        <v>0</v>
      </c>
      <c r="M10" s="147"/>
      <c r="N10" s="140">
        <v>1</v>
      </c>
    </row>
    <row r="11" spans="2:15" s="6" customFormat="1" ht="12.95" customHeight="1" thickBot="1" x14ac:dyDescent="0.3">
      <c r="B11" s="133">
        <v>5</v>
      </c>
      <c r="C11" s="149" t="s">
        <v>13</v>
      </c>
      <c r="D11" s="9" t="s">
        <v>213</v>
      </c>
      <c r="E11" s="10" t="s">
        <v>16</v>
      </c>
      <c r="F11" s="150">
        <v>46032</v>
      </c>
      <c r="G11" s="343"/>
      <c r="H11" s="344"/>
      <c r="I11" s="151">
        <f t="shared" si="0"/>
        <v>0</v>
      </c>
      <c r="J11" s="145"/>
      <c r="K11" s="152"/>
      <c r="L11" s="153">
        <f t="shared" si="1"/>
        <v>0</v>
      </c>
      <c r="M11" s="147"/>
      <c r="N11" s="140">
        <v>1</v>
      </c>
    </row>
    <row r="12" spans="2:15" s="6" customFormat="1" ht="12.95" customHeight="1" thickBot="1" x14ac:dyDescent="0.3">
      <c r="B12" s="133">
        <v>6</v>
      </c>
      <c r="C12" s="149" t="s">
        <v>13</v>
      </c>
      <c r="D12" s="9" t="s">
        <v>17</v>
      </c>
      <c r="E12" s="10" t="s">
        <v>16</v>
      </c>
      <c r="F12" s="150">
        <v>46304</v>
      </c>
      <c r="G12" s="343"/>
      <c r="H12" s="344"/>
      <c r="I12" s="151">
        <f t="shared" si="0"/>
        <v>0</v>
      </c>
      <c r="J12" s="145"/>
      <c r="K12" s="152"/>
      <c r="L12" s="153">
        <f t="shared" si="1"/>
        <v>0</v>
      </c>
      <c r="M12" s="147"/>
      <c r="N12" s="140">
        <v>1</v>
      </c>
    </row>
    <row r="13" spans="2:15" s="6" customFormat="1" ht="12.95" customHeight="1" thickBot="1" x14ac:dyDescent="0.3">
      <c r="B13" s="133">
        <v>7</v>
      </c>
      <c r="C13" s="149" t="s">
        <v>13</v>
      </c>
      <c r="D13" s="9" t="s">
        <v>18</v>
      </c>
      <c r="E13" s="10" t="s">
        <v>19</v>
      </c>
      <c r="F13" s="154">
        <v>46314</v>
      </c>
      <c r="G13" s="343"/>
      <c r="H13" s="344"/>
      <c r="I13" s="151">
        <f t="shared" si="0"/>
        <v>0</v>
      </c>
      <c r="J13" s="145"/>
      <c r="K13" s="152"/>
      <c r="L13" s="153">
        <f t="shared" si="1"/>
        <v>0</v>
      </c>
      <c r="M13" s="147"/>
      <c r="N13" s="140">
        <v>1</v>
      </c>
    </row>
    <row r="14" spans="2:15" s="6" customFormat="1" ht="12.95" customHeight="1" thickBot="1" x14ac:dyDescent="0.3">
      <c r="B14" s="133">
        <v>8</v>
      </c>
      <c r="C14" s="149" t="s">
        <v>13</v>
      </c>
      <c r="D14" s="9" t="s">
        <v>20</v>
      </c>
      <c r="E14" s="10" t="s">
        <v>21</v>
      </c>
      <c r="F14" s="63">
        <v>46032</v>
      </c>
      <c r="G14" s="343"/>
      <c r="H14" s="344"/>
      <c r="I14" s="151">
        <f t="shared" si="0"/>
        <v>0</v>
      </c>
      <c r="J14" s="145"/>
      <c r="K14" s="152"/>
      <c r="L14" s="153">
        <f t="shared" si="1"/>
        <v>0</v>
      </c>
      <c r="M14" s="147"/>
      <c r="N14" s="140">
        <v>1</v>
      </c>
    </row>
    <row r="15" spans="2:15" s="6" customFormat="1" ht="12.95" customHeight="1" thickBot="1" x14ac:dyDescent="0.3">
      <c r="B15" s="133">
        <v>9</v>
      </c>
      <c r="C15" s="149" t="s">
        <v>13</v>
      </c>
      <c r="D15" s="9" t="s">
        <v>22</v>
      </c>
      <c r="E15" s="10" t="s">
        <v>16</v>
      </c>
      <c r="F15" s="150">
        <v>46305</v>
      </c>
      <c r="G15" s="343"/>
      <c r="H15" s="344"/>
      <c r="I15" s="151">
        <f t="shared" si="0"/>
        <v>0</v>
      </c>
      <c r="J15" s="145"/>
      <c r="K15" s="152"/>
      <c r="L15" s="153">
        <f t="shared" si="1"/>
        <v>0</v>
      </c>
      <c r="M15" s="147"/>
      <c r="N15" s="140">
        <v>1</v>
      </c>
    </row>
    <row r="16" spans="2:15" s="6" customFormat="1" ht="12.95" customHeight="1" thickBot="1" x14ac:dyDescent="0.3">
      <c r="B16" s="133">
        <v>10</v>
      </c>
      <c r="C16" s="156" t="s">
        <v>13</v>
      </c>
      <c r="D16" s="9" t="s">
        <v>214</v>
      </c>
      <c r="E16" s="10" t="s">
        <v>23</v>
      </c>
      <c r="F16" s="157">
        <v>46040</v>
      </c>
      <c r="G16" s="343"/>
      <c r="H16" s="344"/>
      <c r="I16" s="151">
        <f t="shared" si="0"/>
        <v>0</v>
      </c>
      <c r="J16" s="145"/>
      <c r="K16" s="152"/>
      <c r="L16" s="153">
        <f t="shared" si="1"/>
        <v>0</v>
      </c>
      <c r="M16" s="147"/>
      <c r="N16" s="140">
        <v>1</v>
      </c>
    </row>
    <row r="17" spans="2:14" s="6" customFormat="1" ht="12.95" customHeight="1" thickBot="1" x14ac:dyDescent="0.3">
      <c r="B17" s="133">
        <v>11</v>
      </c>
      <c r="C17" s="156" t="s">
        <v>13</v>
      </c>
      <c r="D17" s="9" t="s">
        <v>24</v>
      </c>
      <c r="E17" s="10" t="s">
        <v>25</v>
      </c>
      <c r="F17" s="157">
        <v>46040</v>
      </c>
      <c r="G17" s="343"/>
      <c r="H17" s="344"/>
      <c r="I17" s="151">
        <f t="shared" si="0"/>
        <v>0</v>
      </c>
      <c r="J17" s="145"/>
      <c r="K17" s="152"/>
      <c r="L17" s="153">
        <f t="shared" si="1"/>
        <v>0</v>
      </c>
      <c r="M17" s="147"/>
      <c r="N17" s="140">
        <v>1</v>
      </c>
    </row>
    <row r="18" spans="2:14" s="6" customFormat="1" ht="12.95" customHeight="1" thickBot="1" x14ac:dyDescent="0.3">
      <c r="B18" s="133">
        <v>12</v>
      </c>
      <c r="C18" s="158" t="s">
        <v>13</v>
      </c>
      <c r="D18" s="45" t="s">
        <v>26</v>
      </c>
      <c r="E18" s="46" t="s">
        <v>27</v>
      </c>
      <c r="F18" s="159">
        <v>46789</v>
      </c>
      <c r="G18" s="343"/>
      <c r="H18" s="344"/>
      <c r="I18" s="160"/>
      <c r="J18" s="161"/>
      <c r="K18" s="137">
        <f>+IF(H18&lt;&gt;TRUNC(H18,2),"max.2 decim.",+H18)</f>
        <v>0</v>
      </c>
      <c r="L18" s="162"/>
      <c r="M18" s="163"/>
      <c r="N18" s="140">
        <v>1</v>
      </c>
    </row>
    <row r="19" spans="2:14" s="6" customFormat="1" ht="16.5" thickBot="1" x14ac:dyDescent="0.3">
      <c r="B19" s="125"/>
      <c r="C19" s="126" t="s">
        <v>28</v>
      </c>
      <c r="D19" s="164"/>
      <c r="E19" s="127"/>
      <c r="F19" s="165"/>
      <c r="G19" s="309"/>
      <c r="H19" s="310"/>
      <c r="I19" s="166"/>
      <c r="J19" s="167"/>
      <c r="K19" s="167"/>
      <c r="L19" s="168"/>
      <c r="M19" s="169"/>
      <c r="N19" s="132"/>
    </row>
    <row r="20" spans="2:14" s="6" customFormat="1" ht="12.95" customHeight="1" thickBot="1" x14ac:dyDescent="0.3">
      <c r="B20" s="170">
        <v>13</v>
      </c>
      <c r="C20" s="171" t="s">
        <v>13</v>
      </c>
      <c r="D20" s="172" t="s">
        <v>29</v>
      </c>
      <c r="E20" s="41" t="s">
        <v>30</v>
      </c>
      <c r="F20" s="173">
        <v>47086</v>
      </c>
      <c r="G20" s="343"/>
      <c r="H20" s="344"/>
      <c r="I20" s="176"/>
      <c r="J20" s="175"/>
      <c r="K20" s="137">
        <f>+IF(H20&lt;&gt;TRUNC(H20,2),"max.2 decim.",+H20)</f>
        <v>0</v>
      </c>
      <c r="L20" s="176"/>
      <c r="M20" s="177"/>
      <c r="N20" s="140">
        <v>1</v>
      </c>
    </row>
    <row r="21" spans="2:14" s="6" customFormat="1" ht="16.5" thickBot="1" x14ac:dyDescent="0.3">
      <c r="B21" s="125"/>
      <c r="C21" s="178" t="s">
        <v>31</v>
      </c>
      <c r="D21" s="164"/>
      <c r="E21" s="127"/>
      <c r="F21" s="165"/>
      <c r="G21" s="309"/>
      <c r="H21" s="310"/>
      <c r="I21" s="166"/>
      <c r="J21" s="167"/>
      <c r="K21" s="167"/>
      <c r="L21" s="179"/>
      <c r="M21" s="180"/>
      <c r="N21" s="181"/>
    </row>
    <row r="22" spans="2:14" s="6" customFormat="1" ht="12.95" customHeight="1" thickBot="1" x14ac:dyDescent="0.3">
      <c r="B22" s="182">
        <v>14</v>
      </c>
      <c r="C22" s="183" t="s">
        <v>13</v>
      </c>
      <c r="D22" s="19" t="s">
        <v>32</v>
      </c>
      <c r="E22" s="184" t="s">
        <v>33</v>
      </c>
      <c r="F22" s="157">
        <v>46164</v>
      </c>
      <c r="G22" s="343"/>
      <c r="H22" s="344"/>
      <c r="I22" s="153">
        <f>+IF(H22&lt;&gt;TRUNC(H22,2),"max.2 decim.",+H22)</f>
        <v>0</v>
      </c>
      <c r="J22" s="136"/>
      <c r="K22" s="185"/>
      <c r="L22" s="153">
        <f>+IF(H22&lt;&gt;TRUNC(H22,2),"max.2 decim.",+H22)</f>
        <v>0</v>
      </c>
      <c r="M22" s="145"/>
      <c r="N22" s="186">
        <v>1</v>
      </c>
    </row>
    <row r="23" spans="2:14" s="6" customFormat="1" ht="12.95" customHeight="1" thickBot="1" x14ac:dyDescent="0.3">
      <c r="B23" s="187">
        <v>15</v>
      </c>
      <c r="C23" s="188" t="s">
        <v>13</v>
      </c>
      <c r="D23" s="12" t="s">
        <v>34</v>
      </c>
      <c r="E23" s="13" t="s">
        <v>35</v>
      </c>
      <c r="F23" s="189">
        <v>47018</v>
      </c>
      <c r="G23" s="343"/>
      <c r="H23" s="344"/>
      <c r="I23" s="161"/>
      <c r="J23" s="161"/>
      <c r="K23" s="137">
        <f>+IF(H23&lt;&gt;TRUNC(H23,2),"max.2 decim.",+H23)</f>
        <v>0</v>
      </c>
      <c r="L23" s="146"/>
      <c r="M23" s="145"/>
      <c r="N23" s="186">
        <v>1</v>
      </c>
    </row>
    <row r="24" spans="2:14" s="6" customFormat="1" ht="16.5" thickBot="1" x14ac:dyDescent="0.3">
      <c r="B24" s="190"/>
      <c r="C24" s="191" t="s">
        <v>36</v>
      </c>
      <c r="D24" s="11"/>
      <c r="E24" s="7"/>
      <c r="F24" s="192"/>
      <c r="G24" s="309"/>
      <c r="H24" s="310"/>
      <c r="I24" s="166"/>
      <c r="J24" s="167"/>
      <c r="K24" s="167"/>
      <c r="L24" s="166"/>
      <c r="M24" s="167"/>
      <c r="N24" s="181"/>
    </row>
    <row r="25" spans="2:14" s="6" customFormat="1" ht="12.95" customHeight="1" thickBot="1" x14ac:dyDescent="0.3">
      <c r="B25" s="202">
        <v>16</v>
      </c>
      <c r="C25" s="193" t="s">
        <v>10</v>
      </c>
      <c r="D25" s="14" t="s">
        <v>37</v>
      </c>
      <c r="E25" s="14" t="s">
        <v>38</v>
      </c>
      <c r="F25" s="194">
        <v>46530</v>
      </c>
      <c r="G25" s="343"/>
      <c r="H25" s="344"/>
      <c r="I25" s="138"/>
      <c r="J25" s="195">
        <f>+IF(H25&lt;&gt;TRUNC(H25,2),"max.2 decim.",+H25)</f>
        <v>0</v>
      </c>
      <c r="K25" s="185"/>
      <c r="L25" s="146"/>
      <c r="M25" s="196">
        <f>+IF(H25&lt;&gt;TRUNC(H25,2),"max.2 decim.",+H25)</f>
        <v>0</v>
      </c>
      <c r="N25" s="186">
        <v>2</v>
      </c>
    </row>
    <row r="26" spans="2:14" s="6" customFormat="1" ht="12" customHeight="1" thickBot="1" x14ac:dyDescent="0.3">
      <c r="B26" s="197">
        <v>17</v>
      </c>
      <c r="C26" s="141" t="s">
        <v>62</v>
      </c>
      <c r="D26" s="198" t="s">
        <v>215</v>
      </c>
      <c r="E26" s="199" t="s">
        <v>216</v>
      </c>
      <c r="F26" s="200">
        <v>46530</v>
      </c>
      <c r="G26" s="343"/>
      <c r="H26" s="344"/>
      <c r="I26" s="145"/>
      <c r="J26" s="195">
        <f>+IF(H26&lt;&gt;TRUNC(H26,2),"max.2 decim.",+H26)</f>
        <v>0</v>
      </c>
      <c r="K26" s="152"/>
      <c r="L26" s="146"/>
      <c r="M26" s="196">
        <f>+IF(H26&lt;&gt;TRUNC(H26,2),"max.2 decim.",+H26)</f>
        <v>0</v>
      </c>
      <c r="N26" s="186">
        <v>2</v>
      </c>
    </row>
    <row r="27" spans="2:14" s="6" customFormat="1" ht="12.95" customHeight="1" thickBot="1" x14ac:dyDescent="0.3">
      <c r="B27" s="321">
        <v>18</v>
      </c>
      <c r="C27" s="188" t="s">
        <v>13</v>
      </c>
      <c r="D27" s="15" t="s">
        <v>39</v>
      </c>
      <c r="E27" s="16" t="s">
        <v>40</v>
      </c>
      <c r="F27" s="189">
        <v>46356</v>
      </c>
      <c r="G27" s="343"/>
      <c r="H27" s="344"/>
      <c r="I27" s="151">
        <f>+IF(H27&lt;&gt;TRUNC(H27,2),"max.2 decim.",+H27)</f>
        <v>0</v>
      </c>
      <c r="J27" s="161"/>
      <c r="K27" s="201"/>
      <c r="L27" s="153">
        <f>+IF(H27&lt;&gt;TRUNC(H27,2),"max.2 decim.",+H27)</f>
        <v>0</v>
      </c>
      <c r="M27" s="145"/>
      <c r="N27" s="186">
        <v>1</v>
      </c>
    </row>
    <row r="28" spans="2:14" s="6" customFormat="1" ht="16.5" thickBot="1" x14ac:dyDescent="0.3">
      <c r="B28" s="190"/>
      <c r="C28" s="191" t="s">
        <v>41</v>
      </c>
      <c r="D28" s="11"/>
      <c r="E28" s="7"/>
      <c r="F28" s="192"/>
      <c r="G28" s="309"/>
      <c r="H28" s="310"/>
      <c r="I28" s="166"/>
      <c r="J28" s="167"/>
      <c r="K28" s="167"/>
      <c r="L28" s="166"/>
      <c r="M28" s="167"/>
      <c r="N28" s="181"/>
    </row>
    <row r="29" spans="2:14" s="6" customFormat="1" ht="12.95" customHeight="1" thickBot="1" x14ac:dyDescent="0.3">
      <c r="B29" s="202">
        <v>19</v>
      </c>
      <c r="C29" s="203" t="s">
        <v>42</v>
      </c>
      <c r="D29" s="17" t="s">
        <v>43</v>
      </c>
      <c r="E29" s="17" t="s">
        <v>44</v>
      </c>
      <c r="F29" s="194">
        <v>46555</v>
      </c>
      <c r="G29" s="343"/>
      <c r="H29" s="344"/>
      <c r="I29" s="138"/>
      <c r="J29" s="195">
        <f>+IF(H29&lt;&gt;TRUNC(H29,2),"max.2 decim.",+H29)</f>
        <v>0</v>
      </c>
      <c r="K29" s="185"/>
      <c r="L29" s="146"/>
      <c r="M29" s="196">
        <f>+IF(H29&lt;&gt;TRUNC(H29,2),"max.2 decim.",+H29)</f>
        <v>0</v>
      </c>
      <c r="N29" s="186">
        <v>4</v>
      </c>
    </row>
    <row r="30" spans="2:14" s="6" customFormat="1" ht="12.95" customHeight="1" thickBot="1" x14ac:dyDescent="0.3">
      <c r="B30" s="197">
        <v>20</v>
      </c>
      <c r="C30" s="204" t="s">
        <v>10</v>
      </c>
      <c r="D30" s="18" t="s">
        <v>45</v>
      </c>
      <c r="E30" s="18" t="s">
        <v>46</v>
      </c>
      <c r="F30" s="61">
        <v>46766</v>
      </c>
      <c r="G30" s="343"/>
      <c r="H30" s="344"/>
      <c r="I30" s="144"/>
      <c r="J30" s="145"/>
      <c r="K30" s="137">
        <f>+IF(H30&lt;&gt;TRUNC(H30,2),"max.2 decim.",+H30)</f>
        <v>0</v>
      </c>
      <c r="L30" s="146"/>
      <c r="M30" s="145"/>
      <c r="N30" s="205">
        <v>3</v>
      </c>
    </row>
    <row r="31" spans="2:14" s="6" customFormat="1" ht="12.95" customHeight="1" thickBot="1" x14ac:dyDescent="0.3">
      <c r="B31" s="197">
        <v>21</v>
      </c>
      <c r="C31" s="134" t="s">
        <v>13</v>
      </c>
      <c r="D31" s="19" t="s">
        <v>47</v>
      </c>
      <c r="E31" s="20" t="s">
        <v>48</v>
      </c>
      <c r="F31" s="206">
        <v>46196</v>
      </c>
      <c r="G31" s="343"/>
      <c r="H31" s="344"/>
      <c r="I31" s="151">
        <f>+IF(H31&lt;&gt;TRUNC(H31,2),"max.2 decim.",+H31)</f>
        <v>0</v>
      </c>
      <c r="J31" s="145"/>
      <c r="K31" s="152"/>
      <c r="L31" s="153">
        <f>+IF(H31&lt;&gt;TRUNC(H31,2),"max.2 decim.",+H31)</f>
        <v>0</v>
      </c>
      <c r="M31" s="145"/>
      <c r="N31" s="186">
        <v>1</v>
      </c>
    </row>
    <row r="32" spans="2:14" s="6" customFormat="1" ht="12.95" customHeight="1" thickBot="1" x14ac:dyDescent="0.3">
      <c r="B32" s="321">
        <v>22</v>
      </c>
      <c r="C32" s="207" t="s">
        <v>13</v>
      </c>
      <c r="D32" s="12" t="s">
        <v>49</v>
      </c>
      <c r="E32" s="13" t="s">
        <v>50</v>
      </c>
      <c r="F32" s="208">
        <v>46280</v>
      </c>
      <c r="G32" s="343"/>
      <c r="H32" s="344"/>
      <c r="I32" s="151">
        <f>+IF(H32&lt;&gt;TRUNC(H32,2),"max.2 decim.",+H32)</f>
        <v>0</v>
      </c>
      <c r="J32" s="161"/>
      <c r="K32" s="201"/>
      <c r="L32" s="153">
        <f>+IF(H32&lt;&gt;TRUNC(H32,2),"max.2 decim.",+H32)</f>
        <v>0</v>
      </c>
      <c r="M32" s="145"/>
      <c r="N32" s="186">
        <v>1</v>
      </c>
    </row>
    <row r="33" spans="2:14" s="6" customFormat="1" ht="16.5" thickBot="1" x14ac:dyDescent="0.3">
      <c r="B33" s="190"/>
      <c r="C33" s="191" t="s">
        <v>51</v>
      </c>
      <c r="D33" s="11"/>
      <c r="E33" s="7"/>
      <c r="F33" s="192"/>
      <c r="G33" s="309"/>
      <c r="H33" s="310"/>
      <c r="I33" s="166"/>
      <c r="J33" s="166"/>
      <c r="K33" s="166"/>
      <c r="L33" s="166"/>
      <c r="M33" s="166"/>
      <c r="N33" s="181"/>
    </row>
    <row r="34" spans="2:14" s="6" customFormat="1" ht="12.95" customHeight="1" thickBot="1" x14ac:dyDescent="0.3">
      <c r="B34" s="209">
        <v>23</v>
      </c>
      <c r="C34" s="210" t="s">
        <v>52</v>
      </c>
      <c r="D34" s="21" t="s">
        <v>53</v>
      </c>
      <c r="E34" s="21" t="s">
        <v>54</v>
      </c>
      <c r="F34" s="194">
        <v>46646</v>
      </c>
      <c r="G34" s="343"/>
      <c r="H34" s="344"/>
      <c r="I34" s="138"/>
      <c r="J34" s="195">
        <f>+IF(H34&lt;&gt;TRUNC(H34,2),"max.2 decim.",+H34)</f>
        <v>0</v>
      </c>
      <c r="K34" s="185"/>
      <c r="L34" s="146"/>
      <c r="M34" s="196">
        <f>+IF(H34&lt;&gt;TRUNC(H34,2),"max.2 decim.",+H34)</f>
        <v>0</v>
      </c>
      <c r="N34" s="140">
        <v>2</v>
      </c>
    </row>
    <row r="35" spans="2:14" s="6" customFormat="1" ht="12.95" customHeight="1" thickBot="1" x14ac:dyDescent="0.3">
      <c r="B35" s="211">
        <v>24</v>
      </c>
      <c r="C35" s="212" t="s">
        <v>13</v>
      </c>
      <c r="D35" s="22" t="s">
        <v>55</v>
      </c>
      <c r="E35" s="23" t="s">
        <v>56</v>
      </c>
      <c r="F35" s="213">
        <v>46900</v>
      </c>
      <c r="G35" s="343"/>
      <c r="H35" s="344"/>
      <c r="I35" s="160"/>
      <c r="J35" s="161"/>
      <c r="K35" s="137">
        <f>+IF(H35&lt;&gt;TRUNC(H35,2),"max.2 decim.",+H35)</f>
        <v>0</v>
      </c>
      <c r="L35" s="146"/>
      <c r="M35" s="147"/>
      <c r="N35" s="140">
        <v>1</v>
      </c>
    </row>
    <row r="36" spans="2:14" s="6" customFormat="1" ht="16.5" thickBot="1" x14ac:dyDescent="0.3">
      <c r="B36" s="190"/>
      <c r="C36" s="191" t="s">
        <v>57</v>
      </c>
      <c r="D36" s="11"/>
      <c r="E36" s="7"/>
      <c r="F36" s="192"/>
      <c r="G36" s="309"/>
      <c r="H36" s="310"/>
      <c r="I36" s="166"/>
      <c r="J36" s="166"/>
      <c r="K36" s="166"/>
      <c r="L36" s="166"/>
      <c r="M36" s="166"/>
      <c r="N36" s="181"/>
    </row>
    <row r="37" spans="2:14" s="6" customFormat="1" ht="12.95" customHeight="1" thickBot="1" x14ac:dyDescent="0.3">
      <c r="B37" s="133">
        <v>25</v>
      </c>
      <c r="C37" s="134" t="s">
        <v>13</v>
      </c>
      <c r="D37" s="19" t="s">
        <v>58</v>
      </c>
      <c r="E37" s="20" t="s">
        <v>59</v>
      </c>
      <c r="F37" s="214">
        <v>46826</v>
      </c>
      <c r="G37" s="343"/>
      <c r="H37" s="344"/>
      <c r="I37" s="138"/>
      <c r="J37" s="136"/>
      <c r="K37" s="137">
        <f>+IF(H37&lt;&gt;TRUNC(H37,2),"max.2 decim.",+H37)</f>
        <v>0</v>
      </c>
      <c r="L37" s="146"/>
      <c r="M37" s="147"/>
      <c r="N37" s="140">
        <v>1</v>
      </c>
    </row>
    <row r="38" spans="2:14" s="6" customFormat="1" ht="12.95" customHeight="1" thickBot="1" x14ac:dyDescent="0.3">
      <c r="B38" s="133">
        <v>26</v>
      </c>
      <c r="C38" s="149" t="s">
        <v>13</v>
      </c>
      <c r="D38" s="9" t="s">
        <v>60</v>
      </c>
      <c r="E38" s="10" t="s">
        <v>61</v>
      </c>
      <c r="F38" s="150">
        <v>46899</v>
      </c>
      <c r="G38" s="343"/>
      <c r="H38" s="344"/>
      <c r="I38" s="144"/>
      <c r="J38" s="145"/>
      <c r="K38" s="137">
        <f>+IF(H38&lt;&gt;TRUNC(H38,2),"max.2 decim.",+H38)</f>
        <v>0</v>
      </c>
      <c r="L38" s="146"/>
      <c r="M38" s="147"/>
      <c r="N38" s="140">
        <v>1</v>
      </c>
    </row>
    <row r="39" spans="2:14" s="6" customFormat="1" ht="12.95" customHeight="1" thickBot="1" x14ac:dyDescent="0.3">
      <c r="B39" s="133">
        <v>27</v>
      </c>
      <c r="C39" s="149" t="s">
        <v>62</v>
      </c>
      <c r="D39" s="24" t="s">
        <v>217</v>
      </c>
      <c r="E39" s="10" t="s">
        <v>218</v>
      </c>
      <c r="F39" s="150">
        <v>46899</v>
      </c>
      <c r="G39" s="343"/>
      <c r="H39" s="344"/>
      <c r="I39" s="144"/>
      <c r="J39" s="145"/>
      <c r="K39" s="137">
        <f>+IF(H39&lt;&gt;TRUNC(H39,2),"max.2 decim.",+H39)</f>
        <v>0</v>
      </c>
      <c r="L39" s="146"/>
      <c r="M39" s="147"/>
      <c r="N39" s="140">
        <v>1</v>
      </c>
    </row>
    <row r="40" spans="2:14" s="6" customFormat="1" ht="12.95" customHeight="1" thickBot="1" x14ac:dyDescent="0.3">
      <c r="B40" s="133">
        <v>28</v>
      </c>
      <c r="C40" s="149" t="s">
        <v>13</v>
      </c>
      <c r="D40" s="9" t="s">
        <v>63</v>
      </c>
      <c r="E40" s="10" t="s">
        <v>64</v>
      </c>
      <c r="F40" s="215">
        <v>46902</v>
      </c>
      <c r="G40" s="343"/>
      <c r="H40" s="344"/>
      <c r="I40" s="144"/>
      <c r="J40" s="145"/>
      <c r="K40" s="137">
        <f>+IF(H40&lt;&gt;TRUNC(H40,2),"max.2 decim.",+H40)</f>
        <v>0</v>
      </c>
      <c r="L40" s="146"/>
      <c r="M40" s="147"/>
      <c r="N40" s="140">
        <v>1</v>
      </c>
    </row>
    <row r="41" spans="2:14" s="6" customFormat="1" ht="12.95" customHeight="1" thickBot="1" x14ac:dyDescent="0.3">
      <c r="B41" s="133">
        <v>29</v>
      </c>
      <c r="C41" s="149" t="s">
        <v>62</v>
      </c>
      <c r="D41" s="9" t="s">
        <v>219</v>
      </c>
      <c r="E41" s="10" t="s">
        <v>220</v>
      </c>
      <c r="F41" s="216">
        <v>46902</v>
      </c>
      <c r="G41" s="343"/>
      <c r="H41" s="344"/>
      <c r="I41" s="144"/>
      <c r="J41" s="145"/>
      <c r="K41" s="137">
        <f>+IF(H41&lt;&gt;TRUNC(H41,2),"max.2 decim.",+H41)</f>
        <v>0</v>
      </c>
      <c r="L41" s="146"/>
      <c r="M41" s="147"/>
      <c r="N41" s="140">
        <v>1</v>
      </c>
    </row>
    <row r="42" spans="2:14" s="6" customFormat="1" ht="12.95" customHeight="1" thickBot="1" x14ac:dyDescent="0.3">
      <c r="B42" s="133">
        <v>30</v>
      </c>
      <c r="C42" s="207" t="s">
        <v>13</v>
      </c>
      <c r="D42" s="12" t="s">
        <v>221</v>
      </c>
      <c r="E42" s="13" t="s">
        <v>65</v>
      </c>
      <c r="F42" s="189">
        <v>46675</v>
      </c>
      <c r="G42" s="343"/>
      <c r="H42" s="344"/>
      <c r="I42" s="160"/>
      <c r="J42" s="195">
        <f>+IF(H42&lt;&gt;TRUNC(H42,2),"max.2 decim.",+H42)</f>
        <v>0</v>
      </c>
      <c r="K42" s="201"/>
      <c r="L42" s="146"/>
      <c r="M42" s="196">
        <f>+IF(H42&lt;&gt;TRUNC(H42,2),"max.2 decim.",+H42)</f>
        <v>0</v>
      </c>
      <c r="N42" s="140">
        <v>1</v>
      </c>
    </row>
    <row r="43" spans="2:14" s="6" customFormat="1" ht="16.5" thickBot="1" x14ac:dyDescent="0.3">
      <c r="B43" s="190"/>
      <c r="C43" s="191" t="s">
        <v>66</v>
      </c>
      <c r="D43" s="11"/>
      <c r="E43" s="7"/>
      <c r="F43" s="192"/>
      <c r="G43" s="311"/>
      <c r="H43" s="312"/>
      <c r="I43" s="166"/>
      <c r="J43" s="166"/>
      <c r="K43" s="166"/>
      <c r="L43" s="166"/>
      <c r="M43" s="166"/>
      <c r="N43" s="181"/>
    </row>
    <row r="44" spans="2:14" s="6" customFormat="1" ht="12.95" customHeight="1" thickBot="1" x14ac:dyDescent="0.3">
      <c r="B44" s="217">
        <v>31</v>
      </c>
      <c r="C44" s="218" t="s">
        <v>10</v>
      </c>
      <c r="D44" s="25" t="s">
        <v>67</v>
      </c>
      <c r="E44" s="25" t="s">
        <v>222</v>
      </c>
      <c r="F44" s="60">
        <v>46997</v>
      </c>
      <c r="G44" s="343"/>
      <c r="H44" s="344"/>
      <c r="I44" s="144"/>
      <c r="J44" s="145"/>
      <c r="K44" s="137">
        <f t="shared" ref="K44:K55" si="2">+IF(H44&lt;&gt;TRUNC(H44,2),"max.2 decim.",+H44)</f>
        <v>0</v>
      </c>
      <c r="L44" s="146"/>
      <c r="M44" s="147"/>
      <c r="N44" s="140">
        <v>2</v>
      </c>
    </row>
    <row r="45" spans="2:14" s="6" customFormat="1" ht="12" customHeight="1" thickBot="1" x14ac:dyDescent="0.3">
      <c r="B45" s="219">
        <v>32</v>
      </c>
      <c r="C45" s="220" t="s">
        <v>13</v>
      </c>
      <c r="D45" s="26" t="s">
        <v>69</v>
      </c>
      <c r="E45" s="27" t="s">
        <v>70</v>
      </c>
      <c r="F45" s="64">
        <v>46844</v>
      </c>
      <c r="G45" s="343"/>
      <c r="H45" s="344"/>
      <c r="I45" s="144"/>
      <c r="J45" s="145"/>
      <c r="K45" s="137">
        <f t="shared" si="2"/>
        <v>0</v>
      </c>
      <c r="L45" s="146"/>
      <c r="M45" s="147"/>
      <c r="N45" s="140">
        <v>1</v>
      </c>
    </row>
    <row r="46" spans="2:14" s="6" customFormat="1" ht="12" customHeight="1" thickBot="1" x14ac:dyDescent="0.3">
      <c r="B46" s="219">
        <v>33</v>
      </c>
      <c r="C46" s="149" t="s">
        <v>62</v>
      </c>
      <c r="D46" s="9" t="s">
        <v>223</v>
      </c>
      <c r="E46" s="142" t="s">
        <v>224</v>
      </c>
      <c r="F46" s="154">
        <v>46844</v>
      </c>
      <c r="G46" s="343"/>
      <c r="H46" s="344"/>
      <c r="I46" s="144"/>
      <c r="J46" s="145"/>
      <c r="K46" s="137">
        <f t="shared" si="2"/>
        <v>0</v>
      </c>
      <c r="L46" s="146"/>
      <c r="M46" s="147"/>
      <c r="N46" s="140">
        <v>1</v>
      </c>
    </row>
    <row r="47" spans="2:14" s="6" customFormat="1" ht="12" customHeight="1" thickBot="1" x14ac:dyDescent="0.3">
      <c r="B47" s="219">
        <v>34</v>
      </c>
      <c r="C47" s="221" t="s">
        <v>13</v>
      </c>
      <c r="D47" s="28" t="s">
        <v>71</v>
      </c>
      <c r="E47" s="29" t="s">
        <v>72</v>
      </c>
      <c r="F47" s="64">
        <v>46844</v>
      </c>
      <c r="G47" s="343"/>
      <c r="H47" s="344"/>
      <c r="I47" s="144"/>
      <c r="J47" s="145"/>
      <c r="K47" s="137">
        <f t="shared" si="2"/>
        <v>0</v>
      </c>
      <c r="L47" s="146"/>
      <c r="M47" s="147"/>
      <c r="N47" s="140">
        <v>1</v>
      </c>
    </row>
    <row r="48" spans="2:14" s="6" customFormat="1" ht="12" customHeight="1" thickBot="1" x14ac:dyDescent="0.3">
      <c r="B48" s="219">
        <v>35</v>
      </c>
      <c r="C48" s="149" t="s">
        <v>62</v>
      </c>
      <c r="D48" s="9" t="s">
        <v>225</v>
      </c>
      <c r="E48" s="142" t="s">
        <v>226</v>
      </c>
      <c r="F48" s="154">
        <v>46844</v>
      </c>
      <c r="G48" s="343"/>
      <c r="H48" s="344"/>
      <c r="I48" s="144"/>
      <c r="J48" s="145"/>
      <c r="K48" s="137">
        <f t="shared" si="2"/>
        <v>0</v>
      </c>
      <c r="L48" s="146"/>
      <c r="M48" s="147"/>
      <c r="N48" s="140">
        <v>1</v>
      </c>
    </row>
    <row r="49" spans="2:14" s="6" customFormat="1" ht="12" customHeight="1" thickBot="1" x14ac:dyDescent="0.3">
      <c r="B49" s="219">
        <v>36</v>
      </c>
      <c r="C49" s="221" t="s">
        <v>13</v>
      </c>
      <c r="D49" s="28" t="s">
        <v>73</v>
      </c>
      <c r="E49" s="29" t="s">
        <v>72</v>
      </c>
      <c r="F49" s="65">
        <v>46842</v>
      </c>
      <c r="G49" s="343"/>
      <c r="H49" s="344"/>
      <c r="I49" s="144"/>
      <c r="J49" s="145"/>
      <c r="K49" s="137">
        <f t="shared" si="2"/>
        <v>0</v>
      </c>
      <c r="L49" s="146"/>
      <c r="M49" s="147"/>
      <c r="N49" s="140">
        <v>1</v>
      </c>
    </row>
    <row r="50" spans="2:14" s="6" customFormat="1" ht="12" customHeight="1" thickBot="1" x14ac:dyDescent="0.3">
      <c r="B50" s="219">
        <v>37</v>
      </c>
      <c r="C50" s="149" t="s">
        <v>62</v>
      </c>
      <c r="D50" s="9" t="s">
        <v>227</v>
      </c>
      <c r="E50" s="29" t="s">
        <v>228</v>
      </c>
      <c r="F50" s="65">
        <v>46842</v>
      </c>
      <c r="G50" s="343"/>
      <c r="H50" s="344"/>
      <c r="I50" s="144"/>
      <c r="J50" s="145"/>
      <c r="K50" s="137">
        <f t="shared" si="2"/>
        <v>0</v>
      </c>
      <c r="L50" s="146"/>
      <c r="M50" s="147"/>
      <c r="N50" s="140">
        <v>1</v>
      </c>
    </row>
    <row r="51" spans="2:14" s="6" customFormat="1" ht="12" customHeight="1" thickBot="1" x14ac:dyDescent="0.3">
      <c r="B51" s="219">
        <v>38</v>
      </c>
      <c r="C51" s="222" t="s">
        <v>13</v>
      </c>
      <c r="D51" s="28" t="s">
        <v>229</v>
      </c>
      <c r="E51" s="29" t="s">
        <v>72</v>
      </c>
      <c r="F51" s="61">
        <v>46842</v>
      </c>
      <c r="G51" s="343"/>
      <c r="H51" s="344"/>
      <c r="I51" s="144"/>
      <c r="J51" s="145"/>
      <c r="K51" s="137">
        <f t="shared" si="2"/>
        <v>0</v>
      </c>
      <c r="L51" s="146"/>
      <c r="M51" s="147"/>
      <c r="N51" s="140">
        <v>1</v>
      </c>
    </row>
    <row r="52" spans="2:14" s="6" customFormat="1" ht="12" customHeight="1" thickBot="1" x14ac:dyDescent="0.3">
      <c r="B52" s="219">
        <v>39</v>
      </c>
      <c r="C52" s="149" t="s">
        <v>62</v>
      </c>
      <c r="D52" s="28" t="s">
        <v>230</v>
      </c>
      <c r="E52" s="29" t="s">
        <v>231</v>
      </c>
      <c r="F52" s="61">
        <v>46842</v>
      </c>
      <c r="G52" s="343"/>
      <c r="H52" s="344"/>
      <c r="I52" s="144"/>
      <c r="J52" s="145"/>
      <c r="K52" s="137">
        <f t="shared" si="2"/>
        <v>0</v>
      </c>
      <c r="L52" s="146"/>
      <c r="M52" s="147"/>
      <c r="N52" s="140">
        <v>1</v>
      </c>
    </row>
    <row r="53" spans="2:14" s="6" customFormat="1" ht="12" customHeight="1" thickBot="1" x14ac:dyDescent="0.3">
      <c r="B53" s="219">
        <v>40</v>
      </c>
      <c r="C53" s="222" t="s">
        <v>13</v>
      </c>
      <c r="D53" s="28" t="s">
        <v>74</v>
      </c>
      <c r="E53" s="29" t="s">
        <v>72</v>
      </c>
      <c r="F53" s="61">
        <v>46844</v>
      </c>
      <c r="G53" s="343"/>
      <c r="H53" s="344"/>
      <c r="I53" s="144"/>
      <c r="J53" s="145"/>
      <c r="K53" s="137">
        <f t="shared" si="2"/>
        <v>0</v>
      </c>
      <c r="L53" s="146"/>
      <c r="M53" s="147"/>
      <c r="N53" s="140">
        <v>1</v>
      </c>
    </row>
    <row r="54" spans="2:14" s="6" customFormat="1" ht="12" customHeight="1" thickBot="1" x14ac:dyDescent="0.3">
      <c r="B54" s="219">
        <v>41</v>
      </c>
      <c r="C54" s="149" t="s">
        <v>62</v>
      </c>
      <c r="D54" s="9" t="s">
        <v>232</v>
      </c>
      <c r="E54" s="29" t="s">
        <v>233</v>
      </c>
      <c r="F54" s="61">
        <v>46844</v>
      </c>
      <c r="G54" s="343"/>
      <c r="H54" s="344"/>
      <c r="I54" s="144"/>
      <c r="J54" s="145"/>
      <c r="K54" s="137">
        <f t="shared" si="2"/>
        <v>0</v>
      </c>
      <c r="L54" s="146"/>
      <c r="M54" s="147"/>
      <c r="N54" s="140">
        <v>1</v>
      </c>
    </row>
    <row r="55" spans="2:14" s="6" customFormat="1" ht="12.95" customHeight="1" thickBot="1" x14ac:dyDescent="0.3">
      <c r="B55" s="219">
        <v>42</v>
      </c>
      <c r="C55" s="223" t="s">
        <v>13</v>
      </c>
      <c r="D55" s="9" t="s">
        <v>234</v>
      </c>
      <c r="E55" s="10" t="s">
        <v>75</v>
      </c>
      <c r="F55" s="59">
        <v>46794</v>
      </c>
      <c r="G55" s="343"/>
      <c r="H55" s="344"/>
      <c r="I55" s="144"/>
      <c r="J55" s="145"/>
      <c r="K55" s="137">
        <f t="shared" si="2"/>
        <v>0</v>
      </c>
      <c r="L55" s="146"/>
      <c r="M55" s="147"/>
      <c r="N55" s="140">
        <v>1</v>
      </c>
    </row>
    <row r="56" spans="2:14" s="6" customFormat="1" ht="12.95" customHeight="1" thickBot="1" x14ac:dyDescent="0.3">
      <c r="B56" s="322">
        <v>43</v>
      </c>
      <c r="C56" s="224" t="s">
        <v>13</v>
      </c>
      <c r="D56" s="12" t="s">
        <v>76</v>
      </c>
      <c r="E56" s="30" t="s">
        <v>77</v>
      </c>
      <c r="F56" s="66">
        <v>46214</v>
      </c>
      <c r="G56" s="343"/>
      <c r="H56" s="344"/>
      <c r="I56" s="151">
        <f>+IF(H56&lt;&gt;TRUNC(H56,2),"max.2 decim.",+H56)</f>
        <v>0</v>
      </c>
      <c r="J56" s="145"/>
      <c r="K56" s="225"/>
      <c r="L56" s="153">
        <f>+IF(H56&lt;&gt;TRUNC(H56,2),"max.2 decim.",+H56)</f>
        <v>0</v>
      </c>
      <c r="M56" s="147"/>
      <c r="N56" s="140">
        <v>1</v>
      </c>
    </row>
    <row r="57" spans="2:14" s="6" customFormat="1" ht="16.5" thickBot="1" x14ac:dyDescent="0.3">
      <c r="B57" s="190"/>
      <c r="C57" s="191" t="s">
        <v>78</v>
      </c>
      <c r="D57" s="11"/>
      <c r="E57" s="7"/>
      <c r="F57" s="192"/>
      <c r="G57" s="313"/>
      <c r="H57" s="314"/>
      <c r="I57" s="166"/>
      <c r="J57" s="166"/>
      <c r="K57" s="166"/>
      <c r="L57" s="166"/>
      <c r="M57" s="166"/>
      <c r="N57" s="181"/>
    </row>
    <row r="58" spans="2:14" s="6" customFormat="1" ht="12.95" customHeight="1" thickBot="1" x14ac:dyDescent="0.3">
      <c r="B58" s="219">
        <v>44</v>
      </c>
      <c r="C58" s="193" t="s">
        <v>79</v>
      </c>
      <c r="D58" s="14" t="s">
        <v>235</v>
      </c>
      <c r="E58" s="14" t="s">
        <v>236</v>
      </c>
      <c r="F58" s="67">
        <v>46811</v>
      </c>
      <c r="G58" s="343"/>
      <c r="H58" s="344"/>
      <c r="I58" s="144"/>
      <c r="J58" s="145"/>
      <c r="K58" s="137">
        <f t="shared" ref="K58:K63" si="3">+IF(H58&lt;&gt;TRUNC(H58,2),"max.2 decim.",+H58)</f>
        <v>0</v>
      </c>
      <c r="L58" s="146"/>
      <c r="M58" s="147"/>
      <c r="N58" s="140">
        <v>4</v>
      </c>
    </row>
    <row r="59" spans="2:14" s="6" customFormat="1" ht="12" customHeight="1" thickBot="1" x14ac:dyDescent="0.3">
      <c r="B59" s="219">
        <v>45</v>
      </c>
      <c r="C59" s="149" t="s">
        <v>237</v>
      </c>
      <c r="D59" s="198" t="s">
        <v>238</v>
      </c>
      <c r="E59" s="226" t="s">
        <v>239</v>
      </c>
      <c r="F59" s="227">
        <v>46811</v>
      </c>
      <c r="G59" s="343"/>
      <c r="H59" s="344"/>
      <c r="I59" s="144"/>
      <c r="J59" s="145"/>
      <c r="K59" s="137">
        <f t="shared" si="3"/>
        <v>0</v>
      </c>
      <c r="L59" s="146"/>
      <c r="M59" s="147"/>
      <c r="N59" s="140">
        <v>4</v>
      </c>
    </row>
    <row r="60" spans="2:14" s="6" customFormat="1" ht="12.95" customHeight="1" thickBot="1" x14ac:dyDescent="0.3">
      <c r="B60" s="219">
        <v>46</v>
      </c>
      <c r="C60" s="228" t="s">
        <v>79</v>
      </c>
      <c r="D60" s="31" t="s">
        <v>235</v>
      </c>
      <c r="E60" s="31" t="s">
        <v>80</v>
      </c>
      <c r="F60" s="135">
        <v>46811</v>
      </c>
      <c r="G60" s="343"/>
      <c r="H60" s="344"/>
      <c r="I60" s="144"/>
      <c r="J60" s="145"/>
      <c r="K60" s="137">
        <f t="shared" si="3"/>
        <v>0</v>
      </c>
      <c r="L60" s="146"/>
      <c r="M60" s="147"/>
      <c r="N60" s="140">
        <v>4</v>
      </c>
    </row>
    <row r="61" spans="2:14" s="6" customFormat="1" ht="12.95" customHeight="1" thickBot="1" x14ac:dyDescent="0.3">
      <c r="B61" s="219">
        <v>47</v>
      </c>
      <c r="C61" s="229" t="s">
        <v>109</v>
      </c>
      <c r="D61" s="32" t="s">
        <v>240</v>
      </c>
      <c r="E61" s="32" t="s">
        <v>81</v>
      </c>
      <c r="F61" s="61">
        <v>46810</v>
      </c>
      <c r="G61" s="343"/>
      <c r="H61" s="344"/>
      <c r="I61" s="144"/>
      <c r="J61" s="145"/>
      <c r="K61" s="137">
        <f t="shared" si="3"/>
        <v>0</v>
      </c>
      <c r="L61" s="146"/>
      <c r="M61" s="147"/>
      <c r="N61" s="140">
        <v>4</v>
      </c>
    </row>
    <row r="62" spans="2:14" s="6" customFormat="1" ht="12" customHeight="1" thickBot="1" x14ac:dyDescent="0.3">
      <c r="B62" s="219">
        <v>48</v>
      </c>
      <c r="C62" s="230" t="s">
        <v>13</v>
      </c>
      <c r="D62" s="26" t="s">
        <v>82</v>
      </c>
      <c r="E62" s="27" t="s">
        <v>83</v>
      </c>
      <c r="F62" s="64">
        <v>46781</v>
      </c>
      <c r="G62" s="343"/>
      <c r="H62" s="344"/>
      <c r="I62" s="144"/>
      <c r="J62" s="145"/>
      <c r="K62" s="137">
        <f t="shared" si="3"/>
        <v>0</v>
      </c>
      <c r="L62" s="146"/>
      <c r="M62" s="147"/>
      <c r="N62" s="140">
        <v>1</v>
      </c>
    </row>
    <row r="63" spans="2:14" s="6" customFormat="1" ht="12" customHeight="1" thickBot="1" x14ac:dyDescent="0.3">
      <c r="B63" s="219">
        <v>49</v>
      </c>
      <c r="C63" s="231" t="s">
        <v>13</v>
      </c>
      <c r="D63" s="33" t="s">
        <v>84</v>
      </c>
      <c r="E63" s="34" t="s">
        <v>85</v>
      </c>
      <c r="F63" s="62">
        <v>46781</v>
      </c>
      <c r="G63" s="343"/>
      <c r="H63" s="344"/>
      <c r="I63" s="144"/>
      <c r="J63" s="145"/>
      <c r="K63" s="137">
        <f t="shared" si="3"/>
        <v>0</v>
      </c>
      <c r="L63" s="146"/>
      <c r="M63" s="147"/>
      <c r="N63" s="140">
        <v>1</v>
      </c>
    </row>
    <row r="64" spans="2:14" s="6" customFormat="1" ht="16.5" thickBot="1" x14ac:dyDescent="0.3">
      <c r="B64" s="232"/>
      <c r="C64" s="191" t="s">
        <v>86</v>
      </c>
      <c r="D64" s="35"/>
      <c r="E64" s="35"/>
      <c r="F64" s="233"/>
      <c r="G64" s="313"/>
      <c r="H64" s="314"/>
      <c r="I64" s="166"/>
      <c r="J64" s="166"/>
      <c r="K64" s="166"/>
      <c r="L64" s="166"/>
      <c r="M64" s="166"/>
      <c r="N64" s="181"/>
    </row>
    <row r="65" spans="2:14" s="6" customFormat="1" ht="12" customHeight="1" thickBot="1" x14ac:dyDescent="0.3">
      <c r="B65" s="234">
        <v>50</v>
      </c>
      <c r="C65" s="235" t="s">
        <v>10</v>
      </c>
      <c r="D65" s="36" t="s">
        <v>87</v>
      </c>
      <c r="E65" s="36" t="s">
        <v>241</v>
      </c>
      <c r="F65" s="236">
        <v>46517</v>
      </c>
      <c r="G65" s="343"/>
      <c r="H65" s="344"/>
      <c r="I65" s="144"/>
      <c r="J65" s="195">
        <f>+IF(H65&lt;&gt;TRUNC(H65,2),"max.2 decim.",+H65)</f>
        <v>0</v>
      </c>
      <c r="K65" s="225"/>
      <c r="L65" s="146"/>
      <c r="M65" s="196">
        <f>+IF(H65&lt;&gt;TRUNC(H65,2),"max.2 decim.",+H65)</f>
        <v>0</v>
      </c>
      <c r="N65" s="140">
        <v>2</v>
      </c>
    </row>
    <row r="66" spans="2:14" s="6" customFormat="1" ht="12" customHeight="1" thickBot="1" x14ac:dyDescent="0.3">
      <c r="B66" s="234">
        <v>51</v>
      </c>
      <c r="C66" s="149" t="s">
        <v>62</v>
      </c>
      <c r="D66" s="142" t="s">
        <v>242</v>
      </c>
      <c r="E66" s="142" t="s">
        <v>243</v>
      </c>
      <c r="F66" s="237">
        <v>46517</v>
      </c>
      <c r="G66" s="343"/>
      <c r="H66" s="344"/>
      <c r="I66" s="144"/>
      <c r="J66" s="195">
        <f>+IF(H66&lt;&gt;TRUNC(H66,2),"max.2 decim.",+H66)</f>
        <v>0</v>
      </c>
      <c r="K66" s="225"/>
      <c r="L66" s="146"/>
      <c r="M66" s="196">
        <f>+IF(H66&lt;&gt;TRUNC(H66,2),"max.2 decim.",+H66)</f>
        <v>0</v>
      </c>
      <c r="N66" s="140">
        <v>2</v>
      </c>
    </row>
    <row r="67" spans="2:14" s="6" customFormat="1" ht="12" customHeight="1" thickBot="1" x14ac:dyDescent="0.3">
      <c r="B67" s="234">
        <v>52</v>
      </c>
      <c r="C67" s="238" t="s">
        <v>13</v>
      </c>
      <c r="D67" s="37" t="s">
        <v>88</v>
      </c>
      <c r="E67" s="38" t="s">
        <v>89</v>
      </c>
      <c r="F67" s="237">
        <v>46684</v>
      </c>
      <c r="G67" s="343"/>
      <c r="H67" s="344"/>
      <c r="I67" s="144"/>
      <c r="J67" s="195">
        <f>+IF(H67&lt;&gt;TRUNC(H67,2),"max.2 decim.",+H67)</f>
        <v>0</v>
      </c>
      <c r="K67" s="225"/>
      <c r="L67" s="146"/>
      <c r="M67" s="196">
        <f>+IF(H67&lt;&gt;TRUNC(H67,2),"max.2 decim.",+H67)</f>
        <v>0</v>
      </c>
      <c r="N67" s="140">
        <v>1</v>
      </c>
    </row>
    <row r="68" spans="2:14" s="6" customFormat="1" ht="16.5" thickBot="1" x14ac:dyDescent="0.3">
      <c r="B68" s="190"/>
      <c r="C68" s="191" t="s">
        <v>90</v>
      </c>
      <c r="D68" s="11"/>
      <c r="E68" s="7"/>
      <c r="F68" s="192"/>
      <c r="G68" s="315"/>
      <c r="H68" s="316"/>
      <c r="I68" s="166"/>
      <c r="J68" s="166"/>
      <c r="K68" s="166"/>
      <c r="L68" s="166"/>
      <c r="M68" s="166"/>
      <c r="N68" s="181"/>
    </row>
    <row r="69" spans="2:14" s="6" customFormat="1" ht="12.95" customHeight="1" thickBot="1" x14ac:dyDescent="0.3">
      <c r="B69" s="202">
        <v>53</v>
      </c>
      <c r="C69" s="203" t="s">
        <v>10</v>
      </c>
      <c r="D69" s="17" t="s">
        <v>91</v>
      </c>
      <c r="E69" s="17" t="s">
        <v>68</v>
      </c>
      <c r="F69" s="194">
        <v>46440</v>
      </c>
      <c r="G69" s="343"/>
      <c r="H69" s="344"/>
      <c r="I69" s="176"/>
      <c r="J69" s="195">
        <f>+IF(H69&lt;&gt;TRUNC(H69,2),"max.2 decim.",+H69)</f>
        <v>0</v>
      </c>
      <c r="K69" s="239"/>
      <c r="L69" s="146"/>
      <c r="M69" s="196">
        <f>+IF(H69&lt;&gt;TRUNC(H69,2),"max.2 decim.",+H69)</f>
        <v>0</v>
      </c>
      <c r="N69" s="140">
        <v>1</v>
      </c>
    </row>
    <row r="70" spans="2:14" s="6" customFormat="1" ht="12" customHeight="1" thickBot="1" x14ac:dyDescent="0.3">
      <c r="B70" s="197">
        <v>54</v>
      </c>
      <c r="C70" s="149" t="s">
        <v>62</v>
      </c>
      <c r="D70" s="142" t="s">
        <v>244</v>
      </c>
      <c r="E70" s="142" t="s">
        <v>243</v>
      </c>
      <c r="F70" s="240">
        <v>46440</v>
      </c>
      <c r="G70" s="343"/>
      <c r="H70" s="344"/>
      <c r="I70" s="241"/>
      <c r="J70" s="195">
        <f>+IF(H70&lt;&gt;TRUNC(H70,2),"max.2 decim.",+H70)</f>
        <v>0</v>
      </c>
      <c r="K70" s="242"/>
      <c r="L70" s="146"/>
      <c r="M70" s="196">
        <f>+IF(H70&lt;&gt;TRUNC(H70,2),"max.2 decim.",+H70)</f>
        <v>0</v>
      </c>
      <c r="N70" s="140">
        <v>1</v>
      </c>
    </row>
    <row r="71" spans="2:14" s="6" customFormat="1" ht="12" customHeight="1" thickBot="1" x14ac:dyDescent="0.3">
      <c r="B71" s="197">
        <v>55</v>
      </c>
      <c r="C71" s="221" t="s">
        <v>13</v>
      </c>
      <c r="D71" s="28" t="s">
        <v>92</v>
      </c>
      <c r="E71" s="29" t="s">
        <v>93</v>
      </c>
      <c r="F71" s="240">
        <v>46829</v>
      </c>
      <c r="G71" s="343"/>
      <c r="H71" s="344"/>
      <c r="I71" s="144"/>
      <c r="J71" s="145"/>
      <c r="K71" s="137">
        <f t="shared" ref="K71:K78" si="4">+IF(H71&lt;&gt;TRUNC(H71,2),"max.2 decim.",+H71)</f>
        <v>0</v>
      </c>
      <c r="L71" s="146"/>
      <c r="M71" s="147"/>
      <c r="N71" s="140">
        <v>2</v>
      </c>
    </row>
    <row r="72" spans="2:14" s="6" customFormat="1" ht="12" customHeight="1" thickBot="1" x14ac:dyDescent="0.3">
      <c r="B72" s="197">
        <v>56</v>
      </c>
      <c r="C72" s="222" t="s">
        <v>13</v>
      </c>
      <c r="D72" s="29" t="s">
        <v>245</v>
      </c>
      <c r="E72" s="29" t="s">
        <v>50</v>
      </c>
      <c r="F72" s="240">
        <v>46831</v>
      </c>
      <c r="G72" s="343"/>
      <c r="H72" s="344"/>
      <c r="I72" s="144"/>
      <c r="J72" s="145"/>
      <c r="K72" s="137">
        <f t="shared" si="4"/>
        <v>0</v>
      </c>
      <c r="L72" s="146"/>
      <c r="M72" s="147"/>
      <c r="N72" s="140">
        <v>1</v>
      </c>
    </row>
    <row r="73" spans="2:14" s="6" customFormat="1" ht="12" customHeight="1" thickBot="1" x14ac:dyDescent="0.3">
      <c r="B73" s="197">
        <v>57</v>
      </c>
      <c r="C73" s="149" t="s">
        <v>62</v>
      </c>
      <c r="D73" s="24" t="s">
        <v>246</v>
      </c>
      <c r="E73" s="29" t="s">
        <v>100</v>
      </c>
      <c r="F73" s="240">
        <v>46831</v>
      </c>
      <c r="G73" s="343"/>
      <c r="H73" s="344"/>
      <c r="I73" s="144"/>
      <c r="J73" s="145"/>
      <c r="K73" s="137">
        <f t="shared" si="4"/>
        <v>0</v>
      </c>
      <c r="L73" s="146"/>
      <c r="M73" s="147"/>
      <c r="N73" s="140">
        <v>1</v>
      </c>
    </row>
    <row r="74" spans="2:14" s="39" customFormat="1" ht="12" customHeight="1" thickBot="1" x14ac:dyDescent="0.3">
      <c r="B74" s="197">
        <v>58</v>
      </c>
      <c r="C74" s="221" t="s">
        <v>13</v>
      </c>
      <c r="D74" s="28" t="s">
        <v>94</v>
      </c>
      <c r="E74" s="29" t="s">
        <v>95</v>
      </c>
      <c r="F74" s="240">
        <v>46829</v>
      </c>
      <c r="G74" s="343"/>
      <c r="H74" s="344"/>
      <c r="I74" s="144"/>
      <c r="J74" s="145"/>
      <c r="K74" s="137">
        <f t="shared" si="4"/>
        <v>0</v>
      </c>
      <c r="L74" s="146"/>
      <c r="M74" s="147"/>
      <c r="N74" s="140">
        <v>1</v>
      </c>
    </row>
    <row r="75" spans="2:14" s="39" customFormat="1" ht="12" customHeight="1" thickBot="1" x14ac:dyDescent="0.3">
      <c r="B75" s="197">
        <v>59</v>
      </c>
      <c r="C75" s="149" t="s">
        <v>62</v>
      </c>
      <c r="D75" s="24" t="s">
        <v>247</v>
      </c>
      <c r="E75" s="29" t="s">
        <v>101</v>
      </c>
      <c r="F75" s="240">
        <v>46829</v>
      </c>
      <c r="G75" s="343"/>
      <c r="H75" s="344"/>
      <c r="I75" s="144"/>
      <c r="J75" s="145"/>
      <c r="K75" s="137">
        <f t="shared" si="4"/>
        <v>0</v>
      </c>
      <c r="L75" s="146"/>
      <c r="M75" s="147"/>
      <c r="N75" s="140">
        <v>1</v>
      </c>
    </row>
    <row r="76" spans="2:14" s="6" customFormat="1" ht="12" customHeight="1" thickBot="1" x14ac:dyDescent="0.3">
      <c r="B76" s="197">
        <v>60</v>
      </c>
      <c r="C76" s="221" t="s">
        <v>13</v>
      </c>
      <c r="D76" s="28" t="s">
        <v>96</v>
      </c>
      <c r="E76" s="29" t="s">
        <v>15</v>
      </c>
      <c r="F76" s="240">
        <v>46830</v>
      </c>
      <c r="G76" s="343"/>
      <c r="H76" s="344"/>
      <c r="I76" s="144"/>
      <c r="J76" s="145"/>
      <c r="K76" s="137">
        <f t="shared" si="4"/>
        <v>0</v>
      </c>
      <c r="L76" s="146"/>
      <c r="M76" s="147"/>
      <c r="N76" s="140">
        <v>1</v>
      </c>
    </row>
    <row r="77" spans="2:14" s="6" customFormat="1" ht="12" customHeight="1" thickBot="1" x14ac:dyDescent="0.3">
      <c r="B77" s="197">
        <v>61</v>
      </c>
      <c r="C77" s="149" t="s">
        <v>62</v>
      </c>
      <c r="D77" s="24" t="s">
        <v>248</v>
      </c>
      <c r="E77" s="29" t="s">
        <v>99</v>
      </c>
      <c r="F77" s="240">
        <v>46830</v>
      </c>
      <c r="G77" s="343"/>
      <c r="H77" s="344"/>
      <c r="I77" s="243"/>
      <c r="J77" s="244"/>
      <c r="K77" s="137">
        <f t="shared" si="4"/>
        <v>0</v>
      </c>
      <c r="L77" s="146"/>
      <c r="M77" s="147"/>
      <c r="N77" s="140">
        <v>1</v>
      </c>
    </row>
    <row r="78" spans="2:14" s="6" customFormat="1" ht="12" customHeight="1" thickBot="1" x14ac:dyDescent="0.3">
      <c r="B78" s="321">
        <v>62</v>
      </c>
      <c r="C78" s="221" t="s">
        <v>13</v>
      </c>
      <c r="D78" s="28" t="s">
        <v>97</v>
      </c>
      <c r="E78" s="29" t="s">
        <v>98</v>
      </c>
      <c r="F78" s="240">
        <v>46832</v>
      </c>
      <c r="G78" s="343"/>
      <c r="H78" s="344"/>
      <c r="I78" s="174"/>
      <c r="J78" s="175"/>
      <c r="K78" s="137">
        <f t="shared" si="4"/>
        <v>0</v>
      </c>
      <c r="L78" s="146"/>
      <c r="M78" s="147"/>
      <c r="N78" s="140">
        <v>1</v>
      </c>
    </row>
    <row r="79" spans="2:14" s="6" customFormat="1" ht="16.5" thickBot="1" x14ac:dyDescent="0.3">
      <c r="B79" s="190"/>
      <c r="C79" s="191" t="s">
        <v>102</v>
      </c>
      <c r="D79" s="11"/>
      <c r="E79" s="7"/>
      <c r="F79" s="192"/>
      <c r="G79" s="311"/>
      <c r="H79" s="312"/>
      <c r="I79" s="166"/>
      <c r="J79" s="166"/>
      <c r="K79" s="166"/>
      <c r="L79" s="166"/>
      <c r="M79" s="166"/>
      <c r="N79" s="181"/>
    </row>
    <row r="80" spans="2:14" s="6" customFormat="1" ht="12" customHeight="1" thickBot="1" x14ac:dyDescent="0.3">
      <c r="B80" s="217">
        <v>63</v>
      </c>
      <c r="C80" s="245" t="s">
        <v>209</v>
      </c>
      <c r="D80" s="40" t="s">
        <v>103</v>
      </c>
      <c r="E80" s="40" t="s">
        <v>104</v>
      </c>
      <c r="F80" s="236">
        <v>46682</v>
      </c>
      <c r="G80" s="343"/>
      <c r="H80" s="344"/>
      <c r="I80" s="243"/>
      <c r="J80" s="195">
        <f>+IF(H80&lt;&gt;TRUNC(H80,2),"max.2 decim.",+H80)</f>
        <v>0</v>
      </c>
      <c r="K80" s="246"/>
      <c r="L80" s="146"/>
      <c r="M80" s="196">
        <f>+IF(H80&lt;&gt;TRUNC(H80,2),"max.2 decim.",+H80)</f>
        <v>0</v>
      </c>
      <c r="N80" s="140">
        <v>2</v>
      </c>
    </row>
    <row r="81" spans="2:14" s="6" customFormat="1" ht="12.95" customHeight="1" thickBot="1" x14ac:dyDescent="0.3">
      <c r="B81" s="219">
        <v>64</v>
      </c>
      <c r="C81" s="149" t="s">
        <v>249</v>
      </c>
      <c r="D81" s="31" t="s">
        <v>250</v>
      </c>
      <c r="E81" s="31" t="s">
        <v>251</v>
      </c>
      <c r="F81" s="216">
        <v>46682</v>
      </c>
      <c r="G81" s="343"/>
      <c r="H81" s="344"/>
      <c r="I81" s="174"/>
      <c r="J81" s="195">
        <f>+IF(H81&lt;&gt;TRUNC(H81,2),"max.2 decim.",+H81)</f>
        <v>0</v>
      </c>
      <c r="K81" s="239"/>
      <c r="L81" s="146"/>
      <c r="M81" s="196">
        <f>+IF(H81&lt;&gt;TRUNC(H81,2),"max.2 decim.",+H81)</f>
        <v>0</v>
      </c>
      <c r="N81" s="140">
        <v>2</v>
      </c>
    </row>
    <row r="82" spans="2:14" s="6" customFormat="1" ht="12.95" customHeight="1" thickBot="1" x14ac:dyDescent="0.3">
      <c r="B82" s="219">
        <v>65</v>
      </c>
      <c r="C82" s="221" t="s">
        <v>13</v>
      </c>
      <c r="D82" s="9" t="s">
        <v>252</v>
      </c>
      <c r="E82" s="10" t="s">
        <v>105</v>
      </c>
      <c r="F82" s="59">
        <v>46298</v>
      </c>
      <c r="G82" s="343"/>
      <c r="H82" s="344"/>
      <c r="I82" s="151">
        <f>+IF(H82&lt;&gt;TRUNC(H82,2),"max.2 decim.",+H82)</f>
        <v>0</v>
      </c>
      <c r="J82" s="247"/>
      <c r="K82" s="248"/>
      <c r="L82" s="153">
        <f>+IF(H82&lt;&gt;TRUNC(H82,2),"max.2 decim.",+H82)</f>
        <v>0</v>
      </c>
      <c r="M82" s="147"/>
      <c r="N82" s="140">
        <v>1</v>
      </c>
    </row>
    <row r="83" spans="2:14" s="6" customFormat="1" ht="12" customHeight="1" thickBot="1" x14ac:dyDescent="0.3">
      <c r="B83" s="219">
        <v>66</v>
      </c>
      <c r="C83" s="149" t="s">
        <v>62</v>
      </c>
      <c r="D83" s="24" t="s">
        <v>253</v>
      </c>
      <c r="E83" s="29" t="s">
        <v>106</v>
      </c>
      <c r="F83" s="150">
        <v>46298</v>
      </c>
      <c r="G83" s="343"/>
      <c r="H83" s="344"/>
      <c r="I83" s="151">
        <f>+IF(H83&lt;&gt;TRUNC(H83,2),"max.2 decim.",+H83)</f>
        <v>0</v>
      </c>
      <c r="J83" s="175"/>
      <c r="K83" s="239"/>
      <c r="L83" s="153">
        <f>+IF(H83&lt;&gt;TRUNC(H83,2),"max.2 decim.",+H83)</f>
        <v>0</v>
      </c>
      <c r="M83" s="147"/>
      <c r="N83" s="140">
        <v>1</v>
      </c>
    </row>
    <row r="84" spans="2:14" s="6" customFormat="1" ht="12" customHeight="1" thickBot="1" x14ac:dyDescent="0.3">
      <c r="B84" s="219">
        <v>67</v>
      </c>
      <c r="C84" s="221" t="s">
        <v>13</v>
      </c>
      <c r="D84" s="9" t="s">
        <v>254</v>
      </c>
      <c r="E84" s="29" t="s">
        <v>107</v>
      </c>
      <c r="F84" s="150">
        <v>46298</v>
      </c>
      <c r="G84" s="343"/>
      <c r="H84" s="344"/>
      <c r="I84" s="151">
        <f>+IF(H84&lt;&gt;TRUNC(H84,2),"max.2 decim.",+H84)</f>
        <v>0</v>
      </c>
      <c r="J84" s="247"/>
      <c r="K84" s="248"/>
      <c r="L84" s="153">
        <f>+IF(H84&lt;&gt;TRUNC(H84,2),"max.2 decim.",+H84)</f>
        <v>0</v>
      </c>
      <c r="M84" s="147"/>
      <c r="N84" s="140">
        <v>1</v>
      </c>
    </row>
    <row r="85" spans="2:14" s="6" customFormat="1" ht="12.95" customHeight="1" thickBot="1" x14ac:dyDescent="0.3">
      <c r="B85" s="322">
        <v>68</v>
      </c>
      <c r="C85" s="224" t="s">
        <v>62</v>
      </c>
      <c r="D85" s="249" t="s">
        <v>255</v>
      </c>
      <c r="E85" s="13" t="s">
        <v>256</v>
      </c>
      <c r="F85" s="250">
        <v>46298</v>
      </c>
      <c r="G85" s="343"/>
      <c r="H85" s="344"/>
      <c r="I85" s="151">
        <f>+IF(H85&lt;&gt;TRUNC(H85,2),"max.2 decim.",+H85)</f>
        <v>0</v>
      </c>
      <c r="J85" s="175"/>
      <c r="K85" s="239"/>
      <c r="L85" s="153">
        <f>+IF(H85&lt;&gt;TRUNC(H85,2),"max.2 decim.",+H85)</f>
        <v>0</v>
      </c>
      <c r="M85" s="147"/>
      <c r="N85" s="140">
        <v>1</v>
      </c>
    </row>
    <row r="86" spans="2:14" s="6" customFormat="1" ht="16.5" thickBot="1" x14ac:dyDescent="0.3">
      <c r="B86" s="251"/>
      <c r="C86" s="252" t="s">
        <v>108</v>
      </c>
      <c r="D86" s="11"/>
      <c r="E86" s="7"/>
      <c r="F86" s="192"/>
      <c r="G86" s="309"/>
      <c r="H86" s="310"/>
      <c r="I86" s="166"/>
      <c r="J86" s="166"/>
      <c r="K86" s="166"/>
      <c r="L86" s="166"/>
      <c r="M86" s="166"/>
      <c r="N86" s="181"/>
    </row>
    <row r="87" spans="2:14" s="6" customFormat="1" ht="12" customHeight="1" thickBot="1" x14ac:dyDescent="0.3">
      <c r="B87" s="148">
        <v>69</v>
      </c>
      <c r="C87" s="149" t="s">
        <v>257</v>
      </c>
      <c r="D87" s="18" t="s">
        <v>258</v>
      </c>
      <c r="E87" s="253" t="s">
        <v>259</v>
      </c>
      <c r="F87" s="150">
        <v>46997</v>
      </c>
      <c r="G87" s="343"/>
      <c r="H87" s="344"/>
      <c r="I87" s="138"/>
      <c r="J87" s="136"/>
      <c r="K87" s="137">
        <f>+IF(H87&lt;&gt;TRUNC(H87,2),"max.2 decim.",+H87)</f>
        <v>0</v>
      </c>
      <c r="L87" s="146"/>
      <c r="M87" s="147"/>
      <c r="N87" s="140">
        <v>4</v>
      </c>
    </row>
    <row r="88" spans="2:14" s="6" customFormat="1" ht="12" customHeight="1" thickBot="1" x14ac:dyDescent="0.3">
      <c r="B88" s="148">
        <v>70</v>
      </c>
      <c r="C88" s="149" t="s">
        <v>257</v>
      </c>
      <c r="D88" s="10" t="s">
        <v>260</v>
      </c>
      <c r="E88" s="29" t="s">
        <v>261</v>
      </c>
      <c r="F88" s="150">
        <v>46043</v>
      </c>
      <c r="G88" s="343"/>
      <c r="H88" s="344"/>
      <c r="I88" s="151">
        <f>+IF(H88&lt;&gt;TRUNC(H88,2),"max.2 decim.",+H88)</f>
        <v>0</v>
      </c>
      <c r="J88" s="145"/>
      <c r="K88" s="152"/>
      <c r="L88" s="153">
        <f>+IF(H88&lt;&gt;TRUNC(H88,2),"max.2 decim.",+H88)</f>
        <v>0</v>
      </c>
      <c r="M88" s="147"/>
      <c r="N88" s="140">
        <v>4</v>
      </c>
    </row>
    <row r="89" spans="2:14" s="6" customFormat="1" ht="12" customHeight="1" thickBot="1" x14ac:dyDescent="0.3">
      <c r="B89" s="148">
        <v>71</v>
      </c>
      <c r="C89" s="149" t="s">
        <v>257</v>
      </c>
      <c r="D89" s="10" t="s">
        <v>262</v>
      </c>
      <c r="E89" s="29" t="s">
        <v>263</v>
      </c>
      <c r="F89" s="150">
        <v>46719</v>
      </c>
      <c r="G89" s="343"/>
      <c r="H89" s="344"/>
      <c r="I89" s="144"/>
      <c r="J89" s="195">
        <f>+IF(H89&lt;&gt;TRUNC(H89,2),"max.2 decim.",+H89)</f>
        <v>0</v>
      </c>
      <c r="K89" s="152"/>
      <c r="L89" s="146"/>
      <c r="M89" s="196">
        <f>+IF(H89&lt;&gt;TRUNC(H89,2),"max.2 decim.",+H89)</f>
        <v>0</v>
      </c>
      <c r="N89" s="140">
        <v>4</v>
      </c>
    </row>
    <row r="90" spans="2:14" s="6" customFormat="1" ht="12" customHeight="1" thickBot="1" x14ac:dyDescent="0.3">
      <c r="B90" s="148">
        <v>72</v>
      </c>
      <c r="C90" s="149" t="s">
        <v>257</v>
      </c>
      <c r="D90" s="10" t="s">
        <v>264</v>
      </c>
      <c r="E90" s="29" t="s">
        <v>265</v>
      </c>
      <c r="F90" s="150">
        <v>46043</v>
      </c>
      <c r="G90" s="343"/>
      <c r="H90" s="344"/>
      <c r="I90" s="151">
        <f>+IF(H90&lt;&gt;TRUNC(H90,2),"max.2 decim.",+H90)</f>
        <v>0</v>
      </c>
      <c r="J90" s="145"/>
      <c r="K90" s="152"/>
      <c r="L90" s="153">
        <f>+IF(H90&lt;&gt;TRUNC(H90,2),"max.2 decim.",+H90)</f>
        <v>0</v>
      </c>
      <c r="M90" s="147"/>
      <c r="N90" s="140">
        <v>4</v>
      </c>
    </row>
    <row r="91" spans="2:14" s="6" customFormat="1" ht="12" customHeight="1" thickBot="1" x14ac:dyDescent="0.3">
      <c r="B91" s="148">
        <v>73</v>
      </c>
      <c r="C91" s="149" t="s">
        <v>257</v>
      </c>
      <c r="D91" s="10" t="s">
        <v>266</v>
      </c>
      <c r="E91" s="29" t="s">
        <v>267</v>
      </c>
      <c r="F91" s="150">
        <v>46900</v>
      </c>
      <c r="G91" s="343"/>
      <c r="H91" s="344"/>
      <c r="I91" s="144"/>
      <c r="J91" s="145"/>
      <c r="K91" s="137">
        <f>+IF(H91&lt;&gt;TRUNC(H91,2),"max.2 decim.",+H91)</f>
        <v>0</v>
      </c>
      <c r="L91" s="146"/>
      <c r="M91" s="147"/>
      <c r="N91" s="140">
        <v>4</v>
      </c>
    </row>
    <row r="92" spans="2:14" s="6" customFormat="1" ht="12" customHeight="1" thickBot="1" x14ac:dyDescent="0.3">
      <c r="B92" s="148">
        <v>74</v>
      </c>
      <c r="C92" s="149" t="s">
        <v>257</v>
      </c>
      <c r="D92" s="10" t="s">
        <v>268</v>
      </c>
      <c r="E92" s="29" t="s">
        <v>269</v>
      </c>
      <c r="F92" s="150">
        <v>46997</v>
      </c>
      <c r="G92" s="343"/>
      <c r="H92" s="344"/>
      <c r="I92" s="144"/>
      <c r="J92" s="145"/>
      <c r="K92" s="137">
        <f>+IF(H92&lt;&gt;TRUNC(H92,2),"max.2 decim.",+H92)</f>
        <v>0</v>
      </c>
      <c r="L92" s="146"/>
      <c r="M92" s="147"/>
      <c r="N92" s="140">
        <v>4</v>
      </c>
    </row>
    <row r="93" spans="2:14" s="6" customFormat="1" ht="12.95" customHeight="1" thickBot="1" x14ac:dyDescent="0.3">
      <c r="B93" s="148">
        <v>75</v>
      </c>
      <c r="C93" s="149" t="s">
        <v>270</v>
      </c>
      <c r="D93" s="254" t="s">
        <v>271</v>
      </c>
      <c r="E93" s="10" t="s">
        <v>272</v>
      </c>
      <c r="F93" s="150">
        <v>46997</v>
      </c>
      <c r="G93" s="343"/>
      <c r="H93" s="344"/>
      <c r="I93" s="144"/>
      <c r="J93" s="145"/>
      <c r="K93" s="137">
        <f>+IF(H93&lt;&gt;TRUNC(H93,2),"max.2 decim.",+H93)</f>
        <v>0</v>
      </c>
      <c r="L93" s="146"/>
      <c r="M93" s="147"/>
      <c r="N93" s="140">
        <v>4</v>
      </c>
    </row>
    <row r="94" spans="2:14" s="6" customFormat="1" ht="12.95" customHeight="1" thickBot="1" x14ac:dyDescent="0.3">
      <c r="B94" s="148">
        <v>76</v>
      </c>
      <c r="C94" s="149" t="s">
        <v>270</v>
      </c>
      <c r="D94" s="254" t="s">
        <v>273</v>
      </c>
      <c r="E94" s="10" t="s">
        <v>272</v>
      </c>
      <c r="F94" s="150">
        <v>46997</v>
      </c>
      <c r="G94" s="343"/>
      <c r="H94" s="344"/>
      <c r="I94" s="144"/>
      <c r="J94" s="145"/>
      <c r="K94" s="137">
        <f>+IF(H94&lt;&gt;TRUNC(H94,2),"max.2 decim.",+H94)</f>
        <v>0</v>
      </c>
      <c r="L94" s="146"/>
      <c r="M94" s="147"/>
      <c r="N94" s="140">
        <v>4</v>
      </c>
    </row>
    <row r="95" spans="2:14" s="6" customFormat="1" ht="12.95" customHeight="1" thickBot="1" x14ac:dyDescent="0.3">
      <c r="B95" s="148">
        <v>77</v>
      </c>
      <c r="C95" s="149" t="s">
        <v>270</v>
      </c>
      <c r="D95" s="254" t="s">
        <v>274</v>
      </c>
      <c r="E95" s="10" t="s">
        <v>275</v>
      </c>
      <c r="F95" s="150">
        <v>46997</v>
      </c>
      <c r="G95" s="343"/>
      <c r="H95" s="344"/>
      <c r="I95" s="144"/>
      <c r="J95" s="145"/>
      <c r="K95" s="137">
        <f>+IF(H95&lt;&gt;TRUNC(H95,2),"max.2 decim.",+H95)</f>
        <v>0</v>
      </c>
      <c r="L95" s="146"/>
      <c r="M95" s="147"/>
      <c r="N95" s="140">
        <v>4</v>
      </c>
    </row>
    <row r="96" spans="2:14" s="6" customFormat="1" ht="12.95" customHeight="1" thickBot="1" x14ac:dyDescent="0.3">
      <c r="B96" s="148">
        <v>78</v>
      </c>
      <c r="C96" s="149" t="s">
        <v>270</v>
      </c>
      <c r="D96" s="254" t="s">
        <v>276</v>
      </c>
      <c r="E96" s="10" t="s">
        <v>272</v>
      </c>
      <c r="F96" s="150">
        <v>46719</v>
      </c>
      <c r="G96" s="343"/>
      <c r="H96" s="344"/>
      <c r="I96" s="144"/>
      <c r="J96" s="195">
        <f>+IF(H96&lt;&gt;TRUNC(H96,2),"max.2 decim.",+H96)</f>
        <v>0</v>
      </c>
      <c r="K96" s="152"/>
      <c r="L96" s="146"/>
      <c r="M96" s="196">
        <f>+IF(H96&lt;&gt;TRUNC(H96,2),"max.2 decim.",+H96)</f>
        <v>0</v>
      </c>
      <c r="N96" s="140">
        <v>4</v>
      </c>
    </row>
    <row r="97" spans="2:212" s="6" customFormat="1" ht="12.95" customHeight="1" thickBot="1" x14ac:dyDescent="0.3">
      <c r="B97" s="148">
        <v>79</v>
      </c>
      <c r="C97" s="149" t="s">
        <v>270</v>
      </c>
      <c r="D97" s="254" t="s">
        <v>277</v>
      </c>
      <c r="E97" s="10" t="s">
        <v>278</v>
      </c>
      <c r="F97" s="150">
        <v>46997</v>
      </c>
      <c r="G97" s="343"/>
      <c r="H97" s="344"/>
      <c r="I97" s="144"/>
      <c r="J97" s="145"/>
      <c r="K97" s="137">
        <f t="shared" ref="K97:K107" si="5">+IF(H97&lt;&gt;TRUNC(H97,2),"max.2 decim.",+H97)</f>
        <v>0</v>
      </c>
      <c r="L97" s="146"/>
      <c r="M97" s="147"/>
      <c r="N97" s="140">
        <v>4</v>
      </c>
    </row>
    <row r="98" spans="2:212" s="6" customFormat="1" ht="12.95" customHeight="1" thickBot="1" x14ac:dyDescent="0.3">
      <c r="B98" s="148">
        <v>80</v>
      </c>
      <c r="C98" s="149" t="s">
        <v>270</v>
      </c>
      <c r="D98" s="254" t="s">
        <v>279</v>
      </c>
      <c r="E98" s="10" t="s">
        <v>280</v>
      </c>
      <c r="F98" s="150">
        <v>46997</v>
      </c>
      <c r="G98" s="343"/>
      <c r="H98" s="344"/>
      <c r="I98" s="144"/>
      <c r="J98" s="145"/>
      <c r="K98" s="137">
        <f t="shared" si="5"/>
        <v>0</v>
      </c>
      <c r="L98" s="146"/>
      <c r="M98" s="147"/>
      <c r="N98" s="140">
        <v>4</v>
      </c>
    </row>
    <row r="99" spans="2:212" s="6" customFormat="1" ht="12.95" customHeight="1" thickBot="1" x14ac:dyDescent="0.3">
      <c r="B99" s="148">
        <v>81</v>
      </c>
      <c r="C99" s="149" t="s">
        <v>270</v>
      </c>
      <c r="D99" s="254" t="s">
        <v>281</v>
      </c>
      <c r="E99" s="10" t="s">
        <v>282</v>
      </c>
      <c r="F99" s="150">
        <v>46997</v>
      </c>
      <c r="G99" s="343"/>
      <c r="H99" s="344"/>
      <c r="I99" s="144"/>
      <c r="J99" s="145"/>
      <c r="K99" s="137">
        <f t="shared" si="5"/>
        <v>0</v>
      </c>
      <c r="L99" s="146"/>
      <c r="M99" s="147"/>
      <c r="N99" s="140">
        <v>4</v>
      </c>
    </row>
    <row r="100" spans="2:212" s="6" customFormat="1" ht="12" customHeight="1" thickBot="1" x14ac:dyDescent="0.3">
      <c r="B100" s="148">
        <v>82</v>
      </c>
      <c r="C100" s="149" t="s">
        <v>270</v>
      </c>
      <c r="D100" s="254" t="s">
        <v>283</v>
      </c>
      <c r="E100" s="255" t="s">
        <v>284</v>
      </c>
      <c r="F100" s="150">
        <v>46997</v>
      </c>
      <c r="G100" s="343"/>
      <c r="H100" s="344"/>
      <c r="I100" s="144"/>
      <c r="J100" s="145"/>
      <c r="K100" s="137">
        <f t="shared" si="5"/>
        <v>0</v>
      </c>
      <c r="L100" s="146"/>
      <c r="M100" s="147"/>
      <c r="N100" s="140">
        <v>4</v>
      </c>
    </row>
    <row r="101" spans="2:212" s="6" customFormat="1" ht="12.95" customHeight="1" thickBot="1" x14ac:dyDescent="0.3">
      <c r="B101" s="148">
        <v>83</v>
      </c>
      <c r="C101" s="149" t="s">
        <v>270</v>
      </c>
      <c r="D101" s="10" t="s">
        <v>285</v>
      </c>
      <c r="E101" s="10" t="s">
        <v>286</v>
      </c>
      <c r="F101" s="150">
        <v>46894</v>
      </c>
      <c r="G101" s="343"/>
      <c r="H101" s="344"/>
      <c r="I101" s="144"/>
      <c r="J101" s="145"/>
      <c r="K101" s="137">
        <f t="shared" si="5"/>
        <v>0</v>
      </c>
      <c r="L101" s="146"/>
      <c r="M101" s="147"/>
      <c r="N101" s="140">
        <v>4</v>
      </c>
    </row>
    <row r="102" spans="2:212" s="6" customFormat="1" ht="12.95" customHeight="1" thickBot="1" x14ac:dyDescent="0.3">
      <c r="B102" s="148">
        <v>84</v>
      </c>
      <c r="C102" s="149" t="s">
        <v>270</v>
      </c>
      <c r="D102" s="10" t="s">
        <v>287</v>
      </c>
      <c r="E102" s="10" t="s">
        <v>286</v>
      </c>
      <c r="F102" s="150">
        <v>46894</v>
      </c>
      <c r="G102" s="343"/>
      <c r="H102" s="344"/>
      <c r="I102" s="144"/>
      <c r="J102" s="145"/>
      <c r="K102" s="137">
        <f t="shared" si="5"/>
        <v>0</v>
      </c>
      <c r="L102" s="146"/>
      <c r="M102" s="147"/>
      <c r="N102" s="140">
        <v>4</v>
      </c>
    </row>
    <row r="103" spans="2:212" s="6" customFormat="1" ht="12.95" customHeight="1" thickBot="1" x14ac:dyDescent="0.3">
      <c r="B103" s="148">
        <v>85</v>
      </c>
      <c r="C103" s="149" t="s">
        <v>79</v>
      </c>
      <c r="D103" s="10" t="s">
        <v>288</v>
      </c>
      <c r="E103" s="10" t="s">
        <v>289</v>
      </c>
      <c r="F103" s="150">
        <v>46894</v>
      </c>
      <c r="G103" s="343"/>
      <c r="H103" s="344"/>
      <c r="I103" s="144"/>
      <c r="J103" s="145"/>
      <c r="K103" s="137">
        <f t="shared" si="5"/>
        <v>0</v>
      </c>
      <c r="L103" s="146"/>
      <c r="M103" s="147"/>
      <c r="N103" s="140">
        <v>4</v>
      </c>
    </row>
    <row r="104" spans="2:212" s="6" customFormat="1" ht="12.95" customHeight="1" thickBot="1" x14ac:dyDescent="0.3">
      <c r="B104" s="148">
        <v>86</v>
      </c>
      <c r="C104" s="149" t="s">
        <v>79</v>
      </c>
      <c r="D104" s="10" t="s">
        <v>290</v>
      </c>
      <c r="E104" s="10" t="s">
        <v>110</v>
      </c>
      <c r="F104" s="150">
        <v>46894</v>
      </c>
      <c r="G104" s="343"/>
      <c r="H104" s="344"/>
      <c r="I104" s="144"/>
      <c r="J104" s="145"/>
      <c r="K104" s="137">
        <f t="shared" si="5"/>
        <v>0</v>
      </c>
      <c r="L104" s="146"/>
      <c r="M104" s="147"/>
      <c r="N104" s="140">
        <v>4</v>
      </c>
    </row>
    <row r="105" spans="2:212" s="6" customFormat="1" ht="12.95" customHeight="1" thickBot="1" x14ac:dyDescent="0.3">
      <c r="B105" s="148">
        <v>87</v>
      </c>
      <c r="C105" s="149" t="s">
        <v>270</v>
      </c>
      <c r="D105" s="10" t="s">
        <v>291</v>
      </c>
      <c r="E105" s="10" t="s">
        <v>292</v>
      </c>
      <c r="F105" s="150">
        <v>46895</v>
      </c>
      <c r="G105" s="343"/>
      <c r="H105" s="344"/>
      <c r="I105" s="144"/>
      <c r="J105" s="145"/>
      <c r="K105" s="137">
        <f t="shared" si="5"/>
        <v>0</v>
      </c>
      <c r="L105" s="146"/>
      <c r="M105" s="147"/>
      <c r="N105" s="140">
        <v>4</v>
      </c>
    </row>
    <row r="106" spans="2:212" s="43" customFormat="1" ht="12.95" customHeight="1" thickBot="1" x14ac:dyDescent="0.3">
      <c r="B106" s="148">
        <v>88</v>
      </c>
      <c r="C106" s="149" t="s">
        <v>270</v>
      </c>
      <c r="D106" s="10" t="s">
        <v>293</v>
      </c>
      <c r="E106" s="10" t="s">
        <v>292</v>
      </c>
      <c r="F106" s="150">
        <v>46895</v>
      </c>
      <c r="G106" s="343"/>
      <c r="H106" s="344"/>
      <c r="I106" s="144"/>
      <c r="J106" s="145"/>
      <c r="K106" s="137">
        <f t="shared" si="5"/>
        <v>0</v>
      </c>
      <c r="L106" s="146"/>
      <c r="M106" s="147"/>
      <c r="N106" s="140">
        <v>4</v>
      </c>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c r="BL106" s="6"/>
      <c r="BM106" s="6"/>
      <c r="BN106" s="6"/>
      <c r="BO106" s="6"/>
      <c r="BP106" s="6"/>
      <c r="BQ106" s="6"/>
      <c r="BR106" s="6"/>
      <c r="BS106" s="6"/>
      <c r="BT106" s="6"/>
      <c r="BU106" s="6"/>
      <c r="BV106" s="6"/>
      <c r="BW106" s="6"/>
      <c r="BX106" s="6"/>
      <c r="BY106" s="6"/>
      <c r="BZ106" s="6"/>
      <c r="CA106" s="6"/>
      <c r="CB106" s="6"/>
      <c r="CC106" s="6"/>
      <c r="CD106" s="6"/>
      <c r="CE106" s="6"/>
      <c r="CF106" s="6"/>
      <c r="CG106" s="6"/>
      <c r="CH106" s="6"/>
      <c r="CI106" s="6"/>
      <c r="CJ106" s="6"/>
      <c r="CK106" s="6"/>
      <c r="CL106" s="6"/>
      <c r="CM106" s="6"/>
      <c r="CN106" s="6"/>
      <c r="CO106" s="6"/>
      <c r="CP106" s="6"/>
      <c r="CQ106" s="6"/>
      <c r="CR106" s="6"/>
      <c r="CS106" s="6"/>
      <c r="CT106" s="6"/>
      <c r="CU106" s="6"/>
      <c r="CV106" s="6"/>
      <c r="CW106" s="6"/>
      <c r="CX106" s="6"/>
      <c r="CY106" s="6"/>
      <c r="CZ106" s="6"/>
      <c r="DA106" s="6"/>
      <c r="DB106" s="6"/>
      <c r="DC106" s="6"/>
      <c r="DD106" s="6"/>
      <c r="DE106" s="6"/>
      <c r="DF106" s="6"/>
      <c r="DG106" s="6"/>
      <c r="DH106" s="6"/>
      <c r="DI106" s="6"/>
      <c r="DJ106" s="6"/>
      <c r="DK106" s="6"/>
      <c r="DL106" s="6"/>
      <c r="DM106" s="6"/>
      <c r="DN106" s="6"/>
      <c r="DO106" s="6"/>
      <c r="DP106" s="6"/>
      <c r="DQ106" s="6"/>
      <c r="DR106" s="6"/>
      <c r="DS106" s="6"/>
      <c r="DT106" s="6"/>
      <c r="DU106" s="6"/>
      <c r="DV106" s="6"/>
      <c r="DW106" s="6"/>
      <c r="DX106" s="6"/>
      <c r="DY106" s="6"/>
      <c r="DZ106" s="6"/>
      <c r="EA106" s="6"/>
      <c r="EB106" s="6"/>
      <c r="EC106" s="6"/>
      <c r="ED106" s="6"/>
      <c r="EE106" s="6"/>
      <c r="EF106" s="6"/>
      <c r="EG106" s="6"/>
      <c r="EH106" s="6"/>
      <c r="EI106" s="6"/>
      <c r="EJ106" s="6"/>
      <c r="EK106" s="6"/>
      <c r="EL106" s="6"/>
      <c r="EM106" s="6"/>
      <c r="EN106" s="6"/>
      <c r="EO106" s="6"/>
      <c r="EP106" s="6"/>
      <c r="EQ106" s="6"/>
      <c r="ER106" s="6"/>
      <c r="ES106" s="6"/>
      <c r="ET106" s="6"/>
      <c r="EU106" s="6"/>
      <c r="EV106" s="6"/>
      <c r="EW106" s="6"/>
      <c r="EX106" s="6"/>
      <c r="EY106" s="6"/>
      <c r="EZ106" s="6"/>
      <c r="FA106" s="6"/>
      <c r="FB106" s="6"/>
      <c r="FC106" s="6"/>
      <c r="FD106" s="6"/>
      <c r="FE106" s="6"/>
      <c r="FF106" s="6"/>
      <c r="FG106" s="6"/>
      <c r="FH106" s="6"/>
      <c r="FI106" s="6"/>
      <c r="FJ106" s="6"/>
      <c r="FK106" s="6"/>
      <c r="FL106" s="6"/>
      <c r="FM106" s="6"/>
      <c r="FN106" s="6"/>
      <c r="FO106" s="6"/>
      <c r="FP106" s="6"/>
      <c r="FQ106" s="6"/>
      <c r="FR106" s="6"/>
      <c r="FS106" s="6"/>
      <c r="FT106" s="6"/>
      <c r="FU106" s="6"/>
      <c r="FV106" s="6"/>
      <c r="FW106" s="6"/>
      <c r="FX106" s="6"/>
      <c r="FY106" s="6"/>
      <c r="FZ106" s="6"/>
      <c r="GA106" s="6"/>
      <c r="GB106" s="6"/>
      <c r="GC106" s="6"/>
      <c r="GD106" s="6"/>
      <c r="GE106" s="6"/>
      <c r="GF106" s="6"/>
      <c r="GG106" s="6"/>
      <c r="GH106" s="6"/>
      <c r="GI106" s="6"/>
      <c r="GJ106" s="6"/>
      <c r="GK106" s="6"/>
      <c r="GL106" s="6"/>
      <c r="GM106" s="6"/>
      <c r="GN106" s="6"/>
      <c r="GO106" s="6"/>
      <c r="GP106" s="6"/>
      <c r="GQ106" s="6"/>
      <c r="GR106" s="6"/>
      <c r="GS106" s="6"/>
      <c r="GT106" s="6"/>
      <c r="GU106" s="6"/>
      <c r="GV106" s="6"/>
      <c r="GW106" s="6"/>
      <c r="GX106" s="6"/>
      <c r="GY106" s="6"/>
      <c r="GZ106" s="6"/>
      <c r="HA106" s="6"/>
      <c r="HB106" s="6"/>
      <c r="HC106" s="6"/>
      <c r="HD106" s="6"/>
    </row>
    <row r="107" spans="2:212" s="43" customFormat="1" ht="12.95" customHeight="1" thickBot="1" x14ac:dyDescent="0.3">
      <c r="B107" s="148">
        <v>89</v>
      </c>
      <c r="C107" s="149" t="s">
        <v>79</v>
      </c>
      <c r="D107" s="10" t="s">
        <v>111</v>
      </c>
      <c r="E107" s="10" t="s">
        <v>112</v>
      </c>
      <c r="F107" s="150">
        <v>46895</v>
      </c>
      <c r="G107" s="343"/>
      <c r="H107" s="344"/>
      <c r="I107" s="144"/>
      <c r="J107" s="145"/>
      <c r="K107" s="137">
        <f t="shared" si="5"/>
        <v>0</v>
      </c>
      <c r="L107" s="146"/>
      <c r="M107" s="147"/>
      <c r="N107" s="140">
        <v>4</v>
      </c>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c r="BM107" s="6"/>
      <c r="BN107" s="6"/>
      <c r="BO107" s="6"/>
      <c r="BP107" s="6"/>
      <c r="BQ107" s="6"/>
      <c r="BR107" s="6"/>
      <c r="BS107" s="6"/>
      <c r="BT107" s="6"/>
      <c r="BU107" s="6"/>
      <c r="BV107" s="6"/>
      <c r="BW107" s="6"/>
      <c r="BX107" s="6"/>
      <c r="BY107" s="6"/>
      <c r="BZ107" s="6"/>
      <c r="CA107" s="6"/>
      <c r="CB107" s="6"/>
      <c r="CC107" s="6"/>
      <c r="CD107" s="6"/>
      <c r="CE107" s="6"/>
      <c r="CF107" s="6"/>
      <c r="CG107" s="6"/>
      <c r="CH107" s="6"/>
      <c r="CI107" s="6"/>
      <c r="CJ107" s="6"/>
      <c r="CK107" s="6"/>
      <c r="CL107" s="6"/>
      <c r="CM107" s="6"/>
      <c r="CN107" s="6"/>
      <c r="CO107" s="6"/>
      <c r="CP107" s="6"/>
      <c r="CQ107" s="6"/>
      <c r="CR107" s="6"/>
      <c r="CS107" s="6"/>
      <c r="CT107" s="6"/>
      <c r="CU107" s="6"/>
      <c r="CV107" s="6"/>
      <c r="CW107" s="6"/>
      <c r="CX107" s="6"/>
      <c r="CY107" s="6"/>
      <c r="CZ107" s="6"/>
      <c r="DA107" s="6"/>
      <c r="DB107" s="6"/>
      <c r="DC107" s="6"/>
      <c r="DD107" s="6"/>
      <c r="DE107" s="6"/>
      <c r="DF107" s="6"/>
      <c r="DG107" s="6"/>
      <c r="DH107" s="6"/>
      <c r="DI107" s="6"/>
      <c r="DJ107" s="6"/>
      <c r="DK107" s="6"/>
      <c r="DL107" s="6"/>
      <c r="DM107" s="6"/>
      <c r="DN107" s="6"/>
      <c r="DO107" s="6"/>
      <c r="DP107" s="6"/>
      <c r="DQ107" s="6"/>
      <c r="DR107" s="6"/>
      <c r="DS107" s="6"/>
      <c r="DT107" s="6"/>
      <c r="DU107" s="6"/>
      <c r="DV107" s="6"/>
      <c r="DW107" s="6"/>
      <c r="DX107" s="6"/>
      <c r="DY107" s="6"/>
      <c r="DZ107" s="6"/>
      <c r="EA107" s="6"/>
      <c r="EB107" s="6"/>
      <c r="EC107" s="6"/>
      <c r="ED107" s="6"/>
      <c r="EE107" s="6"/>
      <c r="EF107" s="6"/>
      <c r="EG107" s="6"/>
      <c r="EH107" s="6"/>
      <c r="EI107" s="6"/>
      <c r="EJ107" s="6"/>
      <c r="EK107" s="6"/>
      <c r="EL107" s="6"/>
      <c r="EM107" s="6"/>
      <c r="EN107" s="6"/>
      <c r="EO107" s="6"/>
      <c r="EP107" s="6"/>
      <c r="EQ107" s="6"/>
      <c r="ER107" s="6"/>
      <c r="ES107" s="6"/>
      <c r="ET107" s="6"/>
      <c r="EU107" s="6"/>
      <c r="EV107" s="6"/>
      <c r="EW107" s="6"/>
      <c r="EX107" s="6"/>
      <c r="EY107" s="6"/>
      <c r="EZ107" s="6"/>
      <c r="FA107" s="6"/>
      <c r="FB107" s="6"/>
      <c r="FC107" s="6"/>
      <c r="FD107" s="6"/>
      <c r="FE107" s="6"/>
      <c r="FF107" s="6"/>
      <c r="FG107" s="6"/>
      <c r="FH107" s="6"/>
      <c r="FI107" s="6"/>
      <c r="FJ107" s="6"/>
      <c r="FK107" s="6"/>
      <c r="FL107" s="6"/>
      <c r="FM107" s="6"/>
      <c r="FN107" s="6"/>
      <c r="FO107" s="6"/>
      <c r="FP107" s="6"/>
      <c r="FQ107" s="6"/>
      <c r="FR107" s="6"/>
      <c r="FS107" s="6"/>
      <c r="FT107" s="6"/>
      <c r="FU107" s="6"/>
      <c r="FV107" s="6"/>
      <c r="FW107" s="6"/>
      <c r="FX107" s="6"/>
      <c r="FY107" s="6"/>
      <c r="FZ107" s="6"/>
      <c r="GA107" s="6"/>
      <c r="GB107" s="6"/>
      <c r="GC107" s="6"/>
      <c r="GD107" s="6"/>
      <c r="GE107" s="6"/>
      <c r="GF107" s="6"/>
      <c r="GG107" s="6"/>
      <c r="GH107" s="6"/>
      <c r="GI107" s="6"/>
      <c r="GJ107" s="6"/>
      <c r="GK107" s="6"/>
      <c r="GL107" s="6"/>
      <c r="GM107" s="6"/>
      <c r="GN107" s="6"/>
      <c r="GO107" s="6"/>
      <c r="GP107" s="6"/>
      <c r="GQ107" s="6"/>
      <c r="GR107" s="6"/>
      <c r="GS107" s="6"/>
      <c r="GT107" s="6"/>
      <c r="GU107" s="6"/>
      <c r="GV107" s="6"/>
      <c r="GW107" s="6"/>
      <c r="GX107" s="6"/>
      <c r="GY107" s="6"/>
      <c r="GZ107" s="6"/>
      <c r="HA107" s="6"/>
      <c r="HB107" s="6"/>
      <c r="HC107" s="6"/>
      <c r="HD107" s="6"/>
    </row>
    <row r="108" spans="2:212" s="43" customFormat="1" ht="12.95" customHeight="1" thickBot="1" x14ac:dyDescent="0.3">
      <c r="B108" s="148">
        <v>90</v>
      </c>
      <c r="C108" s="149" t="s">
        <v>13</v>
      </c>
      <c r="D108" s="10" t="s">
        <v>113</v>
      </c>
      <c r="E108" s="44" t="s">
        <v>114</v>
      </c>
      <c r="F108" s="150">
        <v>46480</v>
      </c>
      <c r="G108" s="343"/>
      <c r="H108" s="344"/>
      <c r="I108" s="256"/>
      <c r="J108" s="195">
        <f>+IF(H108&lt;&gt;TRUNC(H108,2),"max.2 decim.",+H108)</f>
        <v>0</v>
      </c>
      <c r="K108" s="152"/>
      <c r="L108" s="257"/>
      <c r="M108" s="196">
        <f>+IF(H108&lt;&gt;TRUNC(H108,2),"max.2 decim.",+H108)</f>
        <v>0</v>
      </c>
      <c r="N108" s="140">
        <v>1</v>
      </c>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c r="BL108" s="6"/>
      <c r="BM108" s="6"/>
      <c r="BN108" s="6"/>
      <c r="BO108" s="6"/>
      <c r="BP108" s="6"/>
      <c r="BQ108" s="6"/>
      <c r="BR108" s="6"/>
      <c r="BS108" s="6"/>
      <c r="BT108" s="6"/>
      <c r="BU108" s="6"/>
      <c r="BV108" s="6"/>
      <c r="BW108" s="6"/>
      <c r="BX108" s="6"/>
      <c r="BY108" s="6"/>
      <c r="BZ108" s="6"/>
      <c r="CA108" s="6"/>
      <c r="CB108" s="6"/>
      <c r="CC108" s="6"/>
      <c r="CD108" s="6"/>
      <c r="CE108" s="6"/>
      <c r="CF108" s="6"/>
      <c r="CG108" s="6"/>
      <c r="CH108" s="6"/>
      <c r="CI108" s="6"/>
      <c r="CJ108" s="6"/>
      <c r="CK108" s="6"/>
      <c r="CL108" s="6"/>
      <c r="CM108" s="6"/>
      <c r="CN108" s="6"/>
      <c r="CO108" s="6"/>
      <c r="CP108" s="6"/>
      <c r="CQ108" s="6"/>
      <c r="CR108" s="6"/>
      <c r="CS108" s="6"/>
      <c r="CT108" s="6"/>
      <c r="CU108" s="6"/>
      <c r="CV108" s="6"/>
      <c r="CW108" s="6"/>
      <c r="CX108" s="6"/>
      <c r="CY108" s="6"/>
      <c r="CZ108" s="6"/>
      <c r="DA108" s="6"/>
      <c r="DB108" s="6"/>
      <c r="DC108" s="6"/>
      <c r="DD108" s="6"/>
      <c r="DE108" s="6"/>
      <c r="DF108" s="6"/>
      <c r="DG108" s="6"/>
      <c r="DH108" s="6"/>
      <c r="DI108" s="6"/>
      <c r="DJ108" s="6"/>
      <c r="DK108" s="6"/>
      <c r="DL108" s="6"/>
      <c r="DM108" s="6"/>
      <c r="DN108" s="6"/>
      <c r="DO108" s="6"/>
      <c r="DP108" s="6"/>
      <c r="DQ108" s="6"/>
      <c r="DR108" s="6"/>
      <c r="DS108" s="6"/>
      <c r="DT108" s="6"/>
      <c r="DU108" s="6"/>
      <c r="DV108" s="6"/>
      <c r="DW108" s="6"/>
      <c r="DX108" s="6"/>
      <c r="DY108" s="6"/>
      <c r="DZ108" s="6"/>
      <c r="EA108" s="6"/>
      <c r="EB108" s="6"/>
      <c r="EC108" s="6"/>
      <c r="ED108" s="6"/>
      <c r="EE108" s="6"/>
      <c r="EF108" s="6"/>
      <c r="EG108" s="6"/>
      <c r="EH108" s="6"/>
      <c r="EI108" s="6"/>
      <c r="EJ108" s="6"/>
      <c r="EK108" s="6"/>
      <c r="EL108" s="6"/>
      <c r="EM108" s="6"/>
      <c r="EN108" s="6"/>
      <c r="EO108" s="6"/>
      <c r="EP108" s="6"/>
      <c r="EQ108" s="6"/>
      <c r="ER108" s="6"/>
      <c r="ES108" s="6"/>
      <c r="ET108" s="6"/>
      <c r="EU108" s="6"/>
      <c r="EV108" s="6"/>
      <c r="EW108" s="6"/>
      <c r="EX108" s="6"/>
      <c r="EY108" s="6"/>
      <c r="EZ108" s="6"/>
      <c r="FA108" s="6"/>
      <c r="FB108" s="6"/>
      <c r="FC108" s="6"/>
      <c r="FD108" s="6"/>
      <c r="FE108" s="6"/>
      <c r="FF108" s="6"/>
      <c r="FG108" s="6"/>
      <c r="FH108" s="6"/>
      <c r="FI108" s="6"/>
      <c r="FJ108" s="6"/>
      <c r="FK108" s="6"/>
      <c r="FL108" s="6"/>
      <c r="FM108" s="6"/>
      <c r="FN108" s="6"/>
      <c r="FO108" s="6"/>
      <c r="FP108" s="6"/>
      <c r="FQ108" s="6"/>
      <c r="FR108" s="6"/>
      <c r="FS108" s="6"/>
      <c r="FT108" s="6"/>
      <c r="FU108" s="6"/>
      <c r="FV108" s="6"/>
      <c r="FW108" s="6"/>
      <c r="FX108" s="6"/>
      <c r="FY108" s="6"/>
      <c r="FZ108" s="6"/>
      <c r="GA108" s="6"/>
      <c r="GB108" s="6"/>
      <c r="GC108" s="6"/>
      <c r="GD108" s="6"/>
      <c r="GE108" s="6"/>
      <c r="GF108" s="6"/>
      <c r="GG108" s="6"/>
      <c r="GH108" s="6"/>
      <c r="GI108" s="6"/>
      <c r="GJ108" s="6"/>
      <c r="GK108" s="6"/>
      <c r="GL108" s="6"/>
      <c r="GM108" s="6"/>
      <c r="GN108" s="6"/>
      <c r="GO108" s="6"/>
      <c r="GP108" s="6"/>
      <c r="GQ108" s="6"/>
      <c r="GR108" s="6"/>
      <c r="GS108" s="6"/>
      <c r="GT108" s="6"/>
      <c r="GU108" s="6"/>
      <c r="GV108" s="6"/>
      <c r="GW108" s="6"/>
      <c r="GX108" s="6"/>
      <c r="GY108" s="6"/>
      <c r="GZ108" s="6"/>
      <c r="HA108" s="6"/>
      <c r="HB108" s="6"/>
      <c r="HC108" s="6"/>
      <c r="HD108" s="6"/>
    </row>
    <row r="109" spans="2:212" s="43" customFormat="1" ht="12" customHeight="1" thickBot="1" x14ac:dyDescent="0.3">
      <c r="B109" s="148">
        <v>91</v>
      </c>
      <c r="C109" s="221" t="s">
        <v>13</v>
      </c>
      <c r="D109" s="29" t="s">
        <v>115</v>
      </c>
      <c r="E109" s="29" t="s">
        <v>116</v>
      </c>
      <c r="F109" s="150">
        <v>46723</v>
      </c>
      <c r="G109" s="343"/>
      <c r="H109" s="344"/>
      <c r="I109" s="256"/>
      <c r="J109" s="195">
        <f>+IF(H109&lt;&gt;TRUNC(H109,2),"max.2 decim.",+H109)</f>
        <v>0</v>
      </c>
      <c r="K109" s="152"/>
      <c r="L109" s="257"/>
      <c r="M109" s="196">
        <f>+IF(H109&lt;&gt;TRUNC(H109,2),"max.2 decim.",+H109)</f>
        <v>0</v>
      </c>
      <c r="N109" s="140">
        <v>1</v>
      </c>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c r="BL109" s="6"/>
      <c r="BM109" s="6"/>
      <c r="BN109" s="6"/>
      <c r="BO109" s="6"/>
      <c r="BP109" s="6"/>
      <c r="BQ109" s="6"/>
      <c r="BR109" s="6"/>
      <c r="BS109" s="6"/>
      <c r="BT109" s="6"/>
      <c r="BU109" s="6"/>
      <c r="BV109" s="6"/>
      <c r="BW109" s="6"/>
      <c r="BX109" s="6"/>
      <c r="BY109" s="6"/>
      <c r="BZ109" s="6"/>
      <c r="CA109" s="6"/>
      <c r="CB109" s="6"/>
      <c r="CC109" s="6"/>
      <c r="CD109" s="6"/>
      <c r="CE109" s="6"/>
      <c r="CF109" s="6"/>
      <c r="CG109" s="6"/>
      <c r="CH109" s="6"/>
      <c r="CI109" s="6"/>
      <c r="CJ109" s="6"/>
      <c r="CK109" s="6"/>
      <c r="CL109" s="6"/>
      <c r="CM109" s="6"/>
      <c r="CN109" s="6"/>
      <c r="CO109" s="6"/>
      <c r="CP109" s="6"/>
      <c r="CQ109" s="6"/>
      <c r="CR109" s="6"/>
      <c r="CS109" s="6"/>
      <c r="CT109" s="6"/>
      <c r="CU109" s="6"/>
      <c r="CV109" s="6"/>
      <c r="CW109" s="6"/>
      <c r="CX109" s="6"/>
      <c r="CY109" s="6"/>
      <c r="CZ109" s="6"/>
      <c r="DA109" s="6"/>
      <c r="DB109" s="6"/>
      <c r="DC109" s="6"/>
      <c r="DD109" s="6"/>
      <c r="DE109" s="6"/>
      <c r="DF109" s="6"/>
      <c r="DG109" s="6"/>
      <c r="DH109" s="6"/>
      <c r="DI109" s="6"/>
      <c r="DJ109" s="6"/>
      <c r="DK109" s="6"/>
      <c r="DL109" s="6"/>
      <c r="DM109" s="6"/>
      <c r="DN109" s="6"/>
      <c r="DO109" s="6"/>
      <c r="DP109" s="6"/>
      <c r="DQ109" s="6"/>
      <c r="DR109" s="6"/>
      <c r="DS109" s="6"/>
      <c r="DT109" s="6"/>
      <c r="DU109" s="6"/>
      <c r="DV109" s="6"/>
      <c r="DW109" s="6"/>
      <c r="DX109" s="6"/>
      <c r="DY109" s="6"/>
      <c r="DZ109" s="6"/>
      <c r="EA109" s="6"/>
      <c r="EB109" s="6"/>
      <c r="EC109" s="6"/>
      <c r="ED109" s="6"/>
      <c r="EE109" s="6"/>
      <c r="EF109" s="6"/>
      <c r="EG109" s="6"/>
      <c r="EH109" s="6"/>
      <c r="EI109" s="6"/>
      <c r="EJ109" s="6"/>
      <c r="EK109" s="6"/>
      <c r="EL109" s="6"/>
      <c r="EM109" s="6"/>
      <c r="EN109" s="6"/>
      <c r="EO109" s="6"/>
      <c r="EP109" s="6"/>
      <c r="EQ109" s="6"/>
      <c r="ER109" s="6"/>
      <c r="ES109" s="6"/>
      <c r="ET109" s="6"/>
      <c r="EU109" s="6"/>
      <c r="EV109" s="6"/>
      <c r="EW109" s="6"/>
      <c r="EX109" s="6"/>
      <c r="EY109" s="6"/>
      <c r="EZ109" s="6"/>
      <c r="FA109" s="6"/>
      <c r="FB109" s="6"/>
      <c r="FC109" s="6"/>
      <c r="FD109" s="6"/>
      <c r="FE109" s="6"/>
      <c r="FF109" s="6"/>
      <c r="FG109" s="6"/>
      <c r="FH109" s="6"/>
      <c r="FI109" s="6"/>
      <c r="FJ109" s="6"/>
      <c r="FK109" s="6"/>
      <c r="FL109" s="6"/>
      <c r="FM109" s="6"/>
      <c r="FN109" s="6"/>
      <c r="FO109" s="6"/>
      <c r="FP109" s="6"/>
      <c r="FQ109" s="6"/>
      <c r="FR109" s="6"/>
      <c r="FS109" s="6"/>
      <c r="FT109" s="6"/>
      <c r="FU109" s="6"/>
      <c r="FV109" s="6"/>
      <c r="FW109" s="6"/>
      <c r="FX109" s="6"/>
      <c r="FY109" s="6"/>
      <c r="FZ109" s="6"/>
      <c r="GA109" s="6"/>
      <c r="GB109" s="6"/>
      <c r="GC109" s="6"/>
      <c r="GD109" s="6"/>
      <c r="GE109" s="6"/>
      <c r="GF109" s="6"/>
      <c r="GG109" s="6"/>
      <c r="GH109" s="6"/>
      <c r="GI109" s="6"/>
      <c r="GJ109" s="6"/>
      <c r="GK109" s="6"/>
      <c r="GL109" s="6"/>
      <c r="GM109" s="6"/>
      <c r="GN109" s="6"/>
      <c r="GO109" s="6"/>
      <c r="GP109" s="6"/>
      <c r="GQ109" s="6"/>
      <c r="GR109" s="6"/>
      <c r="GS109" s="6"/>
      <c r="GT109" s="6"/>
      <c r="GU109" s="6"/>
      <c r="GV109" s="6"/>
      <c r="GW109" s="6"/>
      <c r="GX109" s="6"/>
      <c r="GY109" s="6"/>
      <c r="GZ109" s="6"/>
      <c r="HA109" s="6"/>
      <c r="HB109" s="6"/>
      <c r="HC109" s="6"/>
      <c r="HD109" s="6"/>
    </row>
    <row r="110" spans="2:212" s="43" customFormat="1" ht="12.95" customHeight="1" thickBot="1" x14ac:dyDescent="0.3">
      <c r="B110" s="148">
        <v>92</v>
      </c>
      <c r="C110" s="149" t="s">
        <v>294</v>
      </c>
      <c r="D110" s="10" t="s">
        <v>295</v>
      </c>
      <c r="E110" s="42" t="s">
        <v>296</v>
      </c>
      <c r="F110" s="150">
        <v>46557</v>
      </c>
      <c r="G110" s="343"/>
      <c r="H110" s="344"/>
      <c r="I110" s="256"/>
      <c r="J110" s="195">
        <f>+IF(H110&lt;&gt;TRUNC(H110,2),"max.2 decim.",+H110)</f>
        <v>0</v>
      </c>
      <c r="K110" s="152"/>
      <c r="L110" s="257"/>
      <c r="M110" s="196">
        <f>+IF(H110&lt;&gt;TRUNC(H110,2),"max.2 decim.",+H110)</f>
        <v>0</v>
      </c>
      <c r="N110" s="140">
        <v>1</v>
      </c>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6"/>
      <c r="BT110" s="6"/>
      <c r="BU110" s="6"/>
      <c r="BV110" s="6"/>
      <c r="BW110" s="6"/>
      <c r="BX110" s="6"/>
      <c r="BY110" s="6"/>
      <c r="BZ110" s="6"/>
      <c r="CA110" s="6"/>
      <c r="CB110" s="6"/>
      <c r="CC110" s="6"/>
      <c r="CD110" s="6"/>
      <c r="CE110" s="6"/>
      <c r="CF110" s="6"/>
      <c r="CG110" s="6"/>
      <c r="CH110" s="6"/>
      <c r="CI110" s="6"/>
      <c r="CJ110" s="6"/>
      <c r="CK110" s="6"/>
      <c r="CL110" s="6"/>
      <c r="CM110" s="6"/>
      <c r="CN110" s="6"/>
      <c r="CO110" s="6"/>
      <c r="CP110" s="6"/>
      <c r="CQ110" s="6"/>
      <c r="CR110" s="6"/>
      <c r="CS110" s="6"/>
      <c r="CT110" s="6"/>
      <c r="CU110" s="6"/>
      <c r="CV110" s="6"/>
      <c r="CW110" s="6"/>
      <c r="CX110" s="6"/>
      <c r="CY110" s="6"/>
      <c r="CZ110" s="6"/>
      <c r="DA110" s="6"/>
      <c r="DB110" s="6"/>
      <c r="DC110" s="6"/>
      <c r="DD110" s="6"/>
      <c r="DE110" s="6"/>
      <c r="DF110" s="6"/>
      <c r="DG110" s="6"/>
      <c r="DH110" s="6"/>
      <c r="DI110" s="6"/>
      <c r="DJ110" s="6"/>
      <c r="DK110" s="6"/>
      <c r="DL110" s="6"/>
      <c r="DM110" s="6"/>
      <c r="DN110" s="6"/>
      <c r="DO110" s="6"/>
      <c r="DP110" s="6"/>
      <c r="DQ110" s="6"/>
      <c r="DR110" s="6"/>
      <c r="DS110" s="6"/>
      <c r="DT110" s="6"/>
      <c r="DU110" s="6"/>
      <c r="DV110" s="6"/>
      <c r="DW110" s="6"/>
      <c r="DX110" s="6"/>
      <c r="DY110" s="6"/>
      <c r="DZ110" s="6"/>
      <c r="EA110" s="6"/>
      <c r="EB110" s="6"/>
      <c r="EC110" s="6"/>
      <c r="ED110" s="6"/>
      <c r="EE110" s="6"/>
      <c r="EF110" s="6"/>
      <c r="EG110" s="6"/>
      <c r="EH110" s="6"/>
      <c r="EI110" s="6"/>
      <c r="EJ110" s="6"/>
      <c r="EK110" s="6"/>
      <c r="EL110" s="6"/>
      <c r="EM110" s="6"/>
      <c r="EN110" s="6"/>
      <c r="EO110" s="6"/>
      <c r="EP110" s="6"/>
      <c r="EQ110" s="6"/>
      <c r="ER110" s="6"/>
      <c r="ES110" s="6"/>
      <c r="ET110" s="6"/>
      <c r="EU110" s="6"/>
      <c r="EV110" s="6"/>
      <c r="EW110" s="6"/>
      <c r="EX110" s="6"/>
      <c r="EY110" s="6"/>
      <c r="EZ110" s="6"/>
      <c r="FA110" s="6"/>
      <c r="FB110" s="6"/>
      <c r="FC110" s="6"/>
      <c r="FD110" s="6"/>
      <c r="FE110" s="6"/>
      <c r="FF110" s="6"/>
      <c r="FG110" s="6"/>
      <c r="FH110" s="6"/>
      <c r="FI110" s="6"/>
      <c r="FJ110" s="6"/>
      <c r="FK110" s="6"/>
      <c r="FL110" s="6"/>
      <c r="FM110" s="6"/>
      <c r="FN110" s="6"/>
      <c r="FO110" s="6"/>
      <c r="FP110" s="6"/>
      <c r="FQ110" s="6"/>
      <c r="FR110" s="6"/>
      <c r="FS110" s="6"/>
      <c r="FT110" s="6"/>
      <c r="FU110" s="6"/>
      <c r="FV110" s="6"/>
      <c r="FW110" s="6"/>
      <c r="FX110" s="6"/>
      <c r="FY110" s="6"/>
      <c r="FZ110" s="6"/>
      <c r="GA110" s="6"/>
      <c r="GB110" s="6"/>
      <c r="GC110" s="6"/>
      <c r="GD110" s="6"/>
      <c r="GE110" s="6"/>
      <c r="GF110" s="6"/>
      <c r="GG110" s="6"/>
      <c r="GH110" s="6"/>
      <c r="GI110" s="6"/>
      <c r="GJ110" s="6"/>
      <c r="GK110" s="6"/>
      <c r="GL110" s="6"/>
      <c r="GM110" s="6"/>
      <c r="GN110" s="6"/>
      <c r="GO110" s="6"/>
      <c r="GP110" s="6"/>
      <c r="GQ110" s="6"/>
      <c r="GR110" s="6"/>
      <c r="GS110" s="6"/>
      <c r="GT110" s="6"/>
      <c r="GU110" s="6"/>
      <c r="GV110" s="6"/>
      <c r="GW110" s="6"/>
      <c r="GX110" s="6"/>
      <c r="GY110" s="6"/>
      <c r="GZ110" s="6"/>
      <c r="HA110" s="6"/>
      <c r="HB110" s="6"/>
      <c r="HC110" s="6"/>
      <c r="HD110" s="6"/>
    </row>
    <row r="111" spans="2:212" s="43" customFormat="1" ht="12.95" customHeight="1" thickBot="1" x14ac:dyDescent="0.3">
      <c r="B111" s="148">
        <v>93</v>
      </c>
      <c r="C111" s="229" t="s">
        <v>294</v>
      </c>
      <c r="D111" s="46" t="s">
        <v>297</v>
      </c>
      <c r="E111" s="258" t="s">
        <v>117</v>
      </c>
      <c r="F111" s="150">
        <v>46557</v>
      </c>
      <c r="G111" s="343"/>
      <c r="H111" s="344"/>
      <c r="I111" s="259"/>
      <c r="J111" s="195">
        <f>+IF(H111&lt;&gt;TRUNC(H111,2),"max.2 decim.",+H111)</f>
        <v>0</v>
      </c>
      <c r="K111" s="201"/>
      <c r="L111" s="257"/>
      <c r="M111" s="196">
        <f>+IF(H111&lt;&gt;TRUNC(H111,2),"max.2 decim.",+H111)</f>
        <v>0</v>
      </c>
      <c r="N111" s="140">
        <v>2</v>
      </c>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c r="BM111" s="6"/>
      <c r="BN111" s="6"/>
      <c r="BO111" s="6"/>
      <c r="BP111" s="6"/>
      <c r="BQ111" s="6"/>
      <c r="BR111" s="6"/>
      <c r="BS111" s="6"/>
      <c r="BT111" s="6"/>
      <c r="BU111" s="6"/>
      <c r="BV111" s="6"/>
      <c r="BW111" s="6"/>
      <c r="BX111" s="6"/>
      <c r="BY111" s="6"/>
      <c r="BZ111" s="6"/>
      <c r="CA111" s="6"/>
      <c r="CB111" s="6"/>
      <c r="CC111" s="6"/>
      <c r="CD111" s="6"/>
      <c r="CE111" s="6"/>
      <c r="CF111" s="6"/>
      <c r="CG111" s="6"/>
      <c r="CH111" s="6"/>
      <c r="CI111" s="6"/>
      <c r="CJ111" s="6"/>
      <c r="CK111" s="6"/>
      <c r="CL111" s="6"/>
      <c r="CM111" s="6"/>
      <c r="CN111" s="6"/>
      <c r="CO111" s="6"/>
      <c r="CP111" s="6"/>
      <c r="CQ111" s="6"/>
      <c r="CR111" s="6"/>
      <c r="CS111" s="6"/>
      <c r="CT111" s="6"/>
      <c r="CU111" s="6"/>
      <c r="CV111" s="6"/>
      <c r="CW111" s="6"/>
      <c r="CX111" s="6"/>
      <c r="CY111" s="6"/>
      <c r="CZ111" s="6"/>
      <c r="DA111" s="6"/>
      <c r="DB111" s="6"/>
      <c r="DC111" s="6"/>
      <c r="DD111" s="6"/>
      <c r="DE111" s="6"/>
      <c r="DF111" s="6"/>
      <c r="DG111" s="6"/>
      <c r="DH111" s="6"/>
      <c r="DI111" s="6"/>
      <c r="DJ111" s="6"/>
      <c r="DK111" s="6"/>
      <c r="DL111" s="6"/>
      <c r="DM111" s="6"/>
      <c r="DN111" s="6"/>
      <c r="DO111" s="6"/>
      <c r="DP111" s="6"/>
      <c r="DQ111" s="6"/>
      <c r="DR111" s="6"/>
      <c r="DS111" s="6"/>
      <c r="DT111" s="6"/>
      <c r="DU111" s="6"/>
      <c r="DV111" s="6"/>
      <c r="DW111" s="6"/>
      <c r="DX111" s="6"/>
      <c r="DY111" s="6"/>
      <c r="DZ111" s="6"/>
      <c r="EA111" s="6"/>
      <c r="EB111" s="6"/>
      <c r="EC111" s="6"/>
      <c r="ED111" s="6"/>
      <c r="EE111" s="6"/>
      <c r="EF111" s="6"/>
      <c r="EG111" s="6"/>
      <c r="EH111" s="6"/>
      <c r="EI111" s="6"/>
      <c r="EJ111" s="6"/>
      <c r="EK111" s="6"/>
      <c r="EL111" s="6"/>
      <c r="EM111" s="6"/>
      <c r="EN111" s="6"/>
      <c r="EO111" s="6"/>
      <c r="EP111" s="6"/>
      <c r="EQ111" s="6"/>
      <c r="ER111" s="6"/>
      <c r="ES111" s="6"/>
      <c r="ET111" s="6"/>
      <c r="EU111" s="6"/>
      <c r="EV111" s="6"/>
      <c r="EW111" s="6"/>
      <c r="EX111" s="6"/>
      <c r="EY111" s="6"/>
      <c r="EZ111" s="6"/>
      <c r="FA111" s="6"/>
      <c r="FB111" s="6"/>
      <c r="FC111" s="6"/>
      <c r="FD111" s="6"/>
      <c r="FE111" s="6"/>
      <c r="FF111" s="6"/>
      <c r="FG111" s="6"/>
      <c r="FH111" s="6"/>
      <c r="FI111" s="6"/>
      <c r="FJ111" s="6"/>
      <c r="FK111" s="6"/>
      <c r="FL111" s="6"/>
      <c r="FM111" s="6"/>
      <c r="FN111" s="6"/>
      <c r="FO111" s="6"/>
      <c r="FP111" s="6"/>
      <c r="FQ111" s="6"/>
      <c r="FR111" s="6"/>
      <c r="FS111" s="6"/>
      <c r="FT111" s="6"/>
      <c r="FU111" s="6"/>
      <c r="FV111" s="6"/>
      <c r="FW111" s="6"/>
      <c r="FX111" s="6"/>
      <c r="FY111" s="6"/>
      <c r="FZ111" s="6"/>
      <c r="GA111" s="6"/>
      <c r="GB111" s="6"/>
      <c r="GC111" s="6"/>
      <c r="GD111" s="6"/>
      <c r="GE111" s="6"/>
      <c r="GF111" s="6"/>
      <c r="GG111" s="6"/>
      <c r="GH111" s="6"/>
      <c r="GI111" s="6"/>
      <c r="GJ111" s="6"/>
      <c r="GK111" s="6"/>
      <c r="GL111" s="6"/>
      <c r="GM111" s="6"/>
      <c r="GN111" s="6"/>
      <c r="GO111" s="6"/>
      <c r="GP111" s="6"/>
      <c r="GQ111" s="6"/>
      <c r="GR111" s="6"/>
      <c r="GS111" s="6"/>
      <c r="GT111" s="6"/>
      <c r="GU111" s="6"/>
      <c r="GV111" s="6"/>
      <c r="GW111" s="6"/>
      <c r="GX111" s="6"/>
      <c r="GY111" s="6"/>
      <c r="GZ111" s="6"/>
      <c r="HA111" s="6"/>
      <c r="HB111" s="6"/>
      <c r="HC111" s="6"/>
      <c r="HD111" s="6"/>
    </row>
    <row r="112" spans="2:212" s="43" customFormat="1" ht="16.5" thickBot="1" x14ac:dyDescent="0.3">
      <c r="B112" s="190"/>
      <c r="C112" s="191" t="s">
        <v>118</v>
      </c>
      <c r="D112" s="11"/>
      <c r="E112" s="7"/>
      <c r="F112" s="192"/>
      <c r="G112" s="309"/>
      <c r="H112" s="310"/>
      <c r="I112" s="167"/>
      <c r="J112" s="166"/>
      <c r="K112" s="166"/>
      <c r="L112" s="167"/>
      <c r="M112" s="166"/>
      <c r="N112" s="181"/>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c r="BM112" s="6"/>
      <c r="BN112" s="6"/>
      <c r="BO112" s="6"/>
      <c r="BP112" s="6"/>
      <c r="BQ112" s="6"/>
      <c r="BR112" s="6"/>
      <c r="BS112" s="6"/>
      <c r="BT112" s="6"/>
      <c r="BU112" s="6"/>
      <c r="BV112" s="6"/>
      <c r="BW112" s="6"/>
      <c r="BX112" s="6"/>
      <c r="BY112" s="6"/>
      <c r="BZ112" s="6"/>
      <c r="CA112" s="6"/>
      <c r="CB112" s="6"/>
      <c r="CC112" s="6"/>
      <c r="CD112" s="6"/>
      <c r="CE112" s="6"/>
      <c r="CF112" s="6"/>
      <c r="CG112" s="6"/>
      <c r="CH112" s="6"/>
      <c r="CI112" s="6"/>
      <c r="CJ112" s="6"/>
      <c r="CK112" s="6"/>
      <c r="CL112" s="6"/>
      <c r="CM112" s="6"/>
      <c r="CN112" s="6"/>
      <c r="CO112" s="6"/>
      <c r="CP112" s="6"/>
      <c r="CQ112" s="6"/>
      <c r="CR112" s="6"/>
      <c r="CS112" s="6"/>
      <c r="CT112" s="6"/>
      <c r="CU112" s="6"/>
      <c r="CV112" s="6"/>
      <c r="CW112" s="6"/>
      <c r="CX112" s="6"/>
      <c r="CY112" s="6"/>
      <c r="CZ112" s="6"/>
      <c r="DA112" s="6"/>
      <c r="DB112" s="6"/>
      <c r="DC112" s="6"/>
      <c r="DD112" s="6"/>
      <c r="DE112" s="6"/>
      <c r="DF112" s="6"/>
      <c r="DG112" s="6"/>
      <c r="DH112" s="6"/>
      <c r="DI112" s="6"/>
      <c r="DJ112" s="6"/>
      <c r="DK112" s="6"/>
      <c r="DL112" s="6"/>
      <c r="DM112" s="6"/>
      <c r="DN112" s="6"/>
      <c r="DO112" s="6"/>
      <c r="DP112" s="6"/>
      <c r="DQ112" s="6"/>
      <c r="DR112" s="6"/>
      <c r="DS112" s="6"/>
      <c r="DT112" s="6"/>
      <c r="DU112" s="6"/>
      <c r="DV112" s="6"/>
      <c r="DW112" s="6"/>
      <c r="DX112" s="6"/>
      <c r="DY112" s="6"/>
      <c r="DZ112" s="6"/>
      <c r="EA112" s="6"/>
      <c r="EB112" s="6"/>
      <c r="EC112" s="6"/>
      <c r="ED112" s="6"/>
      <c r="EE112" s="6"/>
      <c r="EF112" s="6"/>
      <c r="EG112" s="6"/>
      <c r="EH112" s="6"/>
      <c r="EI112" s="6"/>
      <c r="EJ112" s="6"/>
      <c r="EK112" s="6"/>
      <c r="EL112" s="6"/>
      <c r="EM112" s="6"/>
      <c r="EN112" s="6"/>
      <c r="EO112" s="6"/>
      <c r="EP112" s="6"/>
      <c r="EQ112" s="6"/>
      <c r="ER112" s="6"/>
      <c r="ES112" s="6"/>
      <c r="ET112" s="6"/>
      <c r="EU112" s="6"/>
      <c r="EV112" s="6"/>
      <c r="EW112" s="6"/>
      <c r="EX112" s="6"/>
      <c r="EY112" s="6"/>
      <c r="EZ112" s="6"/>
      <c r="FA112" s="6"/>
      <c r="FB112" s="6"/>
      <c r="FC112" s="6"/>
      <c r="FD112" s="6"/>
      <c r="FE112" s="6"/>
      <c r="FF112" s="6"/>
      <c r="FG112" s="6"/>
      <c r="FH112" s="6"/>
      <c r="FI112" s="6"/>
      <c r="FJ112" s="6"/>
      <c r="FK112" s="6"/>
      <c r="FL112" s="6"/>
      <c r="FM112" s="6"/>
      <c r="FN112" s="6"/>
      <c r="FO112" s="6"/>
      <c r="FP112" s="6"/>
      <c r="FQ112" s="6"/>
      <c r="FR112" s="6"/>
      <c r="FS112" s="6"/>
      <c r="FT112" s="6"/>
      <c r="FU112" s="6"/>
      <c r="FV112" s="6"/>
      <c r="FW112" s="6"/>
      <c r="FX112" s="6"/>
      <c r="FY112" s="6"/>
      <c r="FZ112" s="6"/>
      <c r="GA112" s="6"/>
      <c r="GB112" s="6"/>
      <c r="GC112" s="6"/>
      <c r="GD112" s="6"/>
      <c r="GE112" s="6"/>
      <c r="GF112" s="6"/>
      <c r="GG112" s="6"/>
      <c r="GH112" s="6"/>
      <c r="GI112" s="6"/>
      <c r="GJ112" s="6"/>
      <c r="GK112" s="6"/>
      <c r="GL112" s="6"/>
      <c r="GM112" s="6"/>
      <c r="GN112" s="6"/>
      <c r="GO112" s="6"/>
      <c r="GP112" s="6"/>
      <c r="GQ112" s="6"/>
      <c r="GR112" s="6"/>
      <c r="GS112" s="6"/>
      <c r="GT112" s="6"/>
      <c r="GU112" s="6"/>
      <c r="GV112" s="6"/>
      <c r="GW112" s="6"/>
      <c r="GX112" s="6"/>
      <c r="GY112" s="6"/>
      <c r="GZ112" s="6"/>
      <c r="HA112" s="6"/>
      <c r="HB112" s="6"/>
      <c r="HC112" s="6"/>
      <c r="HD112" s="6"/>
    </row>
    <row r="113" spans="2:212" s="43" customFormat="1" ht="12.95" customHeight="1" thickBot="1" x14ac:dyDescent="0.3">
      <c r="B113" s="260">
        <v>94</v>
      </c>
      <c r="C113" s="203" t="s">
        <v>10</v>
      </c>
      <c r="D113" s="17" t="s">
        <v>119</v>
      </c>
      <c r="E113" s="17" t="s">
        <v>120</v>
      </c>
      <c r="F113" s="150">
        <v>46291</v>
      </c>
      <c r="G113" s="343"/>
      <c r="H113" s="344"/>
      <c r="I113" s="153">
        <f>+IF(H113&lt;&gt;TRUNC(H113,2),"max.2 decim.",+H113)</f>
        <v>0</v>
      </c>
      <c r="J113" s="136"/>
      <c r="K113" s="185"/>
      <c r="L113" s="153">
        <f>+IF(H113&lt;&gt;TRUNC(H113,2),"max.2 decim.",+H113)</f>
        <v>0</v>
      </c>
      <c r="M113" s="147"/>
      <c r="N113" s="140">
        <v>2</v>
      </c>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c r="BS113" s="6"/>
      <c r="BT113" s="6"/>
      <c r="BU113" s="6"/>
      <c r="BV113" s="6"/>
      <c r="BW113" s="6"/>
      <c r="BX113" s="6"/>
      <c r="BY113" s="6"/>
      <c r="BZ113" s="6"/>
      <c r="CA113" s="6"/>
      <c r="CB113" s="6"/>
      <c r="CC113" s="6"/>
      <c r="CD113" s="6"/>
      <c r="CE113" s="6"/>
      <c r="CF113" s="6"/>
      <c r="CG113" s="6"/>
      <c r="CH113" s="6"/>
      <c r="CI113" s="6"/>
      <c r="CJ113" s="6"/>
      <c r="CK113" s="6"/>
      <c r="CL113" s="6"/>
      <c r="CM113" s="6"/>
      <c r="CN113" s="6"/>
      <c r="CO113" s="6"/>
      <c r="CP113" s="6"/>
      <c r="CQ113" s="6"/>
      <c r="CR113" s="6"/>
      <c r="CS113" s="6"/>
      <c r="CT113" s="6"/>
      <c r="CU113" s="6"/>
      <c r="CV113" s="6"/>
      <c r="CW113" s="6"/>
      <c r="CX113" s="6"/>
      <c r="CY113" s="6"/>
      <c r="CZ113" s="6"/>
      <c r="DA113" s="6"/>
      <c r="DB113" s="6"/>
      <c r="DC113" s="6"/>
      <c r="DD113" s="6"/>
      <c r="DE113" s="6"/>
      <c r="DF113" s="6"/>
      <c r="DG113" s="6"/>
      <c r="DH113" s="6"/>
      <c r="DI113" s="6"/>
      <c r="DJ113" s="6"/>
      <c r="DK113" s="6"/>
      <c r="DL113" s="6"/>
      <c r="DM113" s="6"/>
      <c r="DN113" s="6"/>
      <c r="DO113" s="6"/>
      <c r="DP113" s="6"/>
      <c r="DQ113" s="6"/>
      <c r="DR113" s="6"/>
      <c r="DS113" s="6"/>
      <c r="DT113" s="6"/>
      <c r="DU113" s="6"/>
      <c r="DV113" s="6"/>
      <c r="DW113" s="6"/>
      <c r="DX113" s="6"/>
      <c r="DY113" s="6"/>
      <c r="DZ113" s="6"/>
      <c r="EA113" s="6"/>
      <c r="EB113" s="6"/>
      <c r="EC113" s="6"/>
      <c r="ED113" s="6"/>
      <c r="EE113" s="6"/>
      <c r="EF113" s="6"/>
      <c r="EG113" s="6"/>
      <c r="EH113" s="6"/>
      <c r="EI113" s="6"/>
      <c r="EJ113" s="6"/>
      <c r="EK113" s="6"/>
      <c r="EL113" s="6"/>
      <c r="EM113" s="6"/>
      <c r="EN113" s="6"/>
      <c r="EO113" s="6"/>
      <c r="EP113" s="6"/>
      <c r="EQ113" s="6"/>
      <c r="ER113" s="6"/>
      <c r="ES113" s="6"/>
      <c r="ET113" s="6"/>
      <c r="EU113" s="6"/>
      <c r="EV113" s="6"/>
      <c r="EW113" s="6"/>
      <c r="EX113" s="6"/>
      <c r="EY113" s="6"/>
      <c r="EZ113" s="6"/>
      <c r="FA113" s="6"/>
      <c r="FB113" s="6"/>
      <c r="FC113" s="6"/>
      <c r="FD113" s="6"/>
      <c r="FE113" s="6"/>
      <c r="FF113" s="6"/>
      <c r="FG113" s="6"/>
      <c r="FH113" s="6"/>
      <c r="FI113" s="6"/>
      <c r="FJ113" s="6"/>
      <c r="FK113" s="6"/>
      <c r="FL113" s="6"/>
      <c r="FM113" s="6"/>
      <c r="FN113" s="6"/>
      <c r="FO113" s="6"/>
      <c r="FP113" s="6"/>
      <c r="FQ113" s="6"/>
      <c r="FR113" s="6"/>
      <c r="FS113" s="6"/>
      <c r="FT113" s="6"/>
      <c r="FU113" s="6"/>
      <c r="FV113" s="6"/>
      <c r="FW113" s="6"/>
      <c r="FX113" s="6"/>
      <c r="FY113" s="6"/>
      <c r="FZ113" s="6"/>
      <c r="GA113" s="6"/>
      <c r="GB113" s="6"/>
      <c r="GC113" s="6"/>
      <c r="GD113" s="6"/>
      <c r="GE113" s="6"/>
      <c r="GF113" s="6"/>
      <c r="GG113" s="6"/>
      <c r="GH113" s="6"/>
      <c r="GI113" s="6"/>
      <c r="GJ113" s="6"/>
      <c r="GK113" s="6"/>
      <c r="GL113" s="6"/>
      <c r="GM113" s="6"/>
      <c r="GN113" s="6"/>
      <c r="GO113" s="6"/>
      <c r="GP113" s="6"/>
      <c r="GQ113" s="6"/>
      <c r="GR113" s="6"/>
      <c r="GS113" s="6"/>
      <c r="GT113" s="6"/>
      <c r="GU113" s="6"/>
      <c r="GV113" s="6"/>
      <c r="GW113" s="6"/>
      <c r="GX113" s="6"/>
      <c r="GY113" s="6"/>
      <c r="GZ113" s="6"/>
      <c r="HA113" s="6"/>
      <c r="HB113" s="6"/>
      <c r="HC113" s="6"/>
      <c r="HD113" s="6"/>
    </row>
    <row r="114" spans="2:212" s="43" customFormat="1" ht="12.95" customHeight="1" thickBot="1" x14ac:dyDescent="0.3">
      <c r="B114" s="155">
        <v>95</v>
      </c>
      <c r="C114" s="149" t="s">
        <v>13</v>
      </c>
      <c r="D114" s="9" t="s">
        <v>122</v>
      </c>
      <c r="E114" s="10" t="s">
        <v>72</v>
      </c>
      <c r="F114" s="150">
        <v>46808</v>
      </c>
      <c r="G114" s="343"/>
      <c r="H114" s="344"/>
      <c r="I114" s="144"/>
      <c r="J114" s="145"/>
      <c r="K114" s="137">
        <f>+IF(H114&lt;&gt;TRUNC(H114,2),"max.2 decim.",+H114)</f>
        <v>0</v>
      </c>
      <c r="L114" s="146"/>
      <c r="M114" s="147"/>
      <c r="N114" s="140">
        <v>1</v>
      </c>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6"/>
      <c r="BY114" s="6"/>
      <c r="BZ114" s="6"/>
      <c r="CA114" s="6"/>
      <c r="CB114" s="6"/>
      <c r="CC114" s="6"/>
      <c r="CD114" s="6"/>
      <c r="CE114" s="6"/>
      <c r="CF114" s="6"/>
      <c r="CG114" s="6"/>
      <c r="CH114" s="6"/>
      <c r="CI114" s="6"/>
      <c r="CJ114" s="6"/>
      <c r="CK114" s="6"/>
      <c r="CL114" s="6"/>
      <c r="CM114" s="6"/>
      <c r="CN114" s="6"/>
      <c r="CO114" s="6"/>
      <c r="CP114" s="6"/>
      <c r="CQ114" s="6"/>
      <c r="CR114" s="6"/>
      <c r="CS114" s="6"/>
      <c r="CT114" s="6"/>
      <c r="CU114" s="6"/>
      <c r="CV114" s="6"/>
      <c r="CW114" s="6"/>
      <c r="CX114" s="6"/>
      <c r="CY114" s="6"/>
      <c r="CZ114" s="6"/>
      <c r="DA114" s="6"/>
      <c r="DB114" s="6"/>
      <c r="DC114" s="6"/>
      <c r="DD114" s="6"/>
      <c r="DE114" s="6"/>
      <c r="DF114" s="6"/>
      <c r="DG114" s="6"/>
      <c r="DH114" s="6"/>
      <c r="DI114" s="6"/>
      <c r="DJ114" s="6"/>
      <c r="DK114" s="6"/>
      <c r="DL114" s="6"/>
      <c r="DM114" s="6"/>
      <c r="DN114" s="6"/>
      <c r="DO114" s="6"/>
      <c r="DP114" s="6"/>
      <c r="DQ114" s="6"/>
      <c r="DR114" s="6"/>
      <c r="DS114" s="6"/>
      <c r="DT114" s="6"/>
      <c r="DU114" s="6"/>
      <c r="DV114" s="6"/>
      <c r="DW114" s="6"/>
      <c r="DX114" s="6"/>
      <c r="DY114" s="6"/>
      <c r="DZ114" s="6"/>
      <c r="EA114" s="6"/>
      <c r="EB114" s="6"/>
      <c r="EC114" s="6"/>
      <c r="ED114" s="6"/>
      <c r="EE114" s="6"/>
      <c r="EF114" s="6"/>
      <c r="EG114" s="6"/>
      <c r="EH114" s="6"/>
      <c r="EI114" s="6"/>
      <c r="EJ114" s="6"/>
      <c r="EK114" s="6"/>
      <c r="EL114" s="6"/>
      <c r="EM114" s="6"/>
      <c r="EN114" s="6"/>
      <c r="EO114" s="6"/>
      <c r="EP114" s="6"/>
      <c r="EQ114" s="6"/>
      <c r="ER114" s="6"/>
      <c r="ES114" s="6"/>
      <c r="ET114" s="6"/>
      <c r="EU114" s="6"/>
      <c r="EV114" s="6"/>
      <c r="EW114" s="6"/>
      <c r="EX114" s="6"/>
      <c r="EY114" s="6"/>
      <c r="EZ114" s="6"/>
      <c r="FA114" s="6"/>
      <c r="FB114" s="6"/>
      <c r="FC114" s="6"/>
      <c r="FD114" s="6"/>
      <c r="FE114" s="6"/>
      <c r="FF114" s="6"/>
      <c r="FG114" s="6"/>
      <c r="FH114" s="6"/>
      <c r="FI114" s="6"/>
      <c r="FJ114" s="6"/>
      <c r="FK114" s="6"/>
      <c r="FL114" s="6"/>
      <c r="FM114" s="6"/>
      <c r="FN114" s="6"/>
      <c r="FO114" s="6"/>
      <c r="FP114" s="6"/>
      <c r="FQ114" s="6"/>
      <c r="FR114" s="6"/>
      <c r="FS114" s="6"/>
      <c r="FT114" s="6"/>
      <c r="FU114" s="6"/>
      <c r="FV114" s="6"/>
      <c r="FW114" s="6"/>
      <c r="FX114" s="6"/>
      <c r="FY114" s="6"/>
      <c r="FZ114" s="6"/>
      <c r="GA114" s="6"/>
      <c r="GB114" s="6"/>
      <c r="GC114" s="6"/>
      <c r="GD114" s="6"/>
      <c r="GE114" s="6"/>
      <c r="GF114" s="6"/>
      <c r="GG114" s="6"/>
      <c r="GH114" s="6"/>
      <c r="GI114" s="6"/>
      <c r="GJ114" s="6"/>
      <c r="GK114" s="6"/>
      <c r="GL114" s="6"/>
      <c r="GM114" s="6"/>
      <c r="GN114" s="6"/>
      <c r="GO114" s="6"/>
      <c r="GP114" s="6"/>
      <c r="GQ114" s="6"/>
      <c r="GR114" s="6"/>
      <c r="GS114" s="6"/>
      <c r="GT114" s="6"/>
      <c r="GU114" s="6"/>
      <c r="GV114" s="6"/>
      <c r="GW114" s="6"/>
      <c r="GX114" s="6"/>
      <c r="GY114" s="6"/>
      <c r="GZ114" s="6"/>
      <c r="HA114" s="6"/>
      <c r="HB114" s="6"/>
      <c r="HC114" s="6"/>
      <c r="HD114" s="6"/>
    </row>
    <row r="115" spans="2:212" s="43" customFormat="1" ht="12.95" customHeight="1" thickBot="1" x14ac:dyDescent="0.3">
      <c r="B115" s="187">
        <v>96</v>
      </c>
      <c r="C115" s="229" t="s">
        <v>13</v>
      </c>
      <c r="D115" s="45" t="s">
        <v>298</v>
      </c>
      <c r="E115" s="46" t="s">
        <v>123</v>
      </c>
      <c r="F115" s="150">
        <v>46807</v>
      </c>
      <c r="G115" s="343"/>
      <c r="H115" s="344"/>
      <c r="I115" s="160"/>
      <c r="J115" s="161"/>
      <c r="K115" s="137">
        <f>+IF(H115&lt;&gt;TRUNC(H115,2),"max.2 decim.",+H115)</f>
        <v>0</v>
      </c>
      <c r="L115" s="146"/>
      <c r="M115" s="147"/>
      <c r="N115" s="140">
        <v>1</v>
      </c>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6"/>
      <c r="BY115" s="6"/>
      <c r="BZ115" s="6"/>
      <c r="CA115" s="6"/>
      <c r="CB115" s="6"/>
      <c r="CC115" s="6"/>
      <c r="CD115" s="6"/>
      <c r="CE115" s="6"/>
      <c r="CF115" s="6"/>
      <c r="CG115" s="6"/>
      <c r="CH115" s="6"/>
      <c r="CI115" s="6"/>
      <c r="CJ115" s="6"/>
      <c r="CK115" s="6"/>
      <c r="CL115" s="6"/>
      <c r="CM115" s="6"/>
      <c r="CN115" s="6"/>
      <c r="CO115" s="6"/>
      <c r="CP115" s="6"/>
      <c r="CQ115" s="6"/>
      <c r="CR115" s="6"/>
      <c r="CS115" s="6"/>
      <c r="CT115" s="6"/>
      <c r="CU115" s="6"/>
      <c r="CV115" s="6"/>
      <c r="CW115" s="6"/>
      <c r="CX115" s="6"/>
      <c r="CY115" s="6"/>
      <c r="CZ115" s="6"/>
      <c r="DA115" s="6"/>
      <c r="DB115" s="6"/>
      <c r="DC115" s="6"/>
      <c r="DD115" s="6"/>
      <c r="DE115" s="6"/>
      <c r="DF115" s="6"/>
      <c r="DG115" s="6"/>
      <c r="DH115" s="6"/>
      <c r="DI115" s="6"/>
      <c r="DJ115" s="6"/>
      <c r="DK115" s="6"/>
      <c r="DL115" s="6"/>
      <c r="DM115" s="6"/>
      <c r="DN115" s="6"/>
      <c r="DO115" s="6"/>
      <c r="DP115" s="6"/>
      <c r="DQ115" s="6"/>
      <c r="DR115" s="6"/>
      <c r="DS115" s="6"/>
      <c r="DT115" s="6"/>
      <c r="DU115" s="6"/>
      <c r="DV115" s="6"/>
      <c r="DW115" s="6"/>
      <c r="DX115" s="6"/>
      <c r="DY115" s="6"/>
      <c r="DZ115" s="6"/>
      <c r="EA115" s="6"/>
      <c r="EB115" s="6"/>
      <c r="EC115" s="6"/>
      <c r="ED115" s="6"/>
      <c r="EE115" s="6"/>
      <c r="EF115" s="6"/>
      <c r="EG115" s="6"/>
      <c r="EH115" s="6"/>
      <c r="EI115" s="6"/>
      <c r="EJ115" s="6"/>
      <c r="EK115" s="6"/>
      <c r="EL115" s="6"/>
      <c r="EM115" s="6"/>
      <c r="EN115" s="6"/>
      <c r="EO115" s="6"/>
      <c r="EP115" s="6"/>
      <c r="EQ115" s="6"/>
      <c r="ER115" s="6"/>
      <c r="ES115" s="6"/>
      <c r="ET115" s="6"/>
      <c r="EU115" s="6"/>
      <c r="EV115" s="6"/>
      <c r="EW115" s="6"/>
      <c r="EX115" s="6"/>
      <c r="EY115" s="6"/>
      <c r="EZ115" s="6"/>
      <c r="FA115" s="6"/>
      <c r="FB115" s="6"/>
      <c r="FC115" s="6"/>
      <c r="FD115" s="6"/>
      <c r="FE115" s="6"/>
      <c r="FF115" s="6"/>
      <c r="FG115" s="6"/>
      <c r="FH115" s="6"/>
      <c r="FI115" s="6"/>
      <c r="FJ115" s="6"/>
      <c r="FK115" s="6"/>
      <c r="FL115" s="6"/>
      <c r="FM115" s="6"/>
      <c r="FN115" s="6"/>
      <c r="FO115" s="6"/>
      <c r="FP115" s="6"/>
      <c r="FQ115" s="6"/>
      <c r="FR115" s="6"/>
      <c r="FS115" s="6"/>
      <c r="FT115" s="6"/>
      <c r="FU115" s="6"/>
      <c r="FV115" s="6"/>
      <c r="FW115" s="6"/>
      <c r="FX115" s="6"/>
      <c r="FY115" s="6"/>
      <c r="FZ115" s="6"/>
      <c r="GA115" s="6"/>
      <c r="GB115" s="6"/>
      <c r="GC115" s="6"/>
      <c r="GD115" s="6"/>
      <c r="GE115" s="6"/>
      <c r="GF115" s="6"/>
      <c r="GG115" s="6"/>
      <c r="GH115" s="6"/>
      <c r="GI115" s="6"/>
      <c r="GJ115" s="6"/>
      <c r="GK115" s="6"/>
      <c r="GL115" s="6"/>
      <c r="GM115" s="6"/>
      <c r="GN115" s="6"/>
      <c r="GO115" s="6"/>
      <c r="GP115" s="6"/>
      <c r="GQ115" s="6"/>
      <c r="GR115" s="6"/>
      <c r="GS115" s="6"/>
      <c r="GT115" s="6"/>
      <c r="GU115" s="6"/>
      <c r="GV115" s="6"/>
      <c r="GW115" s="6"/>
      <c r="GX115" s="6"/>
      <c r="GY115" s="6"/>
      <c r="GZ115" s="6"/>
      <c r="HA115" s="6"/>
      <c r="HB115" s="6"/>
      <c r="HC115" s="6"/>
      <c r="HD115" s="6"/>
    </row>
    <row r="116" spans="2:212" s="43" customFormat="1" ht="16.5" thickBot="1" x14ac:dyDescent="0.3">
      <c r="B116" s="261"/>
      <c r="C116" s="191" t="s">
        <v>124</v>
      </c>
      <c r="D116" s="11"/>
      <c r="E116" s="7"/>
      <c r="F116" s="192"/>
      <c r="G116" s="309"/>
      <c r="H116" s="310"/>
      <c r="I116" s="167"/>
      <c r="J116" s="166"/>
      <c r="K116" s="166"/>
      <c r="L116" s="167"/>
      <c r="M116" s="166"/>
      <c r="N116" s="181"/>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c r="BM116" s="6"/>
      <c r="BN116" s="6"/>
      <c r="BO116" s="6"/>
      <c r="BP116" s="6"/>
      <c r="BQ116" s="6"/>
      <c r="BR116" s="6"/>
      <c r="BS116" s="6"/>
      <c r="BT116" s="6"/>
      <c r="BU116" s="6"/>
      <c r="BV116" s="6"/>
      <c r="BW116" s="6"/>
      <c r="BX116" s="6"/>
      <c r="BY116" s="6"/>
      <c r="BZ116" s="6"/>
      <c r="CA116" s="6"/>
      <c r="CB116" s="6"/>
      <c r="CC116" s="6"/>
      <c r="CD116" s="6"/>
      <c r="CE116" s="6"/>
      <c r="CF116" s="6"/>
      <c r="CG116" s="6"/>
      <c r="CH116" s="6"/>
      <c r="CI116" s="6"/>
      <c r="CJ116" s="6"/>
      <c r="CK116" s="6"/>
      <c r="CL116" s="6"/>
      <c r="CM116" s="6"/>
      <c r="CN116" s="6"/>
      <c r="CO116" s="6"/>
      <c r="CP116" s="6"/>
      <c r="CQ116" s="6"/>
      <c r="CR116" s="6"/>
      <c r="CS116" s="6"/>
      <c r="CT116" s="6"/>
      <c r="CU116" s="6"/>
      <c r="CV116" s="6"/>
      <c r="CW116" s="6"/>
      <c r="CX116" s="6"/>
      <c r="CY116" s="6"/>
      <c r="CZ116" s="6"/>
      <c r="DA116" s="6"/>
      <c r="DB116" s="6"/>
      <c r="DC116" s="6"/>
      <c r="DD116" s="6"/>
      <c r="DE116" s="6"/>
      <c r="DF116" s="6"/>
      <c r="DG116" s="6"/>
      <c r="DH116" s="6"/>
      <c r="DI116" s="6"/>
      <c r="DJ116" s="6"/>
      <c r="DK116" s="6"/>
      <c r="DL116" s="6"/>
      <c r="DM116" s="6"/>
      <c r="DN116" s="6"/>
      <c r="DO116" s="6"/>
      <c r="DP116" s="6"/>
      <c r="DQ116" s="6"/>
      <c r="DR116" s="6"/>
      <c r="DS116" s="6"/>
      <c r="DT116" s="6"/>
      <c r="DU116" s="6"/>
      <c r="DV116" s="6"/>
      <c r="DW116" s="6"/>
      <c r="DX116" s="6"/>
      <c r="DY116" s="6"/>
      <c r="DZ116" s="6"/>
      <c r="EA116" s="6"/>
      <c r="EB116" s="6"/>
      <c r="EC116" s="6"/>
      <c r="ED116" s="6"/>
      <c r="EE116" s="6"/>
      <c r="EF116" s="6"/>
      <c r="EG116" s="6"/>
      <c r="EH116" s="6"/>
      <c r="EI116" s="6"/>
      <c r="EJ116" s="6"/>
      <c r="EK116" s="6"/>
      <c r="EL116" s="6"/>
      <c r="EM116" s="6"/>
      <c r="EN116" s="6"/>
      <c r="EO116" s="6"/>
      <c r="EP116" s="6"/>
      <c r="EQ116" s="6"/>
      <c r="ER116" s="6"/>
      <c r="ES116" s="6"/>
      <c r="ET116" s="6"/>
      <c r="EU116" s="6"/>
      <c r="EV116" s="6"/>
      <c r="EW116" s="6"/>
      <c r="EX116" s="6"/>
      <c r="EY116" s="6"/>
      <c r="EZ116" s="6"/>
      <c r="FA116" s="6"/>
      <c r="FB116" s="6"/>
      <c r="FC116" s="6"/>
      <c r="FD116" s="6"/>
      <c r="FE116" s="6"/>
      <c r="FF116" s="6"/>
      <c r="FG116" s="6"/>
      <c r="FH116" s="6"/>
      <c r="FI116" s="6"/>
      <c r="FJ116" s="6"/>
      <c r="FK116" s="6"/>
      <c r="FL116" s="6"/>
      <c r="FM116" s="6"/>
      <c r="FN116" s="6"/>
      <c r="FO116" s="6"/>
      <c r="FP116" s="6"/>
      <c r="FQ116" s="6"/>
      <c r="FR116" s="6"/>
      <c r="FS116" s="6"/>
      <c r="FT116" s="6"/>
      <c r="FU116" s="6"/>
      <c r="FV116" s="6"/>
      <c r="FW116" s="6"/>
      <c r="FX116" s="6"/>
      <c r="FY116" s="6"/>
      <c r="FZ116" s="6"/>
      <c r="GA116" s="6"/>
      <c r="GB116" s="6"/>
      <c r="GC116" s="6"/>
      <c r="GD116" s="6"/>
      <c r="GE116" s="6"/>
      <c r="GF116" s="6"/>
      <c r="GG116" s="6"/>
      <c r="GH116" s="6"/>
      <c r="GI116" s="6"/>
      <c r="GJ116" s="6"/>
      <c r="GK116" s="6"/>
      <c r="GL116" s="6"/>
      <c r="GM116" s="6"/>
      <c r="GN116" s="6"/>
      <c r="GO116" s="6"/>
      <c r="GP116" s="6"/>
      <c r="GQ116" s="6"/>
      <c r="GR116" s="6"/>
      <c r="GS116" s="6"/>
      <c r="GT116" s="6"/>
      <c r="GU116" s="6"/>
      <c r="GV116" s="6"/>
      <c r="GW116" s="6"/>
      <c r="GX116" s="6"/>
      <c r="GY116" s="6"/>
      <c r="GZ116" s="6"/>
      <c r="HA116" s="6"/>
      <c r="HB116" s="6"/>
      <c r="HC116" s="6"/>
      <c r="HD116" s="6"/>
    </row>
    <row r="117" spans="2:212" s="43" customFormat="1" ht="12.95" customHeight="1" thickBot="1" x14ac:dyDescent="0.3">
      <c r="B117" s="262">
        <v>97</v>
      </c>
      <c r="C117" s="203" t="s">
        <v>13</v>
      </c>
      <c r="D117" s="47" t="s">
        <v>299</v>
      </c>
      <c r="E117" s="48" t="s">
        <v>125</v>
      </c>
      <c r="F117" s="150">
        <v>46683</v>
      </c>
      <c r="G117" s="343"/>
      <c r="H117" s="344"/>
      <c r="I117" s="138"/>
      <c r="J117" s="195">
        <f>+IF(H117&lt;&gt;TRUNC(H117,2),"max.2 decim.",+H117)</f>
        <v>0</v>
      </c>
      <c r="K117" s="185"/>
      <c r="L117" s="146"/>
      <c r="M117" s="196">
        <f>+IF(H117&lt;&gt;TRUNC(H117,2),"max.2 decim.",+H117)</f>
        <v>0</v>
      </c>
      <c r="N117" s="140">
        <v>1</v>
      </c>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c r="BM117" s="6"/>
      <c r="BN117" s="6"/>
      <c r="BO117" s="6"/>
      <c r="BP117" s="6"/>
      <c r="BQ117" s="6"/>
      <c r="BR117" s="6"/>
      <c r="BS117" s="6"/>
      <c r="BT117" s="6"/>
      <c r="BU117" s="6"/>
      <c r="BV117" s="6"/>
      <c r="BW117" s="6"/>
      <c r="BX117" s="6"/>
      <c r="BY117" s="6"/>
      <c r="BZ117" s="6"/>
      <c r="CA117" s="6"/>
      <c r="CB117" s="6"/>
      <c r="CC117" s="6"/>
      <c r="CD117" s="6"/>
      <c r="CE117" s="6"/>
      <c r="CF117" s="6"/>
      <c r="CG117" s="6"/>
      <c r="CH117" s="6"/>
      <c r="CI117" s="6"/>
      <c r="CJ117" s="6"/>
      <c r="CK117" s="6"/>
      <c r="CL117" s="6"/>
      <c r="CM117" s="6"/>
      <c r="CN117" s="6"/>
      <c r="CO117" s="6"/>
      <c r="CP117" s="6"/>
      <c r="CQ117" s="6"/>
      <c r="CR117" s="6"/>
      <c r="CS117" s="6"/>
      <c r="CT117" s="6"/>
      <c r="CU117" s="6"/>
      <c r="CV117" s="6"/>
      <c r="CW117" s="6"/>
      <c r="CX117" s="6"/>
      <c r="CY117" s="6"/>
      <c r="CZ117" s="6"/>
      <c r="DA117" s="6"/>
      <c r="DB117" s="6"/>
      <c r="DC117" s="6"/>
      <c r="DD117" s="6"/>
      <c r="DE117" s="6"/>
      <c r="DF117" s="6"/>
      <c r="DG117" s="6"/>
      <c r="DH117" s="6"/>
      <c r="DI117" s="6"/>
      <c r="DJ117" s="6"/>
      <c r="DK117" s="6"/>
      <c r="DL117" s="6"/>
      <c r="DM117" s="6"/>
      <c r="DN117" s="6"/>
      <c r="DO117" s="6"/>
      <c r="DP117" s="6"/>
      <c r="DQ117" s="6"/>
      <c r="DR117" s="6"/>
      <c r="DS117" s="6"/>
      <c r="DT117" s="6"/>
      <c r="DU117" s="6"/>
      <c r="DV117" s="6"/>
      <c r="DW117" s="6"/>
      <c r="DX117" s="6"/>
      <c r="DY117" s="6"/>
      <c r="DZ117" s="6"/>
      <c r="EA117" s="6"/>
      <c r="EB117" s="6"/>
      <c r="EC117" s="6"/>
      <c r="ED117" s="6"/>
      <c r="EE117" s="6"/>
      <c r="EF117" s="6"/>
      <c r="EG117" s="6"/>
      <c r="EH117" s="6"/>
      <c r="EI117" s="6"/>
      <c r="EJ117" s="6"/>
      <c r="EK117" s="6"/>
      <c r="EL117" s="6"/>
      <c r="EM117" s="6"/>
      <c r="EN117" s="6"/>
      <c r="EO117" s="6"/>
      <c r="EP117" s="6"/>
      <c r="EQ117" s="6"/>
      <c r="ER117" s="6"/>
      <c r="ES117" s="6"/>
      <c r="ET117" s="6"/>
      <c r="EU117" s="6"/>
      <c r="EV117" s="6"/>
      <c r="EW117" s="6"/>
      <c r="EX117" s="6"/>
      <c r="EY117" s="6"/>
      <c r="EZ117" s="6"/>
      <c r="FA117" s="6"/>
      <c r="FB117" s="6"/>
      <c r="FC117" s="6"/>
      <c r="FD117" s="6"/>
      <c r="FE117" s="6"/>
      <c r="FF117" s="6"/>
      <c r="FG117" s="6"/>
      <c r="FH117" s="6"/>
      <c r="FI117" s="6"/>
      <c r="FJ117" s="6"/>
      <c r="FK117" s="6"/>
      <c r="FL117" s="6"/>
      <c r="FM117" s="6"/>
      <c r="FN117" s="6"/>
      <c r="FO117" s="6"/>
      <c r="FP117" s="6"/>
      <c r="FQ117" s="6"/>
      <c r="FR117" s="6"/>
      <c r="FS117" s="6"/>
      <c r="FT117" s="6"/>
      <c r="FU117" s="6"/>
      <c r="FV117" s="6"/>
      <c r="FW117" s="6"/>
      <c r="FX117" s="6"/>
      <c r="FY117" s="6"/>
      <c r="FZ117" s="6"/>
      <c r="GA117" s="6"/>
      <c r="GB117" s="6"/>
      <c r="GC117" s="6"/>
      <c r="GD117" s="6"/>
      <c r="GE117" s="6"/>
      <c r="GF117" s="6"/>
      <c r="GG117" s="6"/>
      <c r="GH117" s="6"/>
      <c r="GI117" s="6"/>
      <c r="GJ117" s="6"/>
      <c r="GK117" s="6"/>
      <c r="GL117" s="6"/>
      <c r="GM117" s="6"/>
      <c r="GN117" s="6"/>
      <c r="GO117" s="6"/>
      <c r="GP117" s="6"/>
      <c r="GQ117" s="6"/>
      <c r="GR117" s="6"/>
      <c r="GS117" s="6"/>
      <c r="GT117" s="6"/>
      <c r="GU117" s="6"/>
      <c r="GV117" s="6"/>
      <c r="GW117" s="6"/>
      <c r="GX117" s="6"/>
      <c r="GY117" s="6"/>
      <c r="GZ117" s="6"/>
      <c r="HA117" s="6"/>
      <c r="HB117" s="6"/>
      <c r="HC117" s="6"/>
      <c r="HD117" s="6"/>
    </row>
    <row r="118" spans="2:212" s="43" customFormat="1" ht="12.95" customHeight="1" thickBot="1" x14ac:dyDescent="0.3">
      <c r="B118" s="263">
        <v>98</v>
      </c>
      <c r="C118" s="229" t="s">
        <v>13</v>
      </c>
      <c r="D118" s="45" t="s">
        <v>300</v>
      </c>
      <c r="E118" s="46" t="s">
        <v>126</v>
      </c>
      <c r="F118" s="150">
        <v>46683</v>
      </c>
      <c r="G118" s="343"/>
      <c r="H118" s="344"/>
      <c r="I118" s="160"/>
      <c r="J118" s="195">
        <f>+IF(H118&lt;&gt;TRUNC(H118,2),"max.2 decim.",+H118)</f>
        <v>0</v>
      </c>
      <c r="K118" s="201"/>
      <c r="L118" s="146"/>
      <c r="M118" s="196">
        <f>+IF(H118&lt;&gt;TRUNC(H118,2),"max.2 decim.",+H118)</f>
        <v>0</v>
      </c>
      <c r="N118" s="140">
        <v>1</v>
      </c>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c r="AY118" s="6"/>
      <c r="AZ118" s="6"/>
      <c r="BA118" s="6"/>
      <c r="BB118" s="6"/>
      <c r="BC118" s="6"/>
      <c r="BD118" s="6"/>
      <c r="BE118" s="6"/>
      <c r="BF118" s="6"/>
      <c r="BG118" s="6"/>
      <c r="BH118" s="6"/>
      <c r="BI118" s="6"/>
      <c r="BJ118" s="6"/>
      <c r="BK118" s="6"/>
      <c r="BL118" s="6"/>
      <c r="BM118" s="6"/>
      <c r="BN118" s="6"/>
      <c r="BO118" s="6"/>
      <c r="BP118" s="6"/>
      <c r="BQ118" s="6"/>
      <c r="BR118" s="6"/>
      <c r="BS118" s="6"/>
      <c r="BT118" s="6"/>
      <c r="BU118" s="6"/>
      <c r="BV118" s="6"/>
      <c r="BW118" s="6"/>
      <c r="BX118" s="6"/>
      <c r="BY118" s="6"/>
      <c r="BZ118" s="6"/>
      <c r="CA118" s="6"/>
      <c r="CB118" s="6"/>
      <c r="CC118" s="6"/>
      <c r="CD118" s="6"/>
      <c r="CE118" s="6"/>
      <c r="CF118" s="6"/>
      <c r="CG118" s="6"/>
      <c r="CH118" s="6"/>
      <c r="CI118" s="6"/>
      <c r="CJ118" s="6"/>
      <c r="CK118" s="6"/>
      <c r="CL118" s="6"/>
      <c r="CM118" s="6"/>
      <c r="CN118" s="6"/>
      <c r="CO118" s="6"/>
      <c r="CP118" s="6"/>
      <c r="CQ118" s="6"/>
      <c r="CR118" s="6"/>
      <c r="CS118" s="6"/>
      <c r="CT118" s="6"/>
      <c r="CU118" s="6"/>
      <c r="CV118" s="6"/>
      <c r="CW118" s="6"/>
      <c r="CX118" s="6"/>
      <c r="CY118" s="6"/>
      <c r="CZ118" s="6"/>
      <c r="DA118" s="6"/>
      <c r="DB118" s="6"/>
      <c r="DC118" s="6"/>
      <c r="DD118" s="6"/>
      <c r="DE118" s="6"/>
      <c r="DF118" s="6"/>
      <c r="DG118" s="6"/>
      <c r="DH118" s="6"/>
      <c r="DI118" s="6"/>
      <c r="DJ118" s="6"/>
      <c r="DK118" s="6"/>
      <c r="DL118" s="6"/>
      <c r="DM118" s="6"/>
      <c r="DN118" s="6"/>
      <c r="DO118" s="6"/>
      <c r="DP118" s="6"/>
      <c r="DQ118" s="6"/>
      <c r="DR118" s="6"/>
      <c r="DS118" s="6"/>
      <c r="DT118" s="6"/>
      <c r="DU118" s="6"/>
      <c r="DV118" s="6"/>
      <c r="DW118" s="6"/>
      <c r="DX118" s="6"/>
      <c r="DY118" s="6"/>
      <c r="DZ118" s="6"/>
      <c r="EA118" s="6"/>
      <c r="EB118" s="6"/>
      <c r="EC118" s="6"/>
      <c r="ED118" s="6"/>
      <c r="EE118" s="6"/>
      <c r="EF118" s="6"/>
      <c r="EG118" s="6"/>
      <c r="EH118" s="6"/>
      <c r="EI118" s="6"/>
      <c r="EJ118" s="6"/>
      <c r="EK118" s="6"/>
      <c r="EL118" s="6"/>
      <c r="EM118" s="6"/>
      <c r="EN118" s="6"/>
      <c r="EO118" s="6"/>
      <c r="EP118" s="6"/>
      <c r="EQ118" s="6"/>
      <c r="ER118" s="6"/>
      <c r="ES118" s="6"/>
      <c r="ET118" s="6"/>
      <c r="EU118" s="6"/>
      <c r="EV118" s="6"/>
      <c r="EW118" s="6"/>
      <c r="EX118" s="6"/>
      <c r="EY118" s="6"/>
      <c r="EZ118" s="6"/>
      <c r="FA118" s="6"/>
      <c r="FB118" s="6"/>
      <c r="FC118" s="6"/>
      <c r="FD118" s="6"/>
      <c r="FE118" s="6"/>
      <c r="FF118" s="6"/>
      <c r="FG118" s="6"/>
      <c r="FH118" s="6"/>
      <c r="FI118" s="6"/>
      <c r="FJ118" s="6"/>
      <c r="FK118" s="6"/>
      <c r="FL118" s="6"/>
      <c r="FM118" s="6"/>
      <c r="FN118" s="6"/>
      <c r="FO118" s="6"/>
      <c r="FP118" s="6"/>
      <c r="FQ118" s="6"/>
      <c r="FR118" s="6"/>
      <c r="FS118" s="6"/>
      <c r="FT118" s="6"/>
      <c r="FU118" s="6"/>
      <c r="FV118" s="6"/>
      <c r="FW118" s="6"/>
      <c r="FX118" s="6"/>
      <c r="FY118" s="6"/>
      <c r="FZ118" s="6"/>
      <c r="GA118" s="6"/>
      <c r="GB118" s="6"/>
      <c r="GC118" s="6"/>
      <c r="GD118" s="6"/>
      <c r="GE118" s="6"/>
      <c r="GF118" s="6"/>
      <c r="GG118" s="6"/>
      <c r="GH118" s="6"/>
      <c r="GI118" s="6"/>
      <c r="GJ118" s="6"/>
      <c r="GK118" s="6"/>
      <c r="GL118" s="6"/>
      <c r="GM118" s="6"/>
      <c r="GN118" s="6"/>
      <c r="GO118" s="6"/>
      <c r="GP118" s="6"/>
      <c r="GQ118" s="6"/>
      <c r="GR118" s="6"/>
      <c r="GS118" s="6"/>
      <c r="GT118" s="6"/>
      <c r="GU118" s="6"/>
      <c r="GV118" s="6"/>
      <c r="GW118" s="6"/>
      <c r="GX118" s="6"/>
      <c r="GY118" s="6"/>
      <c r="GZ118" s="6"/>
      <c r="HA118" s="6"/>
      <c r="HB118" s="6"/>
      <c r="HC118" s="6"/>
      <c r="HD118" s="6"/>
    </row>
    <row r="119" spans="2:212" s="43" customFormat="1" ht="16.5" thickBot="1" x14ac:dyDescent="0.3">
      <c r="B119" s="251"/>
      <c r="C119" s="191" t="s">
        <v>127</v>
      </c>
      <c r="D119" s="11"/>
      <c r="E119" s="7"/>
      <c r="F119" s="192"/>
      <c r="G119" s="309"/>
      <c r="H119" s="310"/>
      <c r="I119" s="167"/>
      <c r="J119" s="166"/>
      <c r="K119" s="166"/>
      <c r="L119" s="167"/>
      <c r="M119" s="166"/>
      <c r="N119" s="181"/>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c r="AY119" s="6"/>
      <c r="AZ119" s="6"/>
      <c r="BA119" s="6"/>
      <c r="BB119" s="6"/>
      <c r="BC119" s="6"/>
      <c r="BD119" s="6"/>
      <c r="BE119" s="6"/>
      <c r="BF119" s="6"/>
      <c r="BG119" s="6"/>
      <c r="BH119" s="6"/>
      <c r="BI119" s="6"/>
      <c r="BJ119" s="6"/>
      <c r="BK119" s="6"/>
      <c r="BL119" s="6"/>
      <c r="BM119" s="6"/>
      <c r="BN119" s="6"/>
      <c r="BO119" s="6"/>
      <c r="BP119" s="6"/>
      <c r="BQ119" s="6"/>
      <c r="BR119" s="6"/>
      <c r="BS119" s="6"/>
      <c r="BT119" s="6"/>
      <c r="BU119" s="6"/>
      <c r="BV119" s="6"/>
      <c r="BW119" s="6"/>
      <c r="BX119" s="6"/>
      <c r="BY119" s="6"/>
      <c r="BZ119" s="6"/>
      <c r="CA119" s="6"/>
      <c r="CB119" s="6"/>
      <c r="CC119" s="6"/>
      <c r="CD119" s="6"/>
      <c r="CE119" s="6"/>
      <c r="CF119" s="6"/>
      <c r="CG119" s="6"/>
      <c r="CH119" s="6"/>
      <c r="CI119" s="6"/>
      <c r="CJ119" s="6"/>
      <c r="CK119" s="6"/>
      <c r="CL119" s="6"/>
      <c r="CM119" s="6"/>
      <c r="CN119" s="6"/>
      <c r="CO119" s="6"/>
      <c r="CP119" s="6"/>
      <c r="CQ119" s="6"/>
      <c r="CR119" s="6"/>
      <c r="CS119" s="6"/>
      <c r="CT119" s="6"/>
      <c r="CU119" s="6"/>
      <c r="CV119" s="6"/>
      <c r="CW119" s="6"/>
      <c r="CX119" s="6"/>
      <c r="CY119" s="6"/>
      <c r="CZ119" s="6"/>
      <c r="DA119" s="6"/>
      <c r="DB119" s="6"/>
      <c r="DC119" s="6"/>
      <c r="DD119" s="6"/>
      <c r="DE119" s="6"/>
      <c r="DF119" s="6"/>
      <c r="DG119" s="6"/>
      <c r="DH119" s="6"/>
      <c r="DI119" s="6"/>
      <c r="DJ119" s="6"/>
      <c r="DK119" s="6"/>
      <c r="DL119" s="6"/>
      <c r="DM119" s="6"/>
      <c r="DN119" s="6"/>
      <c r="DO119" s="6"/>
      <c r="DP119" s="6"/>
      <c r="DQ119" s="6"/>
      <c r="DR119" s="6"/>
      <c r="DS119" s="6"/>
      <c r="DT119" s="6"/>
      <c r="DU119" s="6"/>
      <c r="DV119" s="6"/>
      <c r="DW119" s="6"/>
      <c r="DX119" s="6"/>
      <c r="DY119" s="6"/>
      <c r="DZ119" s="6"/>
      <c r="EA119" s="6"/>
      <c r="EB119" s="6"/>
      <c r="EC119" s="6"/>
      <c r="ED119" s="6"/>
      <c r="EE119" s="6"/>
      <c r="EF119" s="6"/>
      <c r="EG119" s="6"/>
      <c r="EH119" s="6"/>
      <c r="EI119" s="6"/>
      <c r="EJ119" s="6"/>
      <c r="EK119" s="6"/>
      <c r="EL119" s="6"/>
      <c r="EM119" s="6"/>
      <c r="EN119" s="6"/>
      <c r="EO119" s="6"/>
      <c r="EP119" s="6"/>
      <c r="EQ119" s="6"/>
      <c r="ER119" s="6"/>
      <c r="ES119" s="6"/>
      <c r="ET119" s="6"/>
      <c r="EU119" s="6"/>
      <c r="EV119" s="6"/>
      <c r="EW119" s="6"/>
      <c r="EX119" s="6"/>
      <c r="EY119" s="6"/>
      <c r="EZ119" s="6"/>
      <c r="FA119" s="6"/>
      <c r="FB119" s="6"/>
      <c r="FC119" s="6"/>
      <c r="FD119" s="6"/>
      <c r="FE119" s="6"/>
      <c r="FF119" s="6"/>
      <c r="FG119" s="6"/>
      <c r="FH119" s="6"/>
      <c r="FI119" s="6"/>
      <c r="FJ119" s="6"/>
      <c r="FK119" s="6"/>
      <c r="FL119" s="6"/>
      <c r="FM119" s="6"/>
      <c r="FN119" s="6"/>
      <c r="FO119" s="6"/>
      <c r="FP119" s="6"/>
      <c r="FQ119" s="6"/>
      <c r="FR119" s="6"/>
      <c r="FS119" s="6"/>
      <c r="FT119" s="6"/>
      <c r="FU119" s="6"/>
      <c r="FV119" s="6"/>
      <c r="FW119" s="6"/>
      <c r="FX119" s="6"/>
      <c r="FY119" s="6"/>
      <c r="FZ119" s="6"/>
      <c r="GA119" s="6"/>
      <c r="GB119" s="6"/>
      <c r="GC119" s="6"/>
      <c r="GD119" s="6"/>
      <c r="GE119" s="6"/>
      <c r="GF119" s="6"/>
      <c r="GG119" s="6"/>
      <c r="GH119" s="6"/>
      <c r="GI119" s="6"/>
      <c r="GJ119" s="6"/>
      <c r="GK119" s="6"/>
      <c r="GL119" s="6"/>
      <c r="GM119" s="6"/>
      <c r="GN119" s="6"/>
      <c r="GO119" s="6"/>
      <c r="GP119" s="6"/>
      <c r="GQ119" s="6"/>
      <c r="GR119" s="6"/>
      <c r="GS119" s="6"/>
      <c r="GT119" s="6"/>
      <c r="GU119" s="6"/>
      <c r="GV119" s="6"/>
      <c r="GW119" s="6"/>
      <c r="GX119" s="6"/>
      <c r="GY119" s="6"/>
      <c r="GZ119" s="6"/>
      <c r="HA119" s="6"/>
      <c r="HB119" s="6"/>
      <c r="HC119" s="6"/>
      <c r="HD119" s="6"/>
    </row>
    <row r="120" spans="2:212" s="43" customFormat="1" ht="12.95" customHeight="1" thickBot="1" x14ac:dyDescent="0.3">
      <c r="B120" s="260">
        <v>99</v>
      </c>
      <c r="C120" s="203" t="s">
        <v>13</v>
      </c>
      <c r="D120" s="47" t="s">
        <v>128</v>
      </c>
      <c r="E120" s="10" t="s">
        <v>301</v>
      </c>
      <c r="F120" s="150">
        <v>46322</v>
      </c>
      <c r="G120" s="343"/>
      <c r="H120" s="344"/>
      <c r="I120" s="151">
        <f>+IF(H120&lt;&gt;TRUNC(H120,2),"max.2 decim.",+H120)</f>
        <v>0</v>
      </c>
      <c r="J120" s="136"/>
      <c r="K120" s="185"/>
      <c r="L120" s="153">
        <f>+IF(H120&lt;&gt;TRUNC(H120,2),"max.2 decim.",+H120)</f>
        <v>0</v>
      </c>
      <c r="M120" s="147"/>
      <c r="N120" s="140">
        <v>1</v>
      </c>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c r="AY120" s="6"/>
      <c r="AZ120" s="6"/>
      <c r="BA120" s="6"/>
      <c r="BB120" s="6"/>
      <c r="BC120" s="6"/>
      <c r="BD120" s="6"/>
      <c r="BE120" s="6"/>
      <c r="BF120" s="6"/>
      <c r="BG120" s="6"/>
      <c r="BH120" s="6"/>
      <c r="BI120" s="6"/>
      <c r="BJ120" s="6"/>
      <c r="BK120" s="6"/>
      <c r="BL120" s="6"/>
      <c r="BM120" s="6"/>
      <c r="BN120" s="6"/>
      <c r="BO120" s="6"/>
      <c r="BP120" s="6"/>
      <c r="BQ120" s="6"/>
      <c r="BR120" s="6"/>
      <c r="BS120" s="6"/>
      <c r="BT120" s="6"/>
      <c r="BU120" s="6"/>
      <c r="BV120" s="6"/>
      <c r="BW120" s="6"/>
      <c r="BX120" s="6"/>
      <c r="BY120" s="6"/>
      <c r="BZ120" s="6"/>
      <c r="CA120" s="6"/>
      <c r="CB120" s="6"/>
      <c r="CC120" s="6"/>
      <c r="CD120" s="6"/>
      <c r="CE120" s="6"/>
      <c r="CF120" s="6"/>
      <c r="CG120" s="6"/>
      <c r="CH120" s="6"/>
      <c r="CI120" s="6"/>
      <c r="CJ120" s="6"/>
      <c r="CK120" s="6"/>
      <c r="CL120" s="6"/>
      <c r="CM120" s="6"/>
      <c r="CN120" s="6"/>
      <c r="CO120" s="6"/>
      <c r="CP120" s="6"/>
      <c r="CQ120" s="6"/>
      <c r="CR120" s="6"/>
      <c r="CS120" s="6"/>
      <c r="CT120" s="6"/>
      <c r="CU120" s="6"/>
      <c r="CV120" s="6"/>
      <c r="CW120" s="6"/>
      <c r="CX120" s="6"/>
      <c r="CY120" s="6"/>
      <c r="CZ120" s="6"/>
      <c r="DA120" s="6"/>
      <c r="DB120" s="6"/>
      <c r="DC120" s="6"/>
      <c r="DD120" s="6"/>
      <c r="DE120" s="6"/>
      <c r="DF120" s="6"/>
      <c r="DG120" s="6"/>
      <c r="DH120" s="6"/>
      <c r="DI120" s="6"/>
      <c r="DJ120" s="6"/>
      <c r="DK120" s="6"/>
      <c r="DL120" s="6"/>
      <c r="DM120" s="6"/>
      <c r="DN120" s="6"/>
      <c r="DO120" s="6"/>
      <c r="DP120" s="6"/>
      <c r="DQ120" s="6"/>
      <c r="DR120" s="6"/>
      <c r="DS120" s="6"/>
      <c r="DT120" s="6"/>
      <c r="DU120" s="6"/>
      <c r="DV120" s="6"/>
      <c r="DW120" s="6"/>
      <c r="DX120" s="6"/>
      <c r="DY120" s="6"/>
      <c r="DZ120" s="6"/>
      <c r="EA120" s="6"/>
      <c r="EB120" s="6"/>
      <c r="EC120" s="6"/>
      <c r="ED120" s="6"/>
      <c r="EE120" s="6"/>
      <c r="EF120" s="6"/>
      <c r="EG120" s="6"/>
      <c r="EH120" s="6"/>
      <c r="EI120" s="6"/>
      <c r="EJ120" s="6"/>
      <c r="EK120" s="6"/>
      <c r="EL120" s="6"/>
      <c r="EM120" s="6"/>
      <c r="EN120" s="6"/>
      <c r="EO120" s="6"/>
      <c r="EP120" s="6"/>
      <c r="EQ120" s="6"/>
      <c r="ER120" s="6"/>
      <c r="ES120" s="6"/>
      <c r="ET120" s="6"/>
      <c r="EU120" s="6"/>
      <c r="EV120" s="6"/>
      <c r="EW120" s="6"/>
      <c r="EX120" s="6"/>
      <c r="EY120" s="6"/>
      <c r="EZ120" s="6"/>
      <c r="FA120" s="6"/>
      <c r="FB120" s="6"/>
      <c r="FC120" s="6"/>
      <c r="FD120" s="6"/>
      <c r="FE120" s="6"/>
      <c r="FF120" s="6"/>
      <c r="FG120" s="6"/>
      <c r="FH120" s="6"/>
      <c r="FI120" s="6"/>
      <c r="FJ120" s="6"/>
      <c r="FK120" s="6"/>
      <c r="FL120" s="6"/>
      <c r="FM120" s="6"/>
      <c r="FN120" s="6"/>
      <c r="FO120" s="6"/>
      <c r="FP120" s="6"/>
      <c r="FQ120" s="6"/>
      <c r="FR120" s="6"/>
      <c r="FS120" s="6"/>
      <c r="FT120" s="6"/>
      <c r="FU120" s="6"/>
      <c r="FV120" s="6"/>
      <c r="FW120" s="6"/>
      <c r="FX120" s="6"/>
      <c r="FY120" s="6"/>
      <c r="FZ120" s="6"/>
      <c r="GA120" s="6"/>
      <c r="GB120" s="6"/>
      <c r="GC120" s="6"/>
      <c r="GD120" s="6"/>
      <c r="GE120" s="6"/>
      <c r="GF120" s="6"/>
      <c r="GG120" s="6"/>
      <c r="GH120" s="6"/>
      <c r="GI120" s="6"/>
      <c r="GJ120" s="6"/>
      <c r="GK120" s="6"/>
      <c r="GL120" s="6"/>
      <c r="GM120" s="6"/>
      <c r="GN120" s="6"/>
      <c r="GO120" s="6"/>
      <c r="GP120" s="6"/>
      <c r="GQ120" s="6"/>
      <c r="GR120" s="6"/>
      <c r="GS120" s="6"/>
      <c r="GT120" s="6"/>
      <c r="GU120" s="6"/>
      <c r="GV120" s="6"/>
      <c r="GW120" s="6"/>
      <c r="GX120" s="6"/>
      <c r="GY120" s="6"/>
      <c r="GZ120" s="6"/>
      <c r="HA120" s="6"/>
      <c r="HB120" s="6"/>
      <c r="HC120" s="6"/>
      <c r="HD120" s="6"/>
    </row>
    <row r="121" spans="2:212" s="43" customFormat="1" ht="12" customHeight="1" thickBot="1" x14ac:dyDescent="0.3">
      <c r="B121" s="155">
        <v>100</v>
      </c>
      <c r="C121" s="221" t="s">
        <v>62</v>
      </c>
      <c r="D121" s="142" t="s">
        <v>302</v>
      </c>
      <c r="E121" s="29" t="s">
        <v>303</v>
      </c>
      <c r="F121" s="150">
        <v>46322</v>
      </c>
      <c r="G121" s="343"/>
      <c r="H121" s="344"/>
      <c r="I121" s="151">
        <f>+IF(H121&lt;&gt;TRUNC(H121,2),"max.2 decim.",+H121)</f>
        <v>0</v>
      </c>
      <c r="J121" s="145"/>
      <c r="K121" s="152"/>
      <c r="L121" s="153">
        <f>+IF(H121&lt;&gt;TRUNC(H121,2),"max.2 decim.",+H121)</f>
        <v>0</v>
      </c>
      <c r="M121" s="147"/>
      <c r="N121" s="140">
        <v>1</v>
      </c>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c r="BS121" s="6"/>
      <c r="BT121" s="6"/>
      <c r="BU121" s="6"/>
      <c r="BV121" s="6"/>
      <c r="BW121" s="6"/>
      <c r="BX121" s="6"/>
      <c r="BY121" s="6"/>
      <c r="BZ121" s="6"/>
      <c r="CA121" s="6"/>
      <c r="CB121" s="6"/>
      <c r="CC121" s="6"/>
      <c r="CD121" s="6"/>
      <c r="CE121" s="6"/>
      <c r="CF121" s="6"/>
      <c r="CG121" s="6"/>
      <c r="CH121" s="6"/>
      <c r="CI121" s="6"/>
      <c r="CJ121" s="6"/>
      <c r="CK121" s="6"/>
      <c r="CL121" s="6"/>
      <c r="CM121" s="6"/>
      <c r="CN121" s="6"/>
      <c r="CO121" s="6"/>
      <c r="CP121" s="6"/>
      <c r="CQ121" s="6"/>
      <c r="CR121" s="6"/>
      <c r="CS121" s="6"/>
      <c r="CT121" s="6"/>
      <c r="CU121" s="6"/>
      <c r="CV121" s="6"/>
      <c r="CW121" s="6"/>
      <c r="CX121" s="6"/>
      <c r="CY121" s="6"/>
      <c r="CZ121" s="6"/>
      <c r="DA121" s="6"/>
      <c r="DB121" s="6"/>
      <c r="DC121" s="6"/>
      <c r="DD121" s="6"/>
      <c r="DE121" s="6"/>
      <c r="DF121" s="6"/>
      <c r="DG121" s="6"/>
      <c r="DH121" s="6"/>
      <c r="DI121" s="6"/>
      <c r="DJ121" s="6"/>
      <c r="DK121" s="6"/>
      <c r="DL121" s="6"/>
      <c r="DM121" s="6"/>
      <c r="DN121" s="6"/>
      <c r="DO121" s="6"/>
      <c r="DP121" s="6"/>
      <c r="DQ121" s="6"/>
      <c r="DR121" s="6"/>
      <c r="DS121" s="6"/>
      <c r="DT121" s="6"/>
      <c r="DU121" s="6"/>
      <c r="DV121" s="6"/>
      <c r="DW121" s="6"/>
      <c r="DX121" s="6"/>
      <c r="DY121" s="6"/>
      <c r="DZ121" s="6"/>
      <c r="EA121" s="6"/>
      <c r="EB121" s="6"/>
      <c r="EC121" s="6"/>
      <c r="ED121" s="6"/>
      <c r="EE121" s="6"/>
      <c r="EF121" s="6"/>
      <c r="EG121" s="6"/>
      <c r="EH121" s="6"/>
      <c r="EI121" s="6"/>
      <c r="EJ121" s="6"/>
      <c r="EK121" s="6"/>
      <c r="EL121" s="6"/>
      <c r="EM121" s="6"/>
      <c r="EN121" s="6"/>
      <c r="EO121" s="6"/>
      <c r="EP121" s="6"/>
      <c r="EQ121" s="6"/>
      <c r="ER121" s="6"/>
      <c r="ES121" s="6"/>
      <c r="ET121" s="6"/>
      <c r="EU121" s="6"/>
      <c r="EV121" s="6"/>
      <c r="EW121" s="6"/>
      <c r="EX121" s="6"/>
      <c r="EY121" s="6"/>
      <c r="EZ121" s="6"/>
      <c r="FA121" s="6"/>
      <c r="FB121" s="6"/>
      <c r="FC121" s="6"/>
      <c r="FD121" s="6"/>
      <c r="FE121" s="6"/>
      <c r="FF121" s="6"/>
      <c r="FG121" s="6"/>
      <c r="FH121" s="6"/>
      <c r="FI121" s="6"/>
      <c r="FJ121" s="6"/>
      <c r="FK121" s="6"/>
      <c r="FL121" s="6"/>
      <c r="FM121" s="6"/>
      <c r="FN121" s="6"/>
      <c r="FO121" s="6"/>
      <c r="FP121" s="6"/>
      <c r="FQ121" s="6"/>
      <c r="FR121" s="6"/>
      <c r="FS121" s="6"/>
      <c r="FT121" s="6"/>
      <c r="FU121" s="6"/>
      <c r="FV121" s="6"/>
      <c r="FW121" s="6"/>
      <c r="FX121" s="6"/>
      <c r="FY121" s="6"/>
      <c r="FZ121" s="6"/>
      <c r="GA121" s="6"/>
      <c r="GB121" s="6"/>
      <c r="GC121" s="6"/>
      <c r="GD121" s="6"/>
      <c r="GE121" s="6"/>
      <c r="GF121" s="6"/>
      <c r="GG121" s="6"/>
      <c r="GH121" s="6"/>
      <c r="GI121" s="6"/>
      <c r="GJ121" s="6"/>
      <c r="GK121" s="6"/>
      <c r="GL121" s="6"/>
      <c r="GM121" s="6"/>
      <c r="GN121" s="6"/>
      <c r="GO121" s="6"/>
      <c r="GP121" s="6"/>
      <c r="GQ121" s="6"/>
      <c r="GR121" s="6"/>
      <c r="GS121" s="6"/>
      <c r="GT121" s="6"/>
      <c r="GU121" s="6"/>
      <c r="GV121" s="6"/>
      <c r="GW121" s="6"/>
      <c r="GX121" s="6"/>
      <c r="GY121" s="6"/>
      <c r="GZ121" s="6"/>
      <c r="HA121" s="6"/>
      <c r="HB121" s="6"/>
      <c r="HC121" s="6"/>
      <c r="HD121" s="6"/>
    </row>
    <row r="122" spans="2:212" s="43" customFormat="1" ht="12.95" customHeight="1" thickBot="1" x14ac:dyDescent="0.3">
      <c r="B122" s="155">
        <v>101</v>
      </c>
      <c r="C122" s="149" t="s">
        <v>13</v>
      </c>
      <c r="D122" s="9" t="s">
        <v>129</v>
      </c>
      <c r="E122" s="10" t="s">
        <v>130</v>
      </c>
      <c r="F122" s="150">
        <v>46318</v>
      </c>
      <c r="G122" s="343"/>
      <c r="H122" s="344"/>
      <c r="I122" s="151">
        <f>+IF(H122&lt;&gt;TRUNC(H122,2),"max.2 decim.",+H122)</f>
        <v>0</v>
      </c>
      <c r="J122" s="145"/>
      <c r="K122" s="152"/>
      <c r="L122" s="153">
        <f>+IF(H122&lt;&gt;TRUNC(H122,2),"max.2 decim.",+H122)</f>
        <v>0</v>
      </c>
      <c r="M122" s="147"/>
      <c r="N122" s="140">
        <v>1</v>
      </c>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c r="BM122" s="6"/>
      <c r="BN122" s="6"/>
      <c r="BO122" s="6"/>
      <c r="BP122" s="6"/>
      <c r="BQ122" s="6"/>
      <c r="BR122" s="6"/>
      <c r="BS122" s="6"/>
      <c r="BT122" s="6"/>
      <c r="BU122" s="6"/>
      <c r="BV122" s="6"/>
      <c r="BW122" s="6"/>
      <c r="BX122" s="6"/>
      <c r="BY122" s="6"/>
      <c r="BZ122" s="6"/>
      <c r="CA122" s="6"/>
      <c r="CB122" s="6"/>
      <c r="CC122" s="6"/>
      <c r="CD122" s="6"/>
      <c r="CE122" s="6"/>
      <c r="CF122" s="6"/>
      <c r="CG122" s="6"/>
      <c r="CH122" s="6"/>
      <c r="CI122" s="6"/>
      <c r="CJ122" s="6"/>
      <c r="CK122" s="6"/>
      <c r="CL122" s="6"/>
      <c r="CM122" s="6"/>
      <c r="CN122" s="6"/>
      <c r="CO122" s="6"/>
      <c r="CP122" s="6"/>
      <c r="CQ122" s="6"/>
      <c r="CR122" s="6"/>
      <c r="CS122" s="6"/>
      <c r="CT122" s="6"/>
      <c r="CU122" s="6"/>
      <c r="CV122" s="6"/>
      <c r="CW122" s="6"/>
      <c r="CX122" s="6"/>
      <c r="CY122" s="6"/>
      <c r="CZ122" s="6"/>
      <c r="DA122" s="6"/>
      <c r="DB122" s="6"/>
      <c r="DC122" s="6"/>
      <c r="DD122" s="6"/>
      <c r="DE122" s="6"/>
      <c r="DF122" s="6"/>
      <c r="DG122" s="6"/>
      <c r="DH122" s="6"/>
      <c r="DI122" s="6"/>
      <c r="DJ122" s="6"/>
      <c r="DK122" s="6"/>
      <c r="DL122" s="6"/>
      <c r="DM122" s="6"/>
      <c r="DN122" s="6"/>
      <c r="DO122" s="6"/>
      <c r="DP122" s="6"/>
      <c r="DQ122" s="6"/>
      <c r="DR122" s="6"/>
      <c r="DS122" s="6"/>
      <c r="DT122" s="6"/>
      <c r="DU122" s="6"/>
      <c r="DV122" s="6"/>
      <c r="DW122" s="6"/>
      <c r="DX122" s="6"/>
      <c r="DY122" s="6"/>
      <c r="DZ122" s="6"/>
      <c r="EA122" s="6"/>
      <c r="EB122" s="6"/>
      <c r="EC122" s="6"/>
      <c r="ED122" s="6"/>
      <c r="EE122" s="6"/>
      <c r="EF122" s="6"/>
      <c r="EG122" s="6"/>
      <c r="EH122" s="6"/>
      <c r="EI122" s="6"/>
      <c r="EJ122" s="6"/>
      <c r="EK122" s="6"/>
      <c r="EL122" s="6"/>
      <c r="EM122" s="6"/>
      <c r="EN122" s="6"/>
      <c r="EO122" s="6"/>
      <c r="EP122" s="6"/>
      <c r="EQ122" s="6"/>
      <c r="ER122" s="6"/>
      <c r="ES122" s="6"/>
      <c r="ET122" s="6"/>
      <c r="EU122" s="6"/>
      <c r="EV122" s="6"/>
      <c r="EW122" s="6"/>
      <c r="EX122" s="6"/>
      <c r="EY122" s="6"/>
      <c r="EZ122" s="6"/>
      <c r="FA122" s="6"/>
      <c r="FB122" s="6"/>
      <c r="FC122" s="6"/>
      <c r="FD122" s="6"/>
      <c r="FE122" s="6"/>
      <c r="FF122" s="6"/>
      <c r="FG122" s="6"/>
      <c r="FH122" s="6"/>
      <c r="FI122" s="6"/>
      <c r="FJ122" s="6"/>
      <c r="FK122" s="6"/>
      <c r="FL122" s="6"/>
      <c r="FM122" s="6"/>
      <c r="FN122" s="6"/>
      <c r="FO122" s="6"/>
      <c r="FP122" s="6"/>
      <c r="FQ122" s="6"/>
      <c r="FR122" s="6"/>
      <c r="FS122" s="6"/>
      <c r="FT122" s="6"/>
      <c r="FU122" s="6"/>
      <c r="FV122" s="6"/>
      <c r="FW122" s="6"/>
      <c r="FX122" s="6"/>
      <c r="FY122" s="6"/>
      <c r="FZ122" s="6"/>
      <c r="GA122" s="6"/>
      <c r="GB122" s="6"/>
      <c r="GC122" s="6"/>
      <c r="GD122" s="6"/>
      <c r="GE122" s="6"/>
      <c r="GF122" s="6"/>
      <c r="GG122" s="6"/>
      <c r="GH122" s="6"/>
      <c r="GI122" s="6"/>
      <c r="GJ122" s="6"/>
      <c r="GK122" s="6"/>
      <c r="GL122" s="6"/>
      <c r="GM122" s="6"/>
      <c r="GN122" s="6"/>
      <c r="GO122" s="6"/>
      <c r="GP122" s="6"/>
      <c r="GQ122" s="6"/>
      <c r="GR122" s="6"/>
      <c r="GS122" s="6"/>
      <c r="GT122" s="6"/>
      <c r="GU122" s="6"/>
      <c r="GV122" s="6"/>
      <c r="GW122" s="6"/>
      <c r="GX122" s="6"/>
      <c r="GY122" s="6"/>
      <c r="GZ122" s="6"/>
      <c r="HA122" s="6"/>
      <c r="HB122" s="6"/>
      <c r="HC122" s="6"/>
      <c r="HD122" s="6"/>
    </row>
    <row r="123" spans="2:212" s="43" customFormat="1" ht="12.95" customHeight="1" thickBot="1" x14ac:dyDescent="0.3">
      <c r="B123" s="187">
        <v>102</v>
      </c>
      <c r="C123" s="207" t="s">
        <v>13</v>
      </c>
      <c r="D123" s="12" t="s">
        <v>131</v>
      </c>
      <c r="E123" s="13" t="s">
        <v>132</v>
      </c>
      <c r="F123" s="150">
        <v>46530</v>
      </c>
      <c r="G123" s="343"/>
      <c r="H123" s="344"/>
      <c r="I123" s="160"/>
      <c r="J123" s="195">
        <f>+IF(H123&lt;&gt;TRUNC(H123,2),"max.2 decim.",+H123)</f>
        <v>0</v>
      </c>
      <c r="K123" s="201"/>
      <c r="L123" s="146"/>
      <c r="M123" s="196">
        <f>+IF(H123&lt;&gt;TRUNC(H123,2),"max.2 decim.",+H123)</f>
        <v>0</v>
      </c>
      <c r="N123" s="140">
        <v>1</v>
      </c>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c r="BM123" s="6"/>
      <c r="BN123" s="6"/>
      <c r="BO123" s="6"/>
      <c r="BP123" s="6"/>
      <c r="BQ123" s="6"/>
      <c r="BR123" s="6"/>
      <c r="BS123" s="6"/>
      <c r="BT123" s="6"/>
      <c r="BU123" s="6"/>
      <c r="BV123" s="6"/>
      <c r="BW123" s="6"/>
      <c r="BX123" s="6"/>
      <c r="BY123" s="6"/>
      <c r="BZ123" s="6"/>
      <c r="CA123" s="6"/>
      <c r="CB123" s="6"/>
      <c r="CC123" s="6"/>
      <c r="CD123" s="6"/>
      <c r="CE123" s="6"/>
      <c r="CF123" s="6"/>
      <c r="CG123" s="6"/>
      <c r="CH123" s="6"/>
      <c r="CI123" s="6"/>
      <c r="CJ123" s="6"/>
      <c r="CK123" s="6"/>
      <c r="CL123" s="6"/>
      <c r="CM123" s="6"/>
      <c r="CN123" s="6"/>
      <c r="CO123" s="6"/>
      <c r="CP123" s="6"/>
      <c r="CQ123" s="6"/>
      <c r="CR123" s="6"/>
      <c r="CS123" s="6"/>
      <c r="CT123" s="6"/>
      <c r="CU123" s="6"/>
      <c r="CV123" s="6"/>
      <c r="CW123" s="6"/>
      <c r="CX123" s="6"/>
      <c r="CY123" s="6"/>
      <c r="CZ123" s="6"/>
      <c r="DA123" s="6"/>
      <c r="DB123" s="6"/>
      <c r="DC123" s="6"/>
      <c r="DD123" s="6"/>
      <c r="DE123" s="6"/>
      <c r="DF123" s="6"/>
      <c r="DG123" s="6"/>
      <c r="DH123" s="6"/>
      <c r="DI123" s="6"/>
      <c r="DJ123" s="6"/>
      <c r="DK123" s="6"/>
      <c r="DL123" s="6"/>
      <c r="DM123" s="6"/>
      <c r="DN123" s="6"/>
      <c r="DO123" s="6"/>
      <c r="DP123" s="6"/>
      <c r="DQ123" s="6"/>
      <c r="DR123" s="6"/>
      <c r="DS123" s="6"/>
      <c r="DT123" s="6"/>
      <c r="DU123" s="6"/>
      <c r="DV123" s="6"/>
      <c r="DW123" s="6"/>
      <c r="DX123" s="6"/>
      <c r="DY123" s="6"/>
      <c r="DZ123" s="6"/>
      <c r="EA123" s="6"/>
      <c r="EB123" s="6"/>
      <c r="EC123" s="6"/>
      <c r="ED123" s="6"/>
      <c r="EE123" s="6"/>
      <c r="EF123" s="6"/>
      <c r="EG123" s="6"/>
      <c r="EH123" s="6"/>
      <c r="EI123" s="6"/>
      <c r="EJ123" s="6"/>
      <c r="EK123" s="6"/>
      <c r="EL123" s="6"/>
      <c r="EM123" s="6"/>
      <c r="EN123" s="6"/>
      <c r="EO123" s="6"/>
      <c r="EP123" s="6"/>
      <c r="EQ123" s="6"/>
      <c r="ER123" s="6"/>
      <c r="ES123" s="6"/>
      <c r="ET123" s="6"/>
      <c r="EU123" s="6"/>
      <c r="EV123" s="6"/>
      <c r="EW123" s="6"/>
      <c r="EX123" s="6"/>
      <c r="EY123" s="6"/>
      <c r="EZ123" s="6"/>
      <c r="FA123" s="6"/>
      <c r="FB123" s="6"/>
      <c r="FC123" s="6"/>
      <c r="FD123" s="6"/>
      <c r="FE123" s="6"/>
      <c r="FF123" s="6"/>
      <c r="FG123" s="6"/>
      <c r="FH123" s="6"/>
      <c r="FI123" s="6"/>
      <c r="FJ123" s="6"/>
      <c r="FK123" s="6"/>
      <c r="FL123" s="6"/>
      <c r="FM123" s="6"/>
      <c r="FN123" s="6"/>
      <c r="FO123" s="6"/>
      <c r="FP123" s="6"/>
      <c r="FQ123" s="6"/>
      <c r="FR123" s="6"/>
      <c r="FS123" s="6"/>
      <c r="FT123" s="6"/>
      <c r="FU123" s="6"/>
      <c r="FV123" s="6"/>
      <c r="FW123" s="6"/>
      <c r="FX123" s="6"/>
      <c r="FY123" s="6"/>
      <c r="FZ123" s="6"/>
      <c r="GA123" s="6"/>
      <c r="GB123" s="6"/>
      <c r="GC123" s="6"/>
      <c r="GD123" s="6"/>
      <c r="GE123" s="6"/>
      <c r="GF123" s="6"/>
      <c r="GG123" s="6"/>
      <c r="GH123" s="6"/>
      <c r="GI123" s="6"/>
      <c r="GJ123" s="6"/>
      <c r="GK123" s="6"/>
      <c r="GL123" s="6"/>
      <c r="GM123" s="6"/>
      <c r="GN123" s="6"/>
      <c r="GO123" s="6"/>
      <c r="GP123" s="6"/>
      <c r="GQ123" s="6"/>
      <c r="GR123" s="6"/>
      <c r="GS123" s="6"/>
      <c r="GT123" s="6"/>
      <c r="GU123" s="6"/>
      <c r="GV123" s="6"/>
      <c r="GW123" s="6"/>
      <c r="GX123" s="6"/>
      <c r="GY123" s="6"/>
      <c r="GZ123" s="6"/>
      <c r="HA123" s="6"/>
      <c r="HB123" s="6"/>
      <c r="HC123" s="6"/>
      <c r="HD123" s="6"/>
    </row>
    <row r="124" spans="2:212" s="43" customFormat="1" ht="16.5" thickBot="1" x14ac:dyDescent="0.3">
      <c r="B124" s="251"/>
      <c r="C124" s="191" t="s">
        <v>133</v>
      </c>
      <c r="D124" s="11"/>
      <c r="E124" s="7"/>
      <c r="F124" s="192"/>
      <c r="G124" s="309"/>
      <c r="H124" s="310"/>
      <c r="I124" s="167"/>
      <c r="J124" s="166"/>
      <c r="K124" s="166"/>
      <c r="L124" s="167"/>
      <c r="M124" s="166"/>
      <c r="N124" s="181"/>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c r="BM124" s="6"/>
      <c r="BN124" s="6"/>
      <c r="BO124" s="6"/>
      <c r="BP124" s="6"/>
      <c r="BQ124" s="6"/>
      <c r="BR124" s="6"/>
      <c r="BS124" s="6"/>
      <c r="BT124" s="6"/>
      <c r="BU124" s="6"/>
      <c r="BV124" s="6"/>
      <c r="BW124" s="6"/>
      <c r="BX124" s="6"/>
      <c r="BY124" s="6"/>
      <c r="BZ124" s="6"/>
      <c r="CA124" s="6"/>
      <c r="CB124" s="6"/>
      <c r="CC124" s="6"/>
      <c r="CD124" s="6"/>
      <c r="CE124" s="6"/>
      <c r="CF124" s="6"/>
      <c r="CG124" s="6"/>
      <c r="CH124" s="6"/>
      <c r="CI124" s="6"/>
      <c r="CJ124" s="6"/>
      <c r="CK124" s="6"/>
      <c r="CL124" s="6"/>
      <c r="CM124" s="6"/>
      <c r="CN124" s="6"/>
      <c r="CO124" s="6"/>
      <c r="CP124" s="6"/>
      <c r="CQ124" s="6"/>
      <c r="CR124" s="6"/>
      <c r="CS124" s="6"/>
      <c r="CT124" s="6"/>
      <c r="CU124" s="6"/>
      <c r="CV124" s="6"/>
      <c r="CW124" s="6"/>
      <c r="CX124" s="6"/>
      <c r="CY124" s="6"/>
      <c r="CZ124" s="6"/>
      <c r="DA124" s="6"/>
      <c r="DB124" s="6"/>
      <c r="DC124" s="6"/>
      <c r="DD124" s="6"/>
      <c r="DE124" s="6"/>
      <c r="DF124" s="6"/>
      <c r="DG124" s="6"/>
      <c r="DH124" s="6"/>
      <c r="DI124" s="6"/>
      <c r="DJ124" s="6"/>
      <c r="DK124" s="6"/>
      <c r="DL124" s="6"/>
      <c r="DM124" s="6"/>
      <c r="DN124" s="6"/>
      <c r="DO124" s="6"/>
      <c r="DP124" s="6"/>
      <c r="DQ124" s="6"/>
      <c r="DR124" s="6"/>
      <c r="DS124" s="6"/>
      <c r="DT124" s="6"/>
      <c r="DU124" s="6"/>
      <c r="DV124" s="6"/>
      <c r="DW124" s="6"/>
      <c r="DX124" s="6"/>
      <c r="DY124" s="6"/>
      <c r="DZ124" s="6"/>
      <c r="EA124" s="6"/>
      <c r="EB124" s="6"/>
      <c r="EC124" s="6"/>
      <c r="ED124" s="6"/>
      <c r="EE124" s="6"/>
      <c r="EF124" s="6"/>
      <c r="EG124" s="6"/>
      <c r="EH124" s="6"/>
      <c r="EI124" s="6"/>
      <c r="EJ124" s="6"/>
      <c r="EK124" s="6"/>
      <c r="EL124" s="6"/>
      <c r="EM124" s="6"/>
      <c r="EN124" s="6"/>
      <c r="EO124" s="6"/>
      <c r="EP124" s="6"/>
      <c r="EQ124" s="6"/>
      <c r="ER124" s="6"/>
      <c r="ES124" s="6"/>
      <c r="ET124" s="6"/>
      <c r="EU124" s="6"/>
      <c r="EV124" s="6"/>
      <c r="EW124" s="6"/>
      <c r="EX124" s="6"/>
      <c r="EY124" s="6"/>
      <c r="EZ124" s="6"/>
      <c r="FA124" s="6"/>
      <c r="FB124" s="6"/>
      <c r="FC124" s="6"/>
      <c r="FD124" s="6"/>
      <c r="FE124" s="6"/>
      <c r="FF124" s="6"/>
      <c r="FG124" s="6"/>
      <c r="FH124" s="6"/>
      <c r="FI124" s="6"/>
      <c r="FJ124" s="6"/>
      <c r="FK124" s="6"/>
      <c r="FL124" s="6"/>
      <c r="FM124" s="6"/>
      <c r="FN124" s="6"/>
      <c r="FO124" s="6"/>
      <c r="FP124" s="6"/>
      <c r="FQ124" s="6"/>
      <c r="FR124" s="6"/>
      <c r="FS124" s="6"/>
      <c r="FT124" s="6"/>
      <c r="FU124" s="6"/>
      <c r="FV124" s="6"/>
      <c r="FW124" s="6"/>
      <c r="FX124" s="6"/>
      <c r="FY124" s="6"/>
      <c r="FZ124" s="6"/>
      <c r="GA124" s="6"/>
      <c r="GB124" s="6"/>
      <c r="GC124" s="6"/>
      <c r="GD124" s="6"/>
      <c r="GE124" s="6"/>
      <c r="GF124" s="6"/>
      <c r="GG124" s="6"/>
      <c r="GH124" s="6"/>
      <c r="GI124" s="6"/>
      <c r="GJ124" s="6"/>
      <c r="GK124" s="6"/>
      <c r="GL124" s="6"/>
      <c r="GM124" s="6"/>
      <c r="GN124" s="6"/>
      <c r="GO124" s="6"/>
      <c r="GP124" s="6"/>
      <c r="GQ124" s="6"/>
      <c r="GR124" s="6"/>
      <c r="GS124" s="6"/>
      <c r="GT124" s="6"/>
      <c r="GU124" s="6"/>
      <c r="GV124" s="6"/>
      <c r="GW124" s="6"/>
      <c r="GX124" s="6"/>
      <c r="GY124" s="6"/>
      <c r="GZ124" s="6"/>
      <c r="HA124" s="6"/>
      <c r="HB124" s="6"/>
      <c r="HC124" s="6"/>
      <c r="HD124" s="6"/>
    </row>
    <row r="125" spans="2:212" s="43" customFormat="1" ht="12.95" customHeight="1" thickBot="1" x14ac:dyDescent="0.3">
      <c r="B125" s="260">
        <v>103</v>
      </c>
      <c r="C125" s="203" t="s">
        <v>10</v>
      </c>
      <c r="D125" s="17" t="s">
        <v>134</v>
      </c>
      <c r="E125" s="17" t="s">
        <v>135</v>
      </c>
      <c r="F125" s="150">
        <v>46737</v>
      </c>
      <c r="G125" s="343"/>
      <c r="H125" s="344"/>
      <c r="I125" s="341"/>
      <c r="J125" s="195">
        <f>+IF(H125&lt;&gt;TRUNC(H125,2),"max.2 decim.",+H125)</f>
        <v>0</v>
      </c>
      <c r="K125" s="264"/>
      <c r="L125" s="257"/>
      <c r="M125" s="196">
        <f>+IF(H125&lt;&gt;TRUNC(H125,2),"max.2 decim.",+H125)</f>
        <v>0</v>
      </c>
      <c r="N125" s="140">
        <v>2</v>
      </c>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c r="BM125" s="6"/>
      <c r="BN125" s="6"/>
      <c r="BO125" s="6"/>
      <c r="BP125" s="6"/>
      <c r="BQ125" s="6"/>
      <c r="BR125" s="6"/>
      <c r="BS125" s="6"/>
      <c r="BT125" s="6"/>
      <c r="BU125" s="6"/>
      <c r="BV125" s="6"/>
      <c r="BW125" s="6"/>
      <c r="BX125" s="6"/>
      <c r="BY125" s="6"/>
      <c r="BZ125" s="6"/>
      <c r="CA125" s="6"/>
      <c r="CB125" s="6"/>
      <c r="CC125" s="6"/>
      <c r="CD125" s="6"/>
      <c r="CE125" s="6"/>
      <c r="CF125" s="6"/>
      <c r="CG125" s="6"/>
      <c r="CH125" s="6"/>
      <c r="CI125" s="6"/>
      <c r="CJ125" s="6"/>
      <c r="CK125" s="6"/>
      <c r="CL125" s="6"/>
      <c r="CM125" s="6"/>
      <c r="CN125" s="6"/>
      <c r="CO125" s="6"/>
      <c r="CP125" s="6"/>
      <c r="CQ125" s="6"/>
      <c r="CR125" s="6"/>
      <c r="CS125" s="6"/>
      <c r="CT125" s="6"/>
      <c r="CU125" s="6"/>
      <c r="CV125" s="6"/>
      <c r="CW125" s="6"/>
      <c r="CX125" s="6"/>
      <c r="CY125" s="6"/>
      <c r="CZ125" s="6"/>
      <c r="DA125" s="6"/>
      <c r="DB125" s="6"/>
      <c r="DC125" s="6"/>
      <c r="DD125" s="6"/>
      <c r="DE125" s="6"/>
      <c r="DF125" s="6"/>
      <c r="DG125" s="6"/>
      <c r="DH125" s="6"/>
      <c r="DI125" s="6"/>
      <c r="DJ125" s="6"/>
      <c r="DK125" s="6"/>
      <c r="DL125" s="6"/>
      <c r="DM125" s="6"/>
      <c r="DN125" s="6"/>
      <c r="DO125" s="6"/>
      <c r="DP125" s="6"/>
      <c r="DQ125" s="6"/>
      <c r="DR125" s="6"/>
      <c r="DS125" s="6"/>
      <c r="DT125" s="6"/>
      <c r="DU125" s="6"/>
      <c r="DV125" s="6"/>
      <c r="DW125" s="6"/>
      <c r="DX125" s="6"/>
      <c r="DY125" s="6"/>
      <c r="DZ125" s="6"/>
      <c r="EA125" s="6"/>
      <c r="EB125" s="6"/>
      <c r="EC125" s="6"/>
      <c r="ED125" s="6"/>
      <c r="EE125" s="6"/>
      <c r="EF125" s="6"/>
      <c r="EG125" s="6"/>
      <c r="EH125" s="6"/>
      <c r="EI125" s="6"/>
      <c r="EJ125" s="6"/>
      <c r="EK125" s="6"/>
      <c r="EL125" s="6"/>
      <c r="EM125" s="6"/>
      <c r="EN125" s="6"/>
      <c r="EO125" s="6"/>
      <c r="EP125" s="6"/>
      <c r="EQ125" s="6"/>
      <c r="ER125" s="6"/>
      <c r="ES125" s="6"/>
      <c r="ET125" s="6"/>
      <c r="EU125" s="6"/>
      <c r="EV125" s="6"/>
      <c r="EW125" s="6"/>
      <c r="EX125" s="6"/>
      <c r="EY125" s="6"/>
      <c r="EZ125" s="6"/>
      <c r="FA125" s="6"/>
      <c r="FB125" s="6"/>
      <c r="FC125" s="6"/>
      <c r="FD125" s="6"/>
      <c r="FE125" s="6"/>
      <c r="FF125" s="6"/>
      <c r="FG125" s="6"/>
      <c r="FH125" s="6"/>
      <c r="FI125" s="6"/>
      <c r="FJ125" s="6"/>
      <c r="FK125" s="6"/>
      <c r="FL125" s="6"/>
      <c r="FM125" s="6"/>
      <c r="FN125" s="6"/>
      <c r="FO125" s="6"/>
      <c r="FP125" s="6"/>
      <c r="FQ125" s="6"/>
      <c r="FR125" s="6"/>
      <c r="FS125" s="6"/>
      <c r="FT125" s="6"/>
      <c r="FU125" s="6"/>
      <c r="FV125" s="6"/>
      <c r="FW125" s="6"/>
      <c r="FX125" s="6"/>
      <c r="FY125" s="6"/>
      <c r="FZ125" s="6"/>
      <c r="GA125" s="6"/>
      <c r="GB125" s="6"/>
      <c r="GC125" s="6"/>
      <c r="GD125" s="6"/>
      <c r="GE125" s="6"/>
      <c r="GF125" s="6"/>
      <c r="GG125" s="6"/>
      <c r="GH125" s="6"/>
      <c r="GI125" s="6"/>
      <c r="GJ125" s="6"/>
      <c r="GK125" s="6"/>
      <c r="GL125" s="6"/>
      <c r="GM125" s="6"/>
      <c r="GN125" s="6"/>
      <c r="GO125" s="6"/>
      <c r="GP125" s="6"/>
      <c r="GQ125" s="6"/>
      <c r="GR125" s="6"/>
      <c r="GS125" s="6"/>
      <c r="GT125" s="6"/>
      <c r="GU125" s="6"/>
      <c r="GV125" s="6"/>
      <c r="GW125" s="6"/>
      <c r="GX125" s="6"/>
      <c r="GY125" s="6"/>
      <c r="GZ125" s="6"/>
      <c r="HA125" s="6"/>
      <c r="HB125" s="6"/>
      <c r="HC125" s="6"/>
      <c r="HD125" s="6"/>
    </row>
    <row r="126" spans="2:212" s="43" customFormat="1" ht="12" customHeight="1" thickBot="1" x14ac:dyDescent="0.3">
      <c r="B126" s="155">
        <v>104</v>
      </c>
      <c r="C126" s="221" t="s">
        <v>13</v>
      </c>
      <c r="D126" s="28" t="s">
        <v>136</v>
      </c>
      <c r="E126" s="29" t="s">
        <v>50</v>
      </c>
      <c r="F126" s="150">
        <v>46694</v>
      </c>
      <c r="G126" s="343"/>
      <c r="H126" s="344"/>
      <c r="I126" s="342"/>
      <c r="J126" s="195">
        <f>+IF(H126&lt;&gt;TRUNC(H126,2),"max.2 decim.",+H126)</f>
        <v>0</v>
      </c>
      <c r="K126" s="266"/>
      <c r="L126" s="146"/>
      <c r="M126" s="196">
        <f>+IF(H126&lt;&gt;TRUNC(H126,2),"max.2 decim.",+H126)</f>
        <v>0</v>
      </c>
      <c r="N126" s="140">
        <v>1</v>
      </c>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c r="BM126" s="6"/>
      <c r="BN126" s="6"/>
      <c r="BO126" s="6"/>
      <c r="BP126" s="6"/>
      <c r="BQ126" s="6"/>
      <c r="BR126" s="6"/>
      <c r="BS126" s="6"/>
      <c r="BT126" s="6"/>
      <c r="BU126" s="6"/>
      <c r="BV126" s="6"/>
      <c r="BW126" s="6"/>
      <c r="BX126" s="6"/>
      <c r="BY126" s="6"/>
      <c r="BZ126" s="6"/>
      <c r="CA126" s="6"/>
      <c r="CB126" s="6"/>
      <c r="CC126" s="6"/>
      <c r="CD126" s="6"/>
      <c r="CE126" s="6"/>
      <c r="CF126" s="6"/>
      <c r="CG126" s="6"/>
      <c r="CH126" s="6"/>
      <c r="CI126" s="6"/>
      <c r="CJ126" s="6"/>
      <c r="CK126" s="6"/>
      <c r="CL126" s="6"/>
      <c r="CM126" s="6"/>
      <c r="CN126" s="6"/>
      <c r="CO126" s="6"/>
      <c r="CP126" s="6"/>
      <c r="CQ126" s="6"/>
      <c r="CR126" s="6"/>
      <c r="CS126" s="6"/>
      <c r="CT126" s="6"/>
      <c r="CU126" s="6"/>
      <c r="CV126" s="6"/>
      <c r="CW126" s="6"/>
      <c r="CX126" s="6"/>
      <c r="CY126" s="6"/>
      <c r="CZ126" s="6"/>
      <c r="DA126" s="6"/>
      <c r="DB126" s="6"/>
      <c r="DC126" s="6"/>
      <c r="DD126" s="6"/>
      <c r="DE126" s="6"/>
      <c r="DF126" s="6"/>
      <c r="DG126" s="6"/>
      <c r="DH126" s="6"/>
      <c r="DI126" s="6"/>
      <c r="DJ126" s="6"/>
      <c r="DK126" s="6"/>
      <c r="DL126" s="6"/>
      <c r="DM126" s="6"/>
      <c r="DN126" s="6"/>
      <c r="DO126" s="6"/>
      <c r="DP126" s="6"/>
      <c r="DQ126" s="6"/>
      <c r="DR126" s="6"/>
      <c r="DS126" s="6"/>
      <c r="DT126" s="6"/>
      <c r="DU126" s="6"/>
      <c r="DV126" s="6"/>
      <c r="DW126" s="6"/>
      <c r="DX126" s="6"/>
      <c r="DY126" s="6"/>
      <c r="DZ126" s="6"/>
      <c r="EA126" s="6"/>
      <c r="EB126" s="6"/>
      <c r="EC126" s="6"/>
      <c r="ED126" s="6"/>
      <c r="EE126" s="6"/>
      <c r="EF126" s="6"/>
      <c r="EG126" s="6"/>
      <c r="EH126" s="6"/>
      <c r="EI126" s="6"/>
      <c r="EJ126" s="6"/>
      <c r="EK126" s="6"/>
      <c r="EL126" s="6"/>
      <c r="EM126" s="6"/>
      <c r="EN126" s="6"/>
      <c r="EO126" s="6"/>
      <c r="EP126" s="6"/>
      <c r="EQ126" s="6"/>
      <c r="ER126" s="6"/>
      <c r="ES126" s="6"/>
      <c r="ET126" s="6"/>
      <c r="EU126" s="6"/>
      <c r="EV126" s="6"/>
      <c r="EW126" s="6"/>
      <c r="EX126" s="6"/>
      <c r="EY126" s="6"/>
      <c r="EZ126" s="6"/>
      <c r="FA126" s="6"/>
      <c r="FB126" s="6"/>
      <c r="FC126" s="6"/>
      <c r="FD126" s="6"/>
      <c r="FE126" s="6"/>
      <c r="FF126" s="6"/>
      <c r="FG126" s="6"/>
      <c r="FH126" s="6"/>
      <c r="FI126" s="6"/>
      <c r="FJ126" s="6"/>
      <c r="FK126" s="6"/>
      <c r="FL126" s="6"/>
      <c r="FM126" s="6"/>
      <c r="FN126" s="6"/>
      <c r="FO126" s="6"/>
      <c r="FP126" s="6"/>
      <c r="FQ126" s="6"/>
      <c r="FR126" s="6"/>
      <c r="FS126" s="6"/>
      <c r="FT126" s="6"/>
      <c r="FU126" s="6"/>
      <c r="FV126" s="6"/>
      <c r="FW126" s="6"/>
      <c r="FX126" s="6"/>
      <c r="FY126" s="6"/>
      <c r="FZ126" s="6"/>
      <c r="GA126" s="6"/>
      <c r="GB126" s="6"/>
      <c r="GC126" s="6"/>
      <c r="GD126" s="6"/>
      <c r="GE126" s="6"/>
      <c r="GF126" s="6"/>
      <c r="GG126" s="6"/>
      <c r="GH126" s="6"/>
      <c r="GI126" s="6"/>
      <c r="GJ126" s="6"/>
      <c r="GK126" s="6"/>
      <c r="GL126" s="6"/>
      <c r="GM126" s="6"/>
      <c r="GN126" s="6"/>
      <c r="GO126" s="6"/>
      <c r="GP126" s="6"/>
      <c r="GQ126" s="6"/>
      <c r="GR126" s="6"/>
      <c r="GS126" s="6"/>
      <c r="GT126" s="6"/>
      <c r="GU126" s="6"/>
      <c r="GV126" s="6"/>
      <c r="GW126" s="6"/>
      <c r="GX126" s="6"/>
      <c r="GY126" s="6"/>
      <c r="GZ126" s="6"/>
      <c r="HA126" s="6"/>
      <c r="HB126" s="6"/>
      <c r="HC126" s="6"/>
      <c r="HD126" s="6"/>
    </row>
    <row r="127" spans="2:212" s="43" customFormat="1" ht="12" customHeight="1" thickBot="1" x14ac:dyDescent="0.3">
      <c r="B127" s="155">
        <v>105</v>
      </c>
      <c r="C127" s="221" t="s">
        <v>62</v>
      </c>
      <c r="D127" s="28" t="s">
        <v>304</v>
      </c>
      <c r="E127" s="29" t="s">
        <v>305</v>
      </c>
      <c r="F127" s="150">
        <v>46694</v>
      </c>
      <c r="G127" s="343"/>
      <c r="H127" s="344"/>
      <c r="I127" s="144"/>
      <c r="J127" s="195">
        <f>+IF(H127&lt;&gt;TRUNC(H127,2),"max.2 decim.",+H127)</f>
        <v>0</v>
      </c>
      <c r="K127" s="152"/>
      <c r="L127" s="146"/>
      <c r="M127" s="196">
        <f>+IF(H127&lt;&gt;TRUNC(H127,2),"max.2 decim.",+H127)</f>
        <v>0</v>
      </c>
      <c r="N127" s="140">
        <v>1</v>
      </c>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c r="BM127" s="6"/>
      <c r="BN127" s="6"/>
      <c r="BO127" s="6"/>
      <c r="BP127" s="6"/>
      <c r="BQ127" s="6"/>
      <c r="BR127" s="6"/>
      <c r="BS127" s="6"/>
      <c r="BT127" s="6"/>
      <c r="BU127" s="6"/>
      <c r="BV127" s="6"/>
      <c r="BW127" s="6"/>
      <c r="BX127" s="6"/>
      <c r="BY127" s="6"/>
      <c r="BZ127" s="6"/>
      <c r="CA127" s="6"/>
      <c r="CB127" s="6"/>
      <c r="CC127" s="6"/>
      <c r="CD127" s="6"/>
      <c r="CE127" s="6"/>
      <c r="CF127" s="6"/>
      <c r="CG127" s="6"/>
      <c r="CH127" s="6"/>
      <c r="CI127" s="6"/>
      <c r="CJ127" s="6"/>
      <c r="CK127" s="6"/>
      <c r="CL127" s="6"/>
      <c r="CM127" s="6"/>
      <c r="CN127" s="6"/>
      <c r="CO127" s="6"/>
      <c r="CP127" s="6"/>
      <c r="CQ127" s="6"/>
      <c r="CR127" s="6"/>
      <c r="CS127" s="6"/>
      <c r="CT127" s="6"/>
      <c r="CU127" s="6"/>
      <c r="CV127" s="6"/>
      <c r="CW127" s="6"/>
      <c r="CX127" s="6"/>
      <c r="CY127" s="6"/>
      <c r="CZ127" s="6"/>
      <c r="DA127" s="6"/>
      <c r="DB127" s="6"/>
      <c r="DC127" s="6"/>
      <c r="DD127" s="6"/>
      <c r="DE127" s="6"/>
      <c r="DF127" s="6"/>
      <c r="DG127" s="6"/>
      <c r="DH127" s="6"/>
      <c r="DI127" s="6"/>
      <c r="DJ127" s="6"/>
      <c r="DK127" s="6"/>
      <c r="DL127" s="6"/>
      <c r="DM127" s="6"/>
      <c r="DN127" s="6"/>
      <c r="DO127" s="6"/>
      <c r="DP127" s="6"/>
      <c r="DQ127" s="6"/>
      <c r="DR127" s="6"/>
      <c r="DS127" s="6"/>
      <c r="DT127" s="6"/>
      <c r="DU127" s="6"/>
      <c r="DV127" s="6"/>
      <c r="DW127" s="6"/>
      <c r="DX127" s="6"/>
      <c r="DY127" s="6"/>
      <c r="DZ127" s="6"/>
      <c r="EA127" s="6"/>
      <c r="EB127" s="6"/>
      <c r="EC127" s="6"/>
      <c r="ED127" s="6"/>
      <c r="EE127" s="6"/>
      <c r="EF127" s="6"/>
      <c r="EG127" s="6"/>
      <c r="EH127" s="6"/>
      <c r="EI127" s="6"/>
      <c r="EJ127" s="6"/>
      <c r="EK127" s="6"/>
      <c r="EL127" s="6"/>
      <c r="EM127" s="6"/>
      <c r="EN127" s="6"/>
      <c r="EO127" s="6"/>
      <c r="EP127" s="6"/>
      <c r="EQ127" s="6"/>
      <c r="ER127" s="6"/>
      <c r="ES127" s="6"/>
      <c r="ET127" s="6"/>
      <c r="EU127" s="6"/>
      <c r="EV127" s="6"/>
      <c r="EW127" s="6"/>
      <c r="EX127" s="6"/>
      <c r="EY127" s="6"/>
      <c r="EZ127" s="6"/>
      <c r="FA127" s="6"/>
      <c r="FB127" s="6"/>
      <c r="FC127" s="6"/>
      <c r="FD127" s="6"/>
      <c r="FE127" s="6"/>
      <c r="FF127" s="6"/>
      <c r="FG127" s="6"/>
      <c r="FH127" s="6"/>
      <c r="FI127" s="6"/>
      <c r="FJ127" s="6"/>
      <c r="FK127" s="6"/>
      <c r="FL127" s="6"/>
      <c r="FM127" s="6"/>
      <c r="FN127" s="6"/>
      <c r="FO127" s="6"/>
      <c r="FP127" s="6"/>
      <c r="FQ127" s="6"/>
      <c r="FR127" s="6"/>
      <c r="FS127" s="6"/>
      <c r="FT127" s="6"/>
      <c r="FU127" s="6"/>
      <c r="FV127" s="6"/>
      <c r="FW127" s="6"/>
      <c r="FX127" s="6"/>
      <c r="FY127" s="6"/>
      <c r="FZ127" s="6"/>
      <c r="GA127" s="6"/>
      <c r="GB127" s="6"/>
      <c r="GC127" s="6"/>
      <c r="GD127" s="6"/>
      <c r="GE127" s="6"/>
      <c r="GF127" s="6"/>
      <c r="GG127" s="6"/>
      <c r="GH127" s="6"/>
      <c r="GI127" s="6"/>
      <c r="GJ127" s="6"/>
      <c r="GK127" s="6"/>
      <c r="GL127" s="6"/>
      <c r="GM127" s="6"/>
      <c r="GN127" s="6"/>
      <c r="GO127" s="6"/>
      <c r="GP127" s="6"/>
      <c r="GQ127" s="6"/>
      <c r="GR127" s="6"/>
      <c r="GS127" s="6"/>
      <c r="GT127" s="6"/>
      <c r="GU127" s="6"/>
      <c r="GV127" s="6"/>
      <c r="GW127" s="6"/>
      <c r="GX127" s="6"/>
      <c r="GY127" s="6"/>
      <c r="GZ127" s="6"/>
      <c r="HA127" s="6"/>
      <c r="HB127" s="6"/>
      <c r="HC127" s="6"/>
      <c r="HD127" s="6"/>
    </row>
    <row r="128" spans="2:212" s="43" customFormat="1" ht="12" customHeight="1" thickBot="1" x14ac:dyDescent="0.3">
      <c r="B128" s="155">
        <v>106</v>
      </c>
      <c r="C128" s="221" t="s">
        <v>13</v>
      </c>
      <c r="D128" s="28" t="s">
        <v>137</v>
      </c>
      <c r="E128" s="29" t="s">
        <v>121</v>
      </c>
      <c r="F128" s="150">
        <v>46859</v>
      </c>
      <c r="G128" s="343"/>
      <c r="H128" s="344"/>
      <c r="I128" s="144"/>
      <c r="J128" s="145"/>
      <c r="K128" s="137">
        <f>+IF(H128&lt;&gt;TRUNC(H128,2),"max.2 decim.",+H128)</f>
        <v>0</v>
      </c>
      <c r="L128" s="146"/>
      <c r="M128" s="147"/>
      <c r="N128" s="140">
        <v>1</v>
      </c>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c r="BS128" s="6"/>
      <c r="BT128" s="6"/>
      <c r="BU128" s="6"/>
      <c r="BV128" s="6"/>
      <c r="BW128" s="6"/>
      <c r="BX128" s="6"/>
      <c r="BY128" s="6"/>
      <c r="BZ128" s="6"/>
      <c r="CA128" s="6"/>
      <c r="CB128" s="6"/>
      <c r="CC128" s="6"/>
      <c r="CD128" s="6"/>
      <c r="CE128" s="6"/>
      <c r="CF128" s="6"/>
      <c r="CG128" s="6"/>
      <c r="CH128" s="6"/>
      <c r="CI128" s="6"/>
      <c r="CJ128" s="6"/>
      <c r="CK128" s="6"/>
      <c r="CL128" s="6"/>
      <c r="CM128" s="6"/>
      <c r="CN128" s="6"/>
      <c r="CO128" s="6"/>
      <c r="CP128" s="6"/>
      <c r="CQ128" s="6"/>
      <c r="CR128" s="6"/>
      <c r="CS128" s="6"/>
      <c r="CT128" s="6"/>
      <c r="CU128" s="6"/>
      <c r="CV128" s="6"/>
      <c r="CW128" s="6"/>
      <c r="CX128" s="6"/>
      <c r="CY128" s="6"/>
      <c r="CZ128" s="6"/>
      <c r="DA128" s="6"/>
      <c r="DB128" s="6"/>
      <c r="DC128" s="6"/>
      <c r="DD128" s="6"/>
      <c r="DE128" s="6"/>
      <c r="DF128" s="6"/>
      <c r="DG128" s="6"/>
      <c r="DH128" s="6"/>
      <c r="DI128" s="6"/>
      <c r="DJ128" s="6"/>
      <c r="DK128" s="6"/>
      <c r="DL128" s="6"/>
      <c r="DM128" s="6"/>
      <c r="DN128" s="6"/>
      <c r="DO128" s="6"/>
      <c r="DP128" s="6"/>
      <c r="DQ128" s="6"/>
      <c r="DR128" s="6"/>
      <c r="DS128" s="6"/>
      <c r="DT128" s="6"/>
      <c r="DU128" s="6"/>
      <c r="DV128" s="6"/>
      <c r="DW128" s="6"/>
      <c r="DX128" s="6"/>
      <c r="DY128" s="6"/>
      <c r="DZ128" s="6"/>
      <c r="EA128" s="6"/>
      <c r="EB128" s="6"/>
      <c r="EC128" s="6"/>
      <c r="ED128" s="6"/>
      <c r="EE128" s="6"/>
      <c r="EF128" s="6"/>
      <c r="EG128" s="6"/>
      <c r="EH128" s="6"/>
      <c r="EI128" s="6"/>
      <c r="EJ128" s="6"/>
      <c r="EK128" s="6"/>
      <c r="EL128" s="6"/>
      <c r="EM128" s="6"/>
      <c r="EN128" s="6"/>
      <c r="EO128" s="6"/>
      <c r="EP128" s="6"/>
      <c r="EQ128" s="6"/>
      <c r="ER128" s="6"/>
      <c r="ES128" s="6"/>
      <c r="ET128" s="6"/>
      <c r="EU128" s="6"/>
      <c r="EV128" s="6"/>
      <c r="EW128" s="6"/>
      <c r="EX128" s="6"/>
      <c r="EY128" s="6"/>
      <c r="EZ128" s="6"/>
      <c r="FA128" s="6"/>
      <c r="FB128" s="6"/>
      <c r="FC128" s="6"/>
      <c r="FD128" s="6"/>
      <c r="FE128" s="6"/>
      <c r="FF128" s="6"/>
      <c r="FG128" s="6"/>
      <c r="FH128" s="6"/>
      <c r="FI128" s="6"/>
      <c r="FJ128" s="6"/>
      <c r="FK128" s="6"/>
      <c r="FL128" s="6"/>
      <c r="FM128" s="6"/>
      <c r="FN128" s="6"/>
      <c r="FO128" s="6"/>
      <c r="FP128" s="6"/>
      <c r="FQ128" s="6"/>
      <c r="FR128" s="6"/>
      <c r="FS128" s="6"/>
      <c r="FT128" s="6"/>
      <c r="FU128" s="6"/>
      <c r="FV128" s="6"/>
      <c r="FW128" s="6"/>
      <c r="FX128" s="6"/>
      <c r="FY128" s="6"/>
      <c r="FZ128" s="6"/>
      <c r="GA128" s="6"/>
      <c r="GB128" s="6"/>
      <c r="GC128" s="6"/>
      <c r="GD128" s="6"/>
      <c r="GE128" s="6"/>
      <c r="GF128" s="6"/>
      <c r="GG128" s="6"/>
      <c r="GH128" s="6"/>
      <c r="GI128" s="6"/>
      <c r="GJ128" s="6"/>
      <c r="GK128" s="6"/>
      <c r="GL128" s="6"/>
      <c r="GM128" s="6"/>
      <c r="GN128" s="6"/>
      <c r="GO128" s="6"/>
      <c r="GP128" s="6"/>
      <c r="GQ128" s="6"/>
      <c r="GR128" s="6"/>
      <c r="GS128" s="6"/>
      <c r="GT128" s="6"/>
      <c r="GU128" s="6"/>
      <c r="GV128" s="6"/>
      <c r="GW128" s="6"/>
      <c r="GX128" s="6"/>
      <c r="GY128" s="6"/>
      <c r="GZ128" s="6"/>
      <c r="HA128" s="6"/>
      <c r="HB128" s="6"/>
      <c r="HC128" s="6"/>
      <c r="HD128" s="6"/>
    </row>
    <row r="129" spans="1:212" s="43" customFormat="1" ht="12" customHeight="1" thickBot="1" x14ac:dyDescent="0.3">
      <c r="B129" s="155">
        <v>107</v>
      </c>
      <c r="C129" s="238" t="s">
        <v>13</v>
      </c>
      <c r="D129" s="37" t="s">
        <v>138</v>
      </c>
      <c r="E129" s="38" t="s">
        <v>139</v>
      </c>
      <c r="F129" s="150">
        <v>46837</v>
      </c>
      <c r="G129" s="343"/>
      <c r="H129" s="344"/>
      <c r="I129" s="144"/>
      <c r="J129" s="145"/>
      <c r="K129" s="137">
        <f>+IF(H129&lt;&gt;TRUNC(H129,2),"max.2 decim.",+H129)</f>
        <v>0</v>
      </c>
      <c r="L129" s="146"/>
      <c r="M129" s="147"/>
      <c r="N129" s="140">
        <v>1</v>
      </c>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c r="BS129" s="6"/>
      <c r="BT129" s="6"/>
      <c r="BU129" s="6"/>
      <c r="BV129" s="6"/>
      <c r="BW129" s="6"/>
      <c r="BX129" s="6"/>
      <c r="BY129" s="6"/>
      <c r="BZ129" s="6"/>
      <c r="CA129" s="6"/>
      <c r="CB129" s="6"/>
      <c r="CC129" s="6"/>
      <c r="CD129" s="6"/>
      <c r="CE129" s="6"/>
      <c r="CF129" s="6"/>
      <c r="CG129" s="6"/>
      <c r="CH129" s="6"/>
      <c r="CI129" s="6"/>
      <c r="CJ129" s="6"/>
      <c r="CK129" s="6"/>
      <c r="CL129" s="6"/>
      <c r="CM129" s="6"/>
      <c r="CN129" s="6"/>
      <c r="CO129" s="6"/>
      <c r="CP129" s="6"/>
      <c r="CQ129" s="6"/>
      <c r="CR129" s="6"/>
      <c r="CS129" s="6"/>
      <c r="CT129" s="6"/>
      <c r="CU129" s="6"/>
      <c r="CV129" s="6"/>
      <c r="CW129" s="6"/>
      <c r="CX129" s="6"/>
      <c r="CY129" s="6"/>
      <c r="CZ129" s="6"/>
      <c r="DA129" s="6"/>
      <c r="DB129" s="6"/>
      <c r="DC129" s="6"/>
      <c r="DD129" s="6"/>
      <c r="DE129" s="6"/>
      <c r="DF129" s="6"/>
      <c r="DG129" s="6"/>
      <c r="DH129" s="6"/>
      <c r="DI129" s="6"/>
      <c r="DJ129" s="6"/>
      <c r="DK129" s="6"/>
      <c r="DL129" s="6"/>
      <c r="DM129" s="6"/>
      <c r="DN129" s="6"/>
      <c r="DO129" s="6"/>
      <c r="DP129" s="6"/>
      <c r="DQ129" s="6"/>
      <c r="DR129" s="6"/>
      <c r="DS129" s="6"/>
      <c r="DT129" s="6"/>
      <c r="DU129" s="6"/>
      <c r="DV129" s="6"/>
      <c r="DW129" s="6"/>
      <c r="DX129" s="6"/>
      <c r="DY129" s="6"/>
      <c r="DZ129" s="6"/>
      <c r="EA129" s="6"/>
      <c r="EB129" s="6"/>
      <c r="EC129" s="6"/>
      <c r="ED129" s="6"/>
      <c r="EE129" s="6"/>
      <c r="EF129" s="6"/>
      <c r="EG129" s="6"/>
      <c r="EH129" s="6"/>
      <c r="EI129" s="6"/>
      <c r="EJ129" s="6"/>
      <c r="EK129" s="6"/>
      <c r="EL129" s="6"/>
      <c r="EM129" s="6"/>
      <c r="EN129" s="6"/>
      <c r="EO129" s="6"/>
      <c r="EP129" s="6"/>
      <c r="EQ129" s="6"/>
      <c r="ER129" s="6"/>
      <c r="ES129" s="6"/>
      <c r="ET129" s="6"/>
      <c r="EU129" s="6"/>
      <c r="EV129" s="6"/>
      <c r="EW129" s="6"/>
      <c r="EX129" s="6"/>
      <c r="EY129" s="6"/>
      <c r="EZ129" s="6"/>
      <c r="FA129" s="6"/>
      <c r="FB129" s="6"/>
      <c r="FC129" s="6"/>
      <c r="FD129" s="6"/>
      <c r="FE129" s="6"/>
      <c r="FF129" s="6"/>
      <c r="FG129" s="6"/>
      <c r="FH129" s="6"/>
      <c r="FI129" s="6"/>
      <c r="FJ129" s="6"/>
      <c r="FK129" s="6"/>
      <c r="FL129" s="6"/>
      <c r="FM129" s="6"/>
      <c r="FN129" s="6"/>
      <c r="FO129" s="6"/>
      <c r="FP129" s="6"/>
      <c r="FQ129" s="6"/>
      <c r="FR129" s="6"/>
      <c r="FS129" s="6"/>
      <c r="FT129" s="6"/>
      <c r="FU129" s="6"/>
      <c r="FV129" s="6"/>
      <c r="FW129" s="6"/>
      <c r="FX129" s="6"/>
      <c r="FY129" s="6"/>
      <c r="FZ129" s="6"/>
      <c r="GA129" s="6"/>
      <c r="GB129" s="6"/>
      <c r="GC129" s="6"/>
      <c r="GD129" s="6"/>
      <c r="GE129" s="6"/>
      <c r="GF129" s="6"/>
      <c r="GG129" s="6"/>
      <c r="GH129" s="6"/>
      <c r="GI129" s="6"/>
      <c r="GJ129" s="6"/>
      <c r="GK129" s="6"/>
      <c r="GL129" s="6"/>
      <c r="GM129" s="6"/>
      <c r="GN129" s="6"/>
      <c r="GO129" s="6"/>
      <c r="GP129" s="6"/>
      <c r="GQ129" s="6"/>
      <c r="GR129" s="6"/>
      <c r="GS129" s="6"/>
      <c r="GT129" s="6"/>
      <c r="GU129" s="6"/>
      <c r="GV129" s="6"/>
      <c r="GW129" s="6"/>
      <c r="GX129" s="6"/>
      <c r="GY129" s="6"/>
      <c r="GZ129" s="6"/>
      <c r="HA129" s="6"/>
      <c r="HB129" s="6"/>
      <c r="HC129" s="6"/>
      <c r="HD129" s="6"/>
    </row>
    <row r="130" spans="1:212" s="43" customFormat="1" ht="12" customHeight="1" thickBot="1" x14ac:dyDescent="0.3">
      <c r="B130" s="155">
        <v>108</v>
      </c>
      <c r="C130" s="267" t="s">
        <v>62</v>
      </c>
      <c r="D130" s="268" t="s">
        <v>306</v>
      </c>
      <c r="E130" s="265" t="s">
        <v>307</v>
      </c>
      <c r="F130" s="150">
        <v>46837</v>
      </c>
      <c r="G130" s="343"/>
      <c r="H130" s="344"/>
      <c r="I130" s="162"/>
      <c r="J130" s="161"/>
      <c r="K130" s="137">
        <f>+IF(H130&lt;&gt;TRUNC(H130,2),"max.2 decim.",+H130)</f>
        <v>0</v>
      </c>
      <c r="L130" s="162"/>
      <c r="M130" s="269"/>
      <c r="N130" s="140">
        <v>1</v>
      </c>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c r="BS130" s="6"/>
      <c r="BT130" s="6"/>
      <c r="BU130" s="6"/>
      <c r="BV130" s="6"/>
      <c r="BW130" s="6"/>
      <c r="BX130" s="6"/>
      <c r="BY130" s="6"/>
      <c r="BZ130" s="6"/>
      <c r="CA130" s="6"/>
      <c r="CB130" s="6"/>
      <c r="CC130" s="6"/>
      <c r="CD130" s="6"/>
      <c r="CE130" s="6"/>
      <c r="CF130" s="6"/>
      <c r="CG130" s="6"/>
      <c r="CH130" s="6"/>
      <c r="CI130" s="6"/>
      <c r="CJ130" s="6"/>
      <c r="CK130" s="6"/>
      <c r="CL130" s="6"/>
      <c r="CM130" s="6"/>
      <c r="CN130" s="6"/>
      <c r="CO130" s="6"/>
      <c r="CP130" s="6"/>
      <c r="CQ130" s="6"/>
      <c r="CR130" s="6"/>
      <c r="CS130" s="6"/>
      <c r="CT130" s="6"/>
      <c r="CU130" s="6"/>
      <c r="CV130" s="6"/>
      <c r="CW130" s="6"/>
      <c r="CX130" s="6"/>
      <c r="CY130" s="6"/>
      <c r="CZ130" s="6"/>
      <c r="DA130" s="6"/>
      <c r="DB130" s="6"/>
      <c r="DC130" s="6"/>
      <c r="DD130" s="6"/>
      <c r="DE130" s="6"/>
      <c r="DF130" s="6"/>
      <c r="DG130" s="6"/>
      <c r="DH130" s="6"/>
      <c r="DI130" s="6"/>
      <c r="DJ130" s="6"/>
      <c r="DK130" s="6"/>
      <c r="DL130" s="6"/>
      <c r="DM130" s="6"/>
      <c r="DN130" s="6"/>
      <c r="DO130" s="6"/>
      <c r="DP130" s="6"/>
      <c r="DQ130" s="6"/>
      <c r="DR130" s="6"/>
      <c r="DS130" s="6"/>
      <c r="DT130" s="6"/>
      <c r="DU130" s="6"/>
      <c r="DV130" s="6"/>
      <c r="DW130" s="6"/>
      <c r="DX130" s="6"/>
      <c r="DY130" s="6"/>
      <c r="DZ130" s="6"/>
      <c r="EA130" s="6"/>
      <c r="EB130" s="6"/>
      <c r="EC130" s="6"/>
      <c r="ED130" s="6"/>
      <c r="EE130" s="6"/>
      <c r="EF130" s="6"/>
      <c r="EG130" s="6"/>
      <c r="EH130" s="6"/>
      <c r="EI130" s="6"/>
      <c r="EJ130" s="6"/>
      <c r="EK130" s="6"/>
      <c r="EL130" s="6"/>
      <c r="EM130" s="6"/>
      <c r="EN130" s="6"/>
      <c r="EO130" s="6"/>
      <c r="EP130" s="6"/>
      <c r="EQ130" s="6"/>
      <c r="ER130" s="6"/>
      <c r="ES130" s="6"/>
      <c r="ET130" s="6"/>
      <c r="EU130" s="6"/>
      <c r="EV130" s="6"/>
      <c r="EW130" s="6"/>
      <c r="EX130" s="6"/>
      <c r="EY130" s="6"/>
      <c r="EZ130" s="6"/>
      <c r="FA130" s="6"/>
      <c r="FB130" s="6"/>
      <c r="FC130" s="6"/>
      <c r="FD130" s="6"/>
      <c r="FE130" s="6"/>
      <c r="FF130" s="6"/>
      <c r="FG130" s="6"/>
      <c r="FH130" s="6"/>
      <c r="FI130" s="6"/>
      <c r="FJ130" s="6"/>
      <c r="FK130" s="6"/>
      <c r="FL130" s="6"/>
      <c r="FM130" s="6"/>
      <c r="FN130" s="6"/>
      <c r="FO130" s="6"/>
      <c r="FP130" s="6"/>
      <c r="FQ130" s="6"/>
      <c r="FR130" s="6"/>
      <c r="FS130" s="6"/>
      <c r="FT130" s="6"/>
      <c r="FU130" s="6"/>
      <c r="FV130" s="6"/>
      <c r="FW130" s="6"/>
      <c r="FX130" s="6"/>
      <c r="FY130" s="6"/>
      <c r="FZ130" s="6"/>
      <c r="GA130" s="6"/>
      <c r="GB130" s="6"/>
      <c r="GC130" s="6"/>
      <c r="GD130" s="6"/>
      <c r="GE130" s="6"/>
      <c r="GF130" s="6"/>
      <c r="GG130" s="6"/>
      <c r="GH130" s="6"/>
      <c r="GI130" s="6"/>
      <c r="GJ130" s="6"/>
      <c r="GK130" s="6"/>
      <c r="GL130" s="6"/>
      <c r="GM130" s="6"/>
      <c r="GN130" s="6"/>
      <c r="GO130" s="6"/>
      <c r="GP130" s="6"/>
      <c r="GQ130" s="6"/>
      <c r="GR130" s="6"/>
      <c r="GS130" s="6"/>
      <c r="GT130" s="6"/>
      <c r="GU130" s="6"/>
      <c r="GV130" s="6"/>
      <c r="GW130" s="6"/>
      <c r="GX130" s="6"/>
      <c r="GY130" s="6"/>
      <c r="GZ130" s="6"/>
      <c r="HA130" s="6"/>
      <c r="HB130" s="6"/>
      <c r="HC130" s="6"/>
      <c r="HD130" s="6"/>
    </row>
    <row r="131" spans="1:212" s="43" customFormat="1" ht="15.75" thickBot="1" x14ac:dyDescent="0.3">
      <c r="B131" s="270"/>
      <c r="C131" s="271"/>
      <c r="D131" s="272" t="s">
        <v>308</v>
      </c>
      <c r="E131" s="272"/>
      <c r="F131" s="273"/>
      <c r="G131" s="317">
        <f>+IF(SUMPRODUCT(TRUNC(G7:G130))=+SUM(G7:G130),+SUM(G7:G130),"max.2 decim")</f>
        <v>0</v>
      </c>
      <c r="H131" s="318"/>
      <c r="I131" s="276"/>
      <c r="J131" s="276"/>
      <c r="K131" s="276"/>
      <c r="L131" s="276"/>
      <c r="M131" s="276"/>
      <c r="N131" s="277"/>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c r="BM131" s="6"/>
      <c r="BN131" s="6"/>
      <c r="BO131" s="6"/>
      <c r="BP131" s="6"/>
      <c r="BQ131" s="6"/>
      <c r="BR131" s="6"/>
      <c r="BS131" s="6"/>
      <c r="BT131" s="6"/>
      <c r="BU131" s="6"/>
      <c r="BV131" s="6"/>
      <c r="BW131" s="6"/>
      <c r="BX131" s="6"/>
      <c r="BY131" s="6"/>
      <c r="BZ131" s="6"/>
      <c r="CA131" s="6"/>
      <c r="CB131" s="6"/>
      <c r="CC131" s="6"/>
      <c r="CD131" s="6"/>
      <c r="CE131" s="6"/>
      <c r="CF131" s="6"/>
      <c r="CG131" s="6"/>
      <c r="CH131" s="6"/>
      <c r="CI131" s="6"/>
      <c r="CJ131" s="6"/>
      <c r="CK131" s="6"/>
      <c r="CL131" s="6"/>
      <c r="CM131" s="6"/>
      <c r="CN131" s="6"/>
      <c r="CO131" s="6"/>
      <c r="CP131" s="6"/>
      <c r="CQ131" s="6"/>
      <c r="CR131" s="6"/>
      <c r="CS131" s="6"/>
      <c r="CT131" s="6"/>
      <c r="CU131" s="6"/>
      <c r="CV131" s="6"/>
      <c r="CW131" s="6"/>
      <c r="CX131" s="6"/>
      <c r="CY131" s="6"/>
      <c r="CZ131" s="6"/>
      <c r="DA131" s="6"/>
      <c r="DB131" s="6"/>
      <c r="DC131" s="6"/>
      <c r="DD131" s="6"/>
      <c r="DE131" s="6"/>
      <c r="DF131" s="6"/>
      <c r="DG131" s="6"/>
      <c r="DH131" s="6"/>
      <c r="DI131" s="6"/>
      <c r="DJ131" s="6"/>
      <c r="DK131" s="6"/>
      <c r="DL131" s="6"/>
      <c r="DM131" s="6"/>
      <c r="DN131" s="6"/>
      <c r="DO131" s="6"/>
      <c r="DP131" s="6"/>
      <c r="DQ131" s="6"/>
      <c r="DR131" s="6"/>
      <c r="DS131" s="6"/>
      <c r="DT131" s="6"/>
      <c r="DU131" s="6"/>
      <c r="DV131" s="6"/>
      <c r="DW131" s="6"/>
      <c r="DX131" s="6"/>
      <c r="DY131" s="6"/>
      <c r="DZ131" s="6"/>
      <c r="EA131" s="6"/>
      <c r="EB131" s="6"/>
      <c r="EC131" s="6"/>
      <c r="ED131" s="6"/>
      <c r="EE131" s="6"/>
      <c r="EF131" s="6"/>
      <c r="EG131" s="6"/>
      <c r="EH131" s="6"/>
      <c r="EI131" s="6"/>
      <c r="EJ131" s="6"/>
      <c r="EK131" s="6"/>
      <c r="EL131" s="6"/>
      <c r="EM131" s="6"/>
      <c r="EN131" s="6"/>
      <c r="EO131" s="6"/>
      <c r="EP131" s="6"/>
      <c r="EQ131" s="6"/>
      <c r="ER131" s="6"/>
      <c r="ES131" s="6"/>
      <c r="ET131" s="6"/>
      <c r="EU131" s="6"/>
      <c r="EV131" s="6"/>
      <c r="EW131" s="6"/>
      <c r="EX131" s="6"/>
      <c r="EY131" s="6"/>
      <c r="EZ131" s="6"/>
      <c r="FA131" s="6"/>
      <c r="FB131" s="6"/>
      <c r="FC131" s="6"/>
      <c r="FD131" s="6"/>
      <c r="FE131" s="6"/>
      <c r="FF131" s="6"/>
      <c r="FG131" s="6"/>
      <c r="FH131" s="6"/>
      <c r="FI131" s="6"/>
      <c r="FJ131" s="6"/>
      <c r="FK131" s="6"/>
      <c r="FL131" s="6"/>
      <c r="FM131" s="6"/>
      <c r="FN131" s="6"/>
      <c r="FO131" s="6"/>
      <c r="FP131" s="6"/>
      <c r="FQ131" s="6"/>
      <c r="FR131" s="6"/>
      <c r="FS131" s="6"/>
      <c r="FT131" s="6"/>
      <c r="FU131" s="6"/>
      <c r="FV131" s="6"/>
      <c r="FW131" s="6"/>
      <c r="FX131" s="6"/>
      <c r="FY131" s="6"/>
      <c r="FZ131" s="6"/>
      <c r="GA131" s="6"/>
      <c r="GB131" s="6"/>
      <c r="GC131" s="6"/>
      <c r="GD131" s="6"/>
      <c r="GE131" s="6"/>
      <c r="GF131" s="6"/>
      <c r="GG131" s="6"/>
      <c r="GH131" s="6"/>
      <c r="GI131" s="6"/>
      <c r="GJ131" s="6"/>
      <c r="GK131" s="6"/>
      <c r="GL131" s="6"/>
      <c r="GM131" s="6"/>
      <c r="GN131" s="6"/>
      <c r="GO131" s="6"/>
      <c r="GP131" s="6"/>
      <c r="GQ131" s="6"/>
      <c r="GR131" s="6"/>
      <c r="GS131" s="6"/>
      <c r="GT131" s="6"/>
      <c r="GU131" s="6"/>
      <c r="GV131" s="6"/>
      <c r="GW131" s="6"/>
      <c r="GX131" s="6"/>
      <c r="GY131" s="6"/>
      <c r="GZ131" s="6"/>
      <c r="HA131" s="6"/>
      <c r="HB131" s="6"/>
      <c r="HC131" s="6"/>
      <c r="HD131" s="6"/>
    </row>
    <row r="132" spans="1:212" s="43" customFormat="1" ht="15" customHeight="1" thickBot="1" x14ac:dyDescent="0.3">
      <c r="B132" s="49"/>
      <c r="C132" s="49"/>
      <c r="D132" s="50" t="s">
        <v>140</v>
      </c>
      <c r="E132" s="50"/>
      <c r="F132" s="278"/>
      <c r="G132" s="279"/>
      <c r="H132" s="72"/>
      <c r="I132" s="280">
        <f>+IFERROR(IF(SUMPRODUCT(TRUNC(I7:I130,2))=+SUM(I7:I130),+SUM(I7:I130),"max.2 decim"),"revisar items")</f>
        <v>0</v>
      </c>
      <c r="J132" s="280">
        <f>+IFERROR(IF(SUMPRODUCT(TRUNC(J7:J130,2))=+SUM(J7:J130),+SUM(J7:J130),"max.2 decim"),"revisar items")</f>
        <v>0</v>
      </c>
      <c r="K132" s="280">
        <f>+IFERROR(IF(SUMPRODUCT(TRUNC(K7:K130,2))=+SUM(K7:K130),+SUM(K7:K130),"max.2 decim"),"revisar items")</f>
        <v>0</v>
      </c>
      <c r="L132" s="280">
        <f>+IFERROR(IF(SUMPRODUCT(TRUNC(L7:L130,2))=+SUM(L7:L130),+SUM(L7:L130),"max.2 decim"),"revisar items")</f>
        <v>0</v>
      </c>
      <c r="M132" s="280">
        <f>+IFERROR(IF(SUMPRODUCT(TRUNC(M7:M130,2))=+SUM(M7:M130),+SUM(M7:M130),"max.2 decim"),"revisar items")</f>
        <v>0</v>
      </c>
      <c r="N132" s="56"/>
      <c r="O132" s="51"/>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c r="BS132" s="6"/>
      <c r="BT132" s="6"/>
      <c r="BU132" s="6"/>
      <c r="BV132" s="6"/>
      <c r="BW132" s="6"/>
      <c r="BX132" s="6"/>
      <c r="BY132" s="6"/>
      <c r="BZ132" s="6"/>
      <c r="CA132" s="6"/>
      <c r="CB132" s="6"/>
      <c r="CC132" s="6"/>
      <c r="CD132" s="6"/>
      <c r="CE132" s="6"/>
      <c r="CF132" s="6"/>
      <c r="CG132" s="6"/>
      <c r="CH132" s="6"/>
      <c r="CI132" s="6"/>
      <c r="CJ132" s="6"/>
      <c r="CK132" s="6"/>
      <c r="CL132" s="6"/>
      <c r="CM132" s="6"/>
      <c r="CN132" s="6"/>
      <c r="CO132" s="6"/>
      <c r="CP132" s="6"/>
      <c r="CQ132" s="6"/>
      <c r="CR132" s="6"/>
      <c r="CS132" s="6"/>
      <c r="CT132" s="6"/>
      <c r="CU132" s="6"/>
      <c r="CV132" s="6"/>
      <c r="CW132" s="6"/>
      <c r="CX132" s="6"/>
      <c r="CY132" s="6"/>
      <c r="CZ132" s="6"/>
      <c r="DA132" s="6"/>
      <c r="DB132" s="6"/>
      <c r="DC132" s="6"/>
      <c r="DD132" s="6"/>
      <c r="DE132" s="6"/>
      <c r="DF132" s="6"/>
      <c r="DG132" s="6"/>
      <c r="DH132" s="6"/>
      <c r="DI132" s="6"/>
      <c r="DJ132" s="6"/>
      <c r="DK132" s="6"/>
      <c r="DL132" s="6"/>
      <c r="DM132" s="6"/>
      <c r="DN132" s="6"/>
      <c r="DO132" s="6"/>
      <c r="DP132" s="6"/>
      <c r="DQ132" s="6"/>
      <c r="DR132" s="6"/>
      <c r="DS132" s="6"/>
      <c r="DT132" s="6"/>
      <c r="DU132" s="6"/>
      <c r="DV132" s="6"/>
      <c r="DW132" s="6"/>
      <c r="DX132" s="6"/>
      <c r="DY132" s="6"/>
      <c r="DZ132" s="6"/>
      <c r="EA132" s="6"/>
      <c r="EB132" s="6"/>
      <c r="EC132" s="6"/>
      <c r="ED132" s="6"/>
      <c r="EE132" s="6"/>
      <c r="EF132" s="6"/>
      <c r="EG132" s="6"/>
      <c r="EH132" s="6"/>
      <c r="EI132" s="6"/>
      <c r="EJ132" s="6"/>
      <c r="EK132" s="6"/>
      <c r="EL132" s="6"/>
      <c r="EM132" s="6"/>
      <c r="EN132" s="6"/>
      <c r="EO132" s="6"/>
      <c r="EP132" s="6"/>
      <c r="EQ132" s="6"/>
      <c r="ER132" s="6"/>
      <c r="ES132" s="6"/>
      <c r="ET132" s="6"/>
      <c r="EU132" s="6"/>
      <c r="EV132" s="6"/>
      <c r="EW132" s="6"/>
      <c r="EX132" s="6"/>
      <c r="EY132" s="6"/>
      <c r="EZ132" s="6"/>
      <c r="FA132" s="6"/>
      <c r="FB132" s="6"/>
      <c r="FC132" s="6"/>
      <c r="FD132" s="6"/>
      <c r="FE132" s="6"/>
      <c r="FF132" s="6"/>
      <c r="FG132" s="6"/>
      <c r="FH132" s="6"/>
      <c r="FI132" s="6"/>
      <c r="FJ132" s="6"/>
      <c r="FK132" s="6"/>
      <c r="FL132" s="6"/>
      <c r="FM132" s="6"/>
      <c r="FN132" s="6"/>
      <c r="FO132" s="6"/>
      <c r="FP132" s="6"/>
      <c r="FQ132" s="6"/>
      <c r="FR132" s="6"/>
      <c r="FS132" s="6"/>
      <c r="FT132" s="6"/>
      <c r="FU132" s="6"/>
      <c r="FV132" s="6"/>
      <c r="FW132" s="6"/>
      <c r="FX132" s="6"/>
      <c r="FY132" s="6"/>
      <c r="FZ132" s="6"/>
      <c r="GA132" s="6"/>
      <c r="GB132" s="6"/>
      <c r="GC132" s="6"/>
      <c r="GD132" s="6"/>
      <c r="GE132" s="6"/>
      <c r="GF132" s="6"/>
      <c r="GG132" s="6"/>
      <c r="GH132" s="6"/>
      <c r="GI132" s="6"/>
      <c r="GJ132" s="6"/>
      <c r="GK132" s="6"/>
      <c r="GL132" s="6"/>
      <c r="GM132" s="6"/>
      <c r="GN132" s="6"/>
      <c r="GO132" s="6"/>
      <c r="GP132" s="6"/>
      <c r="GQ132" s="6"/>
      <c r="GR132" s="6"/>
      <c r="GS132" s="6"/>
      <c r="GT132" s="6"/>
      <c r="GU132" s="6"/>
      <c r="GV132" s="6"/>
      <c r="GW132" s="6"/>
      <c r="GX132" s="6"/>
      <c r="GY132" s="6"/>
      <c r="GZ132" s="6"/>
      <c r="HA132" s="6"/>
      <c r="HB132" s="6"/>
      <c r="HC132" s="6"/>
      <c r="HD132" s="6"/>
    </row>
    <row r="133" spans="1:212" s="43" customFormat="1" ht="15.75" thickBot="1" x14ac:dyDescent="0.3">
      <c r="B133" s="52"/>
      <c r="C133" s="52"/>
      <c r="D133" s="53" t="s">
        <v>309</v>
      </c>
      <c r="E133" s="53"/>
      <c r="F133" s="281"/>
      <c r="G133" s="282"/>
      <c r="H133" s="73"/>
      <c r="I133" s="283">
        <f>IF(COUNTIFS($H$7:$H$130,0)&gt;0,"revisar imp.cero.",+I132)</f>
        <v>0</v>
      </c>
      <c r="J133" s="283">
        <f>IF(COUNTIFS($H$7:$H$130,0)&gt;0,"revisar imp.cero.",+J132)</f>
        <v>0</v>
      </c>
      <c r="K133" s="283">
        <f>IF(COUNTIFS($H$7:$H$130,0)&gt;0,"revisar imp.cero.",+K132)</f>
        <v>0</v>
      </c>
      <c r="L133" s="283">
        <f>IF(COUNTIFS($H$7:$H$130,0)&gt;0,"revisar imp.cero.",+L132)</f>
        <v>0</v>
      </c>
      <c r="M133" s="283">
        <f>IF(COUNTIFS($H$7:$H$130,0)&gt;0,"revisar imp.cero.",+M132)</f>
        <v>0</v>
      </c>
      <c r="N133" s="277"/>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c r="BM133" s="6"/>
      <c r="BN133" s="6"/>
      <c r="BO133" s="6"/>
      <c r="BP133" s="6"/>
      <c r="BQ133" s="6"/>
      <c r="BR133" s="6"/>
      <c r="BS133" s="6"/>
      <c r="BT133" s="6"/>
      <c r="BU133" s="6"/>
      <c r="BV133" s="6"/>
      <c r="BW133" s="6"/>
      <c r="BX133" s="6"/>
      <c r="BY133" s="6"/>
      <c r="BZ133" s="6"/>
      <c r="CA133" s="6"/>
      <c r="CB133" s="6"/>
      <c r="CC133" s="6"/>
      <c r="CD133" s="6"/>
      <c r="CE133" s="6"/>
      <c r="CF133" s="6"/>
      <c r="CG133" s="6"/>
      <c r="CH133" s="6"/>
      <c r="CI133" s="6"/>
      <c r="CJ133" s="6"/>
      <c r="CK133" s="6"/>
      <c r="CL133" s="6"/>
      <c r="CM133" s="6"/>
      <c r="CN133" s="6"/>
      <c r="CO133" s="6"/>
      <c r="CP133" s="6"/>
      <c r="CQ133" s="6"/>
      <c r="CR133" s="6"/>
      <c r="CS133" s="6"/>
      <c r="CT133" s="6"/>
      <c r="CU133" s="6"/>
      <c r="CV133" s="6"/>
      <c r="CW133" s="6"/>
      <c r="CX133" s="6"/>
      <c r="CY133" s="6"/>
      <c r="CZ133" s="6"/>
      <c r="DA133" s="6"/>
      <c r="DB133" s="6"/>
      <c r="DC133" s="6"/>
      <c r="DD133" s="6"/>
      <c r="DE133" s="6"/>
      <c r="DF133" s="6"/>
      <c r="DG133" s="6"/>
      <c r="DH133" s="6"/>
      <c r="DI133" s="6"/>
      <c r="DJ133" s="6"/>
      <c r="DK133" s="6"/>
      <c r="DL133" s="6"/>
      <c r="DM133" s="6"/>
      <c r="DN133" s="6"/>
      <c r="DO133" s="6"/>
      <c r="DP133" s="6"/>
      <c r="DQ133" s="6"/>
      <c r="DR133" s="6"/>
      <c r="DS133" s="6"/>
      <c r="DT133" s="6"/>
      <c r="DU133" s="6"/>
      <c r="DV133" s="6"/>
      <c r="DW133" s="6"/>
      <c r="DX133" s="6"/>
      <c r="DY133" s="6"/>
      <c r="DZ133" s="6"/>
      <c r="EA133" s="6"/>
      <c r="EB133" s="6"/>
      <c r="EC133" s="6"/>
      <c r="ED133" s="6"/>
      <c r="EE133" s="6"/>
      <c r="EF133" s="6"/>
      <c r="EG133" s="6"/>
      <c r="EH133" s="6"/>
      <c r="EI133" s="6"/>
      <c r="EJ133" s="6"/>
      <c r="EK133" s="6"/>
      <c r="EL133" s="6"/>
      <c r="EM133" s="6"/>
      <c r="EN133" s="6"/>
      <c r="EO133" s="6"/>
      <c r="EP133" s="6"/>
      <c r="EQ133" s="6"/>
      <c r="ER133" s="6"/>
      <c r="ES133" s="6"/>
      <c r="ET133" s="6"/>
      <c r="EU133" s="6"/>
      <c r="EV133" s="6"/>
      <c r="EW133" s="6"/>
      <c r="EX133" s="6"/>
      <c r="EY133" s="6"/>
      <c r="EZ133" s="6"/>
      <c r="FA133" s="6"/>
      <c r="FB133" s="6"/>
      <c r="FC133" s="6"/>
      <c r="FD133" s="6"/>
      <c r="FE133" s="6"/>
      <c r="FF133" s="6"/>
      <c r="FG133" s="6"/>
      <c r="FH133" s="6"/>
      <c r="FI133" s="6"/>
      <c r="FJ133" s="6"/>
      <c r="FK133" s="6"/>
      <c r="FL133" s="6"/>
      <c r="FM133" s="6"/>
      <c r="FN133" s="6"/>
      <c r="FO133" s="6"/>
      <c r="FP133" s="6"/>
      <c r="FQ133" s="6"/>
      <c r="FR133" s="6"/>
      <c r="FS133" s="6"/>
      <c r="FT133" s="6"/>
      <c r="FU133" s="6"/>
      <c r="FV133" s="6"/>
      <c r="FW133" s="6"/>
      <c r="FX133" s="6"/>
      <c r="FY133" s="6"/>
      <c r="FZ133" s="6"/>
      <c r="GA133" s="6"/>
      <c r="GB133" s="6"/>
      <c r="GC133" s="6"/>
      <c r="GD133" s="6"/>
      <c r="GE133" s="6"/>
      <c r="GF133" s="6"/>
      <c r="GG133" s="6"/>
      <c r="GH133" s="6"/>
      <c r="GI133" s="6"/>
      <c r="GJ133" s="6"/>
      <c r="GK133" s="6"/>
      <c r="GL133" s="6"/>
      <c r="GM133" s="6"/>
      <c r="GN133" s="6"/>
      <c r="GO133" s="6"/>
      <c r="GP133" s="6"/>
      <c r="GQ133" s="6"/>
      <c r="GR133" s="6"/>
      <c r="GS133" s="6"/>
      <c r="GT133" s="6"/>
      <c r="GU133" s="6"/>
      <c r="GV133" s="6"/>
      <c r="GW133" s="6"/>
      <c r="GX133" s="6"/>
      <c r="GY133" s="6"/>
      <c r="GZ133" s="6"/>
      <c r="HA133" s="6"/>
      <c r="HB133" s="6"/>
      <c r="HC133" s="6"/>
      <c r="HD133" s="6"/>
    </row>
    <row r="134" spans="1:212" s="43" customFormat="1" ht="15.75" thickBot="1" x14ac:dyDescent="0.3">
      <c r="B134" s="52"/>
      <c r="C134" s="345"/>
      <c r="D134" s="53" t="s">
        <v>310</v>
      </c>
      <c r="E134" s="53"/>
      <c r="F134" s="285"/>
      <c r="G134" s="282"/>
      <c r="H134" s="346"/>
      <c r="I134" s="274" t="str">
        <f>IF(COUNTIFS($G$7:$G$130,0)&gt;0,"revisar imp.cero.",IF(COUNTA($G$7:$G$130)&lt;108,"items pdtes.oferta",+$G$131))</f>
        <v>items pdtes.oferta</v>
      </c>
      <c r="J134" s="274" t="str">
        <f>IF(COUNTIFS($G$7:$G$130,0)&gt;0,"revisar imp.cero.",IF(COUNTA($G$7:$G$130)&lt;108,"items pdtes.oferta",+$G$131))</f>
        <v>items pdtes.oferta</v>
      </c>
      <c r="K134" s="274" t="str">
        <f>IF(COUNTIFS($G$7:$G$130,0)&gt;0,"revisar imp.cero.",IF(COUNTA($G$7:$G$130)&lt;108,"items pdtes.oferta",+$G$131))</f>
        <v>items pdtes.oferta</v>
      </c>
      <c r="L134" s="274" t="str">
        <f>IF(COUNTIFS($G$7:$G$130,0)&gt;0,"revisar imp.cero.",IF(COUNTA($G$7:$G$130)&lt;108,"items pdtes.oferta",+$G$131))</f>
        <v>items pdtes.oferta</v>
      </c>
      <c r="M134" s="274" t="str">
        <f>IF(COUNTIFS($G$7:$G$130,0)&gt;0,"revisar imp.cero.",IF(COUNTA($G$7:$G$130)&lt;108,"items pdtes.oferta",+$G$131))</f>
        <v>items pdtes.oferta</v>
      </c>
      <c r="N134" s="277"/>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c r="BM134" s="6"/>
      <c r="BN134" s="6"/>
      <c r="BO134" s="6"/>
      <c r="BP134" s="6"/>
      <c r="BQ134" s="6"/>
      <c r="BR134" s="6"/>
      <c r="BS134" s="6"/>
      <c r="BT134" s="6"/>
      <c r="BU134" s="6"/>
      <c r="BV134" s="6"/>
      <c r="BW134" s="6"/>
      <c r="BX134" s="6"/>
      <c r="BY134" s="6"/>
      <c r="BZ134" s="6"/>
      <c r="CA134" s="6"/>
      <c r="CB134" s="6"/>
      <c r="CC134" s="6"/>
      <c r="CD134" s="6"/>
      <c r="CE134" s="6"/>
      <c r="CF134" s="6"/>
      <c r="CG134" s="6"/>
      <c r="CH134" s="6"/>
      <c r="CI134" s="6"/>
      <c r="CJ134" s="6"/>
      <c r="CK134" s="6"/>
      <c r="CL134" s="6"/>
      <c r="CM134" s="6"/>
      <c r="CN134" s="6"/>
      <c r="CO134" s="6"/>
      <c r="CP134" s="6"/>
      <c r="CQ134" s="6"/>
      <c r="CR134" s="6"/>
      <c r="CS134" s="6"/>
      <c r="CT134" s="6"/>
      <c r="CU134" s="6"/>
      <c r="CV134" s="6"/>
      <c r="CW134" s="6"/>
      <c r="CX134" s="6"/>
      <c r="CY134" s="6"/>
      <c r="CZ134" s="6"/>
      <c r="DA134" s="6"/>
      <c r="DB134" s="6"/>
      <c r="DC134" s="6"/>
      <c r="DD134" s="6"/>
      <c r="DE134" s="6"/>
      <c r="DF134" s="6"/>
      <c r="DG134" s="6"/>
      <c r="DH134" s="6"/>
      <c r="DI134" s="6"/>
      <c r="DJ134" s="6"/>
      <c r="DK134" s="6"/>
      <c r="DL134" s="6"/>
      <c r="DM134" s="6"/>
      <c r="DN134" s="6"/>
      <c r="DO134" s="6"/>
      <c r="DP134" s="6"/>
      <c r="DQ134" s="6"/>
      <c r="DR134" s="6"/>
      <c r="DS134" s="6"/>
      <c r="DT134" s="6"/>
      <c r="DU134" s="6"/>
      <c r="DV134" s="6"/>
      <c r="DW134" s="6"/>
      <c r="DX134" s="6"/>
      <c r="DY134" s="6"/>
      <c r="DZ134" s="6"/>
      <c r="EA134" s="6"/>
      <c r="EB134" s="6"/>
      <c r="EC134" s="6"/>
      <c r="ED134" s="6"/>
      <c r="EE134" s="6"/>
      <c r="EF134" s="6"/>
      <c r="EG134" s="6"/>
      <c r="EH134" s="6"/>
      <c r="EI134" s="6"/>
      <c r="EJ134" s="6"/>
      <c r="EK134" s="6"/>
      <c r="EL134" s="6"/>
      <c r="EM134" s="6"/>
      <c r="EN134" s="6"/>
      <c r="EO134" s="6"/>
      <c r="EP134" s="6"/>
      <c r="EQ134" s="6"/>
      <c r="ER134" s="6"/>
      <c r="ES134" s="6"/>
      <c r="ET134" s="6"/>
      <c r="EU134" s="6"/>
      <c r="EV134" s="6"/>
      <c r="EW134" s="6"/>
      <c r="EX134" s="6"/>
      <c r="EY134" s="6"/>
      <c r="EZ134" s="6"/>
      <c r="FA134" s="6"/>
      <c r="FB134" s="6"/>
      <c r="FC134" s="6"/>
      <c r="FD134" s="6"/>
      <c r="FE134" s="6"/>
      <c r="FF134" s="6"/>
      <c r="FG134" s="6"/>
      <c r="FH134" s="6"/>
      <c r="FI134" s="6"/>
      <c r="FJ134" s="6"/>
      <c r="FK134" s="6"/>
      <c r="FL134" s="6"/>
      <c r="FM134" s="6"/>
      <c r="FN134" s="6"/>
      <c r="FO134" s="6"/>
      <c r="FP134" s="6"/>
      <c r="FQ134" s="6"/>
      <c r="FR134" s="6"/>
      <c r="FS134" s="6"/>
      <c r="FT134" s="6"/>
      <c r="FU134" s="6"/>
      <c r="FV134" s="6"/>
      <c r="FW134" s="6"/>
      <c r="FX134" s="6"/>
      <c r="FY134" s="6"/>
      <c r="FZ134" s="6"/>
      <c r="GA134" s="6"/>
      <c r="GB134" s="6"/>
      <c r="GC134" s="6"/>
      <c r="GD134" s="6"/>
      <c r="GE134" s="6"/>
      <c r="GF134" s="6"/>
      <c r="GG134" s="6"/>
      <c r="GH134" s="6"/>
      <c r="GI134" s="6"/>
      <c r="GJ134" s="6"/>
      <c r="GK134" s="6"/>
      <c r="GL134" s="6"/>
      <c r="GM134" s="6"/>
      <c r="GN134" s="6"/>
      <c r="GO134" s="6"/>
      <c r="GP134" s="6"/>
      <c r="GQ134" s="6"/>
      <c r="GR134" s="6"/>
      <c r="GS134" s="6"/>
      <c r="GT134" s="6"/>
      <c r="GU134" s="6"/>
      <c r="GV134" s="6"/>
      <c r="GW134" s="6"/>
      <c r="GX134" s="6"/>
      <c r="GY134" s="6"/>
      <c r="GZ134" s="6"/>
      <c r="HA134" s="6"/>
      <c r="HB134" s="6"/>
      <c r="HC134" s="6"/>
      <c r="HD134" s="6"/>
    </row>
    <row r="135" spans="1:212" s="43" customFormat="1" x14ac:dyDescent="0.25">
      <c r="A135" s="6"/>
      <c r="B135" s="286"/>
      <c r="C135" s="286"/>
      <c r="D135" s="287"/>
      <c r="E135" s="287"/>
      <c r="F135" s="288"/>
      <c r="G135" s="289"/>
      <c r="H135" s="290"/>
      <c r="I135" s="284"/>
      <c r="J135" s="284"/>
      <c r="K135" s="284"/>
      <c r="L135" s="276"/>
      <c r="M135" s="276"/>
      <c r="N135" s="277"/>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c r="BM135" s="6"/>
      <c r="BN135" s="6"/>
      <c r="BO135" s="6"/>
      <c r="BP135" s="6"/>
      <c r="BQ135" s="6"/>
      <c r="BR135" s="6"/>
      <c r="BS135" s="6"/>
      <c r="BT135" s="6"/>
      <c r="BU135" s="6"/>
      <c r="BV135" s="6"/>
      <c r="BW135" s="6"/>
      <c r="BX135" s="6"/>
      <c r="BY135" s="6"/>
      <c r="BZ135" s="6"/>
      <c r="CA135" s="6"/>
      <c r="CB135" s="6"/>
      <c r="CC135" s="6"/>
      <c r="CD135" s="6"/>
      <c r="CE135" s="6"/>
      <c r="CF135" s="6"/>
      <c r="CG135" s="6"/>
      <c r="CH135" s="6"/>
      <c r="CI135" s="6"/>
      <c r="CJ135" s="6"/>
      <c r="CK135" s="6"/>
      <c r="CL135" s="6"/>
      <c r="CM135" s="6"/>
      <c r="CN135" s="6"/>
      <c r="CO135" s="6"/>
      <c r="CP135" s="6"/>
      <c r="CQ135" s="6"/>
      <c r="CR135" s="6"/>
      <c r="CS135" s="6"/>
      <c r="CT135" s="6"/>
      <c r="CU135" s="6"/>
      <c r="CV135" s="6"/>
      <c r="CW135" s="6"/>
      <c r="CX135" s="6"/>
      <c r="CY135" s="6"/>
      <c r="CZ135" s="6"/>
      <c r="DA135" s="6"/>
      <c r="DB135" s="6"/>
      <c r="DC135" s="6"/>
      <c r="DD135" s="6"/>
      <c r="DE135" s="6"/>
      <c r="DF135" s="6"/>
      <c r="DG135" s="6"/>
      <c r="DH135" s="6"/>
      <c r="DI135" s="6"/>
      <c r="DJ135" s="6"/>
      <c r="DK135" s="6"/>
      <c r="DL135" s="6"/>
      <c r="DM135" s="6"/>
      <c r="DN135" s="6"/>
      <c r="DO135" s="6"/>
      <c r="DP135" s="6"/>
      <c r="DQ135" s="6"/>
      <c r="DR135" s="6"/>
      <c r="DS135" s="6"/>
      <c r="DT135" s="6"/>
      <c r="DU135" s="6"/>
      <c r="DV135" s="6"/>
      <c r="DW135" s="6"/>
      <c r="DX135" s="6"/>
      <c r="DY135" s="6"/>
      <c r="DZ135" s="6"/>
      <c r="EA135" s="6"/>
      <c r="EB135" s="6"/>
      <c r="EC135" s="6"/>
      <c r="ED135" s="6"/>
      <c r="EE135" s="6"/>
      <c r="EF135" s="6"/>
      <c r="EG135" s="6"/>
      <c r="EH135" s="6"/>
      <c r="EI135" s="6"/>
      <c r="EJ135" s="6"/>
      <c r="EK135" s="6"/>
      <c r="EL135" s="6"/>
      <c r="EM135" s="6"/>
      <c r="EN135" s="6"/>
      <c r="EO135" s="6"/>
      <c r="EP135" s="6"/>
      <c r="EQ135" s="6"/>
      <c r="ER135" s="6"/>
      <c r="ES135" s="6"/>
      <c r="ET135" s="6"/>
      <c r="EU135" s="6"/>
      <c r="EV135" s="6"/>
      <c r="EW135" s="6"/>
      <c r="EX135" s="6"/>
      <c r="EY135" s="6"/>
      <c r="EZ135" s="6"/>
      <c r="FA135" s="6"/>
      <c r="FB135" s="6"/>
      <c r="FC135" s="6"/>
      <c r="FD135" s="6"/>
      <c r="FE135" s="6"/>
      <c r="FF135" s="6"/>
      <c r="FG135" s="6"/>
      <c r="FH135" s="6"/>
      <c r="FI135" s="6"/>
      <c r="FJ135" s="6"/>
      <c r="FK135" s="6"/>
      <c r="FL135" s="6"/>
      <c r="FM135" s="6"/>
      <c r="FN135" s="6"/>
      <c r="FO135" s="6"/>
      <c r="FP135" s="6"/>
      <c r="FQ135" s="6"/>
      <c r="FR135" s="6"/>
      <c r="FS135" s="6"/>
      <c r="FT135" s="6"/>
      <c r="FU135" s="6"/>
      <c r="FV135" s="6"/>
      <c r="FW135" s="6"/>
      <c r="FX135" s="6"/>
      <c r="FY135" s="6"/>
      <c r="FZ135" s="6"/>
      <c r="GA135" s="6"/>
      <c r="GB135" s="6"/>
      <c r="GC135" s="6"/>
      <c r="GD135" s="6"/>
      <c r="GE135" s="6"/>
      <c r="GF135" s="6"/>
      <c r="GG135" s="6"/>
      <c r="GH135" s="6"/>
      <c r="GI135" s="6"/>
      <c r="GJ135" s="6"/>
      <c r="GK135" s="6"/>
      <c r="GL135" s="6"/>
      <c r="GM135" s="6"/>
      <c r="GN135" s="6"/>
      <c r="GO135" s="6"/>
      <c r="GP135" s="6"/>
      <c r="GQ135" s="6"/>
      <c r="GR135" s="6"/>
      <c r="GS135" s="6"/>
      <c r="GT135" s="6"/>
      <c r="GU135" s="6"/>
      <c r="GV135" s="6"/>
      <c r="GW135" s="6"/>
      <c r="GX135" s="6"/>
      <c r="GY135" s="6"/>
      <c r="GZ135" s="6"/>
      <c r="HA135" s="6"/>
      <c r="HB135" s="6"/>
      <c r="HC135" s="6"/>
      <c r="HD135" s="6"/>
    </row>
    <row r="136" spans="1:212" s="43" customFormat="1" ht="5.0999999999999996" customHeight="1" x14ac:dyDescent="0.25">
      <c r="A136" s="6"/>
      <c r="B136" s="291"/>
      <c r="C136" s="291"/>
      <c r="D136" s="292"/>
      <c r="E136" s="292"/>
      <c r="F136" s="293"/>
      <c r="G136" s="294"/>
      <c r="H136" s="275"/>
      <c r="I136" s="276"/>
      <c r="J136" s="276"/>
      <c r="K136" s="276"/>
      <c r="L136" s="276"/>
      <c r="M136" s="276"/>
      <c r="N136" s="277"/>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c r="BM136" s="6"/>
      <c r="BN136" s="6"/>
      <c r="BO136" s="6"/>
      <c r="BP136" s="6"/>
      <c r="BQ136" s="6"/>
      <c r="BR136" s="6"/>
      <c r="BS136" s="6"/>
      <c r="BT136" s="6"/>
      <c r="BU136" s="6"/>
      <c r="BV136" s="6"/>
      <c r="BW136" s="6"/>
      <c r="BX136" s="6"/>
      <c r="BY136" s="6"/>
      <c r="BZ136" s="6"/>
      <c r="CA136" s="6"/>
      <c r="CB136" s="6"/>
      <c r="CC136" s="6"/>
      <c r="CD136" s="6"/>
      <c r="CE136" s="6"/>
      <c r="CF136" s="6"/>
      <c r="CG136" s="6"/>
      <c r="CH136" s="6"/>
      <c r="CI136" s="6"/>
      <c r="CJ136" s="6"/>
      <c r="CK136" s="6"/>
      <c r="CL136" s="6"/>
      <c r="CM136" s="6"/>
      <c r="CN136" s="6"/>
      <c r="CO136" s="6"/>
      <c r="CP136" s="6"/>
      <c r="CQ136" s="6"/>
      <c r="CR136" s="6"/>
      <c r="CS136" s="6"/>
      <c r="CT136" s="6"/>
      <c r="CU136" s="6"/>
      <c r="CV136" s="6"/>
      <c r="CW136" s="6"/>
      <c r="CX136" s="6"/>
      <c r="CY136" s="6"/>
      <c r="CZ136" s="6"/>
      <c r="DA136" s="6"/>
      <c r="DB136" s="6"/>
      <c r="DC136" s="6"/>
      <c r="DD136" s="6"/>
      <c r="DE136" s="6"/>
      <c r="DF136" s="6"/>
      <c r="DG136" s="6"/>
      <c r="DH136" s="6"/>
      <c r="DI136" s="6"/>
      <c r="DJ136" s="6"/>
      <c r="DK136" s="6"/>
      <c r="DL136" s="6"/>
      <c r="DM136" s="6"/>
      <c r="DN136" s="6"/>
      <c r="DO136" s="6"/>
      <c r="DP136" s="6"/>
      <c r="DQ136" s="6"/>
      <c r="DR136" s="6"/>
      <c r="DS136" s="6"/>
      <c r="DT136" s="6"/>
      <c r="DU136" s="6"/>
      <c r="DV136" s="6"/>
      <c r="DW136" s="6"/>
      <c r="DX136" s="6"/>
      <c r="DY136" s="6"/>
      <c r="DZ136" s="6"/>
      <c r="EA136" s="6"/>
      <c r="EB136" s="6"/>
      <c r="EC136" s="6"/>
      <c r="ED136" s="6"/>
      <c r="EE136" s="6"/>
      <c r="EF136" s="6"/>
      <c r="EG136" s="6"/>
      <c r="EH136" s="6"/>
      <c r="EI136" s="6"/>
      <c r="EJ136" s="6"/>
      <c r="EK136" s="6"/>
      <c r="EL136" s="6"/>
      <c r="EM136" s="6"/>
      <c r="EN136" s="6"/>
      <c r="EO136" s="6"/>
      <c r="EP136" s="6"/>
      <c r="EQ136" s="6"/>
      <c r="ER136" s="6"/>
      <c r="ES136" s="6"/>
      <c r="ET136" s="6"/>
      <c r="EU136" s="6"/>
      <c r="EV136" s="6"/>
      <c r="EW136" s="6"/>
      <c r="EX136" s="6"/>
      <c r="EY136" s="6"/>
      <c r="EZ136" s="6"/>
      <c r="FA136" s="6"/>
      <c r="FB136" s="6"/>
      <c r="FC136" s="6"/>
      <c r="FD136" s="6"/>
      <c r="FE136" s="6"/>
      <c r="FF136" s="6"/>
      <c r="FG136" s="6"/>
      <c r="FH136" s="6"/>
      <c r="FI136" s="6"/>
      <c r="FJ136" s="6"/>
      <c r="FK136" s="6"/>
      <c r="FL136" s="6"/>
      <c r="FM136" s="6"/>
      <c r="FN136" s="6"/>
      <c r="FO136" s="6"/>
      <c r="FP136" s="6"/>
      <c r="FQ136" s="6"/>
      <c r="FR136" s="6"/>
      <c r="FS136" s="6"/>
      <c r="FT136" s="6"/>
      <c r="FU136" s="6"/>
      <c r="FV136" s="6"/>
      <c r="FW136" s="6"/>
      <c r="FX136" s="6"/>
      <c r="FY136" s="6"/>
      <c r="FZ136" s="6"/>
      <c r="GA136" s="6"/>
      <c r="GB136" s="6"/>
      <c r="GC136" s="6"/>
      <c r="GD136" s="6"/>
      <c r="GE136" s="6"/>
      <c r="GF136" s="6"/>
      <c r="GG136" s="6"/>
      <c r="GH136" s="6"/>
      <c r="GI136" s="6"/>
      <c r="GJ136" s="6"/>
      <c r="GK136" s="6"/>
      <c r="GL136" s="6"/>
      <c r="GM136" s="6"/>
      <c r="GN136" s="6"/>
      <c r="GO136" s="6"/>
      <c r="GP136" s="6"/>
      <c r="GQ136" s="6"/>
      <c r="GR136" s="6"/>
      <c r="GS136" s="6"/>
      <c r="GT136" s="6"/>
      <c r="GU136" s="6"/>
      <c r="GV136" s="6"/>
      <c r="GW136" s="6"/>
      <c r="GX136" s="6"/>
      <c r="GY136" s="6"/>
      <c r="GZ136" s="6"/>
      <c r="HA136" s="6"/>
      <c r="HB136" s="6"/>
      <c r="HC136" s="6"/>
      <c r="HD136" s="6"/>
    </row>
    <row r="137" spans="1:212" s="43" customFormat="1" ht="18" customHeight="1" x14ac:dyDescent="0.25">
      <c r="B137" s="295"/>
      <c r="C137" s="296"/>
      <c r="D137" s="297"/>
      <c r="E137" s="297"/>
      <c r="F137" s="297" t="s">
        <v>319</v>
      </c>
      <c r="G137" s="305"/>
      <c r="H137" s="298"/>
      <c r="I137" s="299" t="str">
        <f>+IFERROR(I133+I134,"revisar items")</f>
        <v>revisar items</v>
      </c>
      <c r="J137" s="299" t="str">
        <f>+IFERROR(J133+J134,"revisar items")</f>
        <v>revisar items</v>
      </c>
      <c r="K137" s="299" t="str">
        <f>+IFERROR(K133+K134,"revisar items")</f>
        <v>revisar items</v>
      </c>
      <c r="L137" s="299" t="str">
        <f>+IFERROR(L133+L134,"revisar items")</f>
        <v>revisar items</v>
      </c>
      <c r="M137" s="299" t="str">
        <f>+IFERROR(M133+M134,"revisar items")</f>
        <v>revisar items</v>
      </c>
      <c r="N137" s="277"/>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c r="BA137" s="6"/>
      <c r="BB137" s="6"/>
      <c r="BC137" s="6"/>
      <c r="BD137" s="6"/>
      <c r="BE137" s="6"/>
      <c r="BF137" s="6"/>
      <c r="BG137" s="6"/>
      <c r="BH137" s="6"/>
      <c r="BI137" s="6"/>
      <c r="BJ137" s="6"/>
      <c r="BK137" s="6"/>
      <c r="BL137" s="6"/>
      <c r="BM137" s="6"/>
      <c r="BN137" s="6"/>
      <c r="BO137" s="6"/>
      <c r="BP137" s="6"/>
      <c r="BQ137" s="6"/>
      <c r="BR137" s="6"/>
      <c r="BS137" s="6"/>
      <c r="BT137" s="6"/>
      <c r="BU137" s="6"/>
      <c r="BV137" s="6"/>
      <c r="BW137" s="6"/>
      <c r="BX137" s="6"/>
      <c r="BY137" s="6"/>
      <c r="BZ137" s="6"/>
      <c r="CA137" s="6"/>
      <c r="CB137" s="6"/>
      <c r="CC137" s="6"/>
      <c r="CD137" s="6"/>
      <c r="CE137" s="6"/>
      <c r="CF137" s="6"/>
      <c r="CG137" s="6"/>
      <c r="CH137" s="6"/>
      <c r="CI137" s="6"/>
      <c r="CJ137" s="6"/>
      <c r="CK137" s="6"/>
      <c r="CL137" s="6"/>
      <c r="CM137" s="6"/>
      <c r="CN137" s="6"/>
      <c r="CO137" s="6"/>
      <c r="CP137" s="6"/>
      <c r="CQ137" s="6"/>
      <c r="CR137" s="6"/>
      <c r="CS137" s="6"/>
      <c r="CT137" s="6"/>
      <c r="CU137" s="6"/>
      <c r="CV137" s="6"/>
      <c r="CW137" s="6"/>
      <c r="CX137" s="6"/>
      <c r="CY137" s="6"/>
      <c r="CZ137" s="6"/>
      <c r="DA137" s="6"/>
      <c r="DB137" s="6"/>
      <c r="DC137" s="6"/>
      <c r="DD137" s="6"/>
      <c r="DE137" s="6"/>
      <c r="DF137" s="6"/>
      <c r="DG137" s="6"/>
      <c r="DH137" s="6"/>
      <c r="DI137" s="6"/>
      <c r="DJ137" s="6"/>
      <c r="DK137" s="6"/>
      <c r="DL137" s="6"/>
      <c r="DM137" s="6"/>
      <c r="DN137" s="6"/>
      <c r="DO137" s="6"/>
      <c r="DP137" s="6"/>
      <c r="DQ137" s="6"/>
      <c r="DR137" s="6"/>
      <c r="DS137" s="6"/>
      <c r="DT137" s="6"/>
      <c r="DU137" s="6"/>
      <c r="DV137" s="6"/>
      <c r="DW137" s="6"/>
      <c r="DX137" s="6"/>
      <c r="DY137" s="6"/>
      <c r="DZ137" s="6"/>
      <c r="EA137" s="6"/>
      <c r="EB137" s="6"/>
      <c r="EC137" s="6"/>
      <c r="ED137" s="6"/>
      <c r="EE137" s="6"/>
      <c r="EF137" s="6"/>
      <c r="EG137" s="6"/>
      <c r="EH137" s="6"/>
      <c r="EI137" s="6"/>
      <c r="EJ137" s="6"/>
      <c r="EK137" s="6"/>
      <c r="EL137" s="6"/>
      <c r="EM137" s="6"/>
      <c r="EN137" s="6"/>
      <c r="EO137" s="6"/>
      <c r="EP137" s="6"/>
      <c r="EQ137" s="6"/>
      <c r="ER137" s="6"/>
      <c r="ES137" s="6"/>
      <c r="ET137" s="6"/>
      <c r="EU137" s="6"/>
      <c r="EV137" s="6"/>
      <c r="EW137" s="6"/>
      <c r="EX137" s="6"/>
      <c r="EY137" s="6"/>
      <c r="EZ137" s="6"/>
      <c r="FA137" s="6"/>
      <c r="FB137" s="6"/>
      <c r="FC137" s="6"/>
      <c r="FD137" s="6"/>
      <c r="FE137" s="6"/>
      <c r="FF137" s="6"/>
      <c r="FG137" s="6"/>
      <c r="FH137" s="6"/>
      <c r="FI137" s="6"/>
      <c r="FJ137" s="6"/>
      <c r="FK137" s="6"/>
      <c r="FL137" s="6"/>
      <c r="FM137" s="6"/>
      <c r="FN137" s="6"/>
      <c r="FO137" s="6"/>
      <c r="FP137" s="6"/>
      <c r="FQ137" s="6"/>
      <c r="FR137" s="6"/>
      <c r="FS137" s="6"/>
      <c r="FT137" s="6"/>
      <c r="FU137" s="6"/>
      <c r="FV137" s="6"/>
      <c r="FW137" s="6"/>
      <c r="FX137" s="6"/>
      <c r="FY137" s="6"/>
      <c r="FZ137" s="6"/>
      <c r="GA137" s="6"/>
      <c r="GB137" s="6"/>
      <c r="GC137" s="6"/>
      <c r="GD137" s="6"/>
      <c r="GE137" s="6"/>
      <c r="GF137" s="6"/>
      <c r="GG137" s="6"/>
      <c r="GH137" s="6"/>
      <c r="GI137" s="6"/>
      <c r="GJ137" s="6"/>
      <c r="GK137" s="6"/>
      <c r="GL137" s="6"/>
      <c r="GM137" s="6"/>
      <c r="GN137" s="6"/>
      <c r="GO137" s="6"/>
      <c r="GP137" s="6"/>
      <c r="GQ137" s="6"/>
      <c r="GR137" s="6"/>
      <c r="GS137" s="6"/>
      <c r="GT137" s="6"/>
      <c r="GU137" s="6"/>
      <c r="GV137" s="6"/>
      <c r="GW137" s="6"/>
      <c r="GX137" s="6"/>
      <c r="GY137" s="6"/>
      <c r="GZ137" s="6"/>
      <c r="HA137" s="6"/>
      <c r="HB137" s="6"/>
      <c r="HC137" s="6"/>
      <c r="HD137" s="6"/>
    </row>
    <row r="138" spans="1:212" s="43" customFormat="1" ht="3" customHeight="1" x14ac:dyDescent="0.25">
      <c r="B138" s="1"/>
      <c r="C138" s="1"/>
      <c r="D138" s="1"/>
      <c r="E138" s="1"/>
      <c r="F138" s="111"/>
      <c r="G138" s="300"/>
      <c r="H138" s="3"/>
      <c r="I138" s="4"/>
      <c r="J138" s="4"/>
      <c r="K138" s="4"/>
      <c r="L138" s="301"/>
      <c r="M138" s="301"/>
      <c r="N138" s="302"/>
      <c r="O138" s="51"/>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c r="BM138" s="6"/>
      <c r="BN138" s="6"/>
      <c r="BO138" s="6"/>
      <c r="BP138" s="6"/>
      <c r="BQ138" s="6"/>
      <c r="BR138" s="6"/>
      <c r="BS138" s="6"/>
      <c r="BT138" s="6"/>
      <c r="BU138" s="6"/>
      <c r="BV138" s="6"/>
      <c r="BW138" s="6"/>
      <c r="BX138" s="6"/>
      <c r="BY138" s="6"/>
      <c r="BZ138" s="6"/>
      <c r="CA138" s="6"/>
      <c r="CB138" s="6"/>
      <c r="CC138" s="6"/>
      <c r="CD138" s="6"/>
      <c r="CE138" s="6"/>
      <c r="CF138" s="6"/>
      <c r="CG138" s="6"/>
      <c r="CH138" s="6"/>
      <c r="CI138" s="6"/>
      <c r="CJ138" s="6"/>
      <c r="CK138" s="6"/>
      <c r="CL138" s="6"/>
      <c r="CM138" s="6"/>
      <c r="CN138" s="6"/>
      <c r="CO138" s="6"/>
      <c r="CP138" s="6"/>
      <c r="CQ138" s="6"/>
      <c r="CR138" s="6"/>
      <c r="CS138" s="6"/>
      <c r="CT138" s="6"/>
      <c r="CU138" s="6"/>
      <c r="CV138" s="6"/>
      <c r="CW138" s="6"/>
      <c r="CX138" s="6"/>
      <c r="CY138" s="6"/>
      <c r="CZ138" s="6"/>
      <c r="DA138" s="6"/>
      <c r="DB138" s="6"/>
      <c r="DC138" s="6"/>
      <c r="DD138" s="6"/>
      <c r="DE138" s="6"/>
      <c r="DF138" s="6"/>
      <c r="DG138" s="6"/>
      <c r="DH138" s="6"/>
      <c r="DI138" s="6"/>
      <c r="DJ138" s="6"/>
      <c r="DK138" s="6"/>
      <c r="DL138" s="6"/>
      <c r="DM138" s="6"/>
      <c r="DN138" s="6"/>
      <c r="DO138" s="6"/>
      <c r="DP138" s="6"/>
      <c r="DQ138" s="6"/>
      <c r="DR138" s="6"/>
      <c r="DS138" s="6"/>
      <c r="DT138" s="6"/>
      <c r="DU138" s="6"/>
      <c r="DV138" s="6"/>
      <c r="DW138" s="6"/>
      <c r="DX138" s="6"/>
      <c r="DY138" s="6"/>
      <c r="DZ138" s="6"/>
      <c r="EA138" s="6"/>
      <c r="EB138" s="6"/>
      <c r="EC138" s="6"/>
      <c r="ED138" s="6"/>
      <c r="EE138" s="6"/>
      <c r="EF138" s="6"/>
      <c r="EG138" s="6"/>
      <c r="EH138" s="6"/>
      <c r="EI138" s="6"/>
      <c r="EJ138" s="6"/>
      <c r="EK138" s="6"/>
      <c r="EL138" s="6"/>
      <c r="EM138" s="6"/>
      <c r="EN138" s="6"/>
      <c r="EO138" s="6"/>
      <c r="EP138" s="6"/>
      <c r="EQ138" s="6"/>
      <c r="ER138" s="6"/>
      <c r="ES138" s="6"/>
      <c r="ET138" s="6"/>
      <c r="EU138" s="6"/>
      <c r="EV138" s="6"/>
      <c r="EW138" s="6"/>
      <c r="EX138" s="6"/>
      <c r="EY138" s="6"/>
      <c r="EZ138" s="6"/>
      <c r="FA138" s="6"/>
      <c r="FB138" s="6"/>
      <c r="FC138" s="6"/>
      <c r="FD138" s="6"/>
      <c r="FE138" s="6"/>
      <c r="FF138" s="6"/>
      <c r="FG138" s="6"/>
      <c r="FH138" s="6"/>
      <c r="FI138" s="6"/>
      <c r="FJ138" s="6"/>
      <c r="FK138" s="6"/>
      <c r="FL138" s="6"/>
      <c r="FM138" s="6"/>
      <c r="FN138" s="6"/>
      <c r="FO138" s="6"/>
      <c r="FP138" s="6"/>
      <c r="FQ138" s="6"/>
      <c r="FR138" s="6"/>
      <c r="FS138" s="6"/>
      <c r="FT138" s="6"/>
      <c r="FU138" s="6"/>
      <c r="FV138" s="6"/>
      <c r="FW138" s="6"/>
      <c r="FX138" s="6"/>
      <c r="FY138" s="6"/>
      <c r="FZ138" s="6"/>
      <c r="GA138" s="6"/>
      <c r="GB138" s="6"/>
      <c r="GC138" s="6"/>
      <c r="GD138" s="6"/>
      <c r="GE138" s="6"/>
      <c r="GF138" s="6"/>
      <c r="GG138" s="6"/>
      <c r="GH138" s="6"/>
      <c r="GI138" s="6"/>
      <c r="GJ138" s="6"/>
      <c r="GK138" s="6"/>
      <c r="GL138" s="6"/>
      <c r="GM138" s="6"/>
      <c r="GN138" s="6"/>
      <c r="GO138" s="6"/>
      <c r="GP138" s="6"/>
      <c r="GQ138" s="6"/>
      <c r="GR138" s="6"/>
      <c r="GS138" s="6"/>
      <c r="GT138" s="6"/>
      <c r="GU138" s="6"/>
      <c r="GV138" s="6"/>
      <c r="GW138" s="6"/>
      <c r="GX138" s="6"/>
      <c r="GY138" s="6"/>
      <c r="GZ138" s="6"/>
      <c r="HA138" s="6"/>
      <c r="HB138" s="6"/>
      <c r="HC138" s="6"/>
      <c r="HD138" s="6"/>
    </row>
    <row r="139" spans="1:212" s="43" customFormat="1" ht="13.5" customHeight="1" x14ac:dyDescent="0.25">
      <c r="B139" s="1"/>
      <c r="C139" s="86" t="s">
        <v>318</v>
      </c>
      <c r="D139" s="1"/>
      <c r="E139" s="1"/>
      <c r="F139" s="111"/>
      <c r="G139" s="300"/>
      <c r="H139" s="3"/>
      <c r="I139" s="4"/>
      <c r="J139" s="4"/>
      <c r="K139" s="4"/>
      <c r="L139" s="301"/>
      <c r="M139" s="301"/>
      <c r="N139" s="302"/>
      <c r="O139" s="51"/>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c r="BM139" s="6"/>
      <c r="BN139" s="6"/>
      <c r="BO139" s="6"/>
      <c r="BP139" s="6"/>
      <c r="BQ139" s="6"/>
      <c r="BR139" s="6"/>
      <c r="BS139" s="6"/>
      <c r="BT139" s="6"/>
      <c r="BU139" s="6"/>
      <c r="BV139" s="6"/>
      <c r="BW139" s="6"/>
      <c r="BX139" s="6"/>
      <c r="BY139" s="6"/>
      <c r="BZ139" s="6"/>
      <c r="CA139" s="6"/>
      <c r="CB139" s="6"/>
      <c r="CC139" s="6"/>
      <c r="CD139" s="6"/>
      <c r="CE139" s="6"/>
      <c r="CF139" s="6"/>
      <c r="CG139" s="6"/>
      <c r="CH139" s="6"/>
      <c r="CI139" s="6"/>
      <c r="CJ139" s="6"/>
      <c r="CK139" s="6"/>
      <c r="CL139" s="6"/>
      <c r="CM139" s="6"/>
      <c r="CN139" s="6"/>
      <c r="CO139" s="6"/>
      <c r="CP139" s="6"/>
      <c r="CQ139" s="6"/>
      <c r="CR139" s="6"/>
      <c r="CS139" s="6"/>
      <c r="CT139" s="6"/>
      <c r="CU139" s="6"/>
      <c r="CV139" s="6"/>
      <c r="CW139" s="6"/>
      <c r="CX139" s="6"/>
      <c r="CY139" s="6"/>
      <c r="CZ139" s="6"/>
      <c r="DA139" s="6"/>
      <c r="DB139" s="6"/>
      <c r="DC139" s="6"/>
      <c r="DD139" s="6"/>
      <c r="DE139" s="6"/>
      <c r="DF139" s="6"/>
      <c r="DG139" s="6"/>
      <c r="DH139" s="6"/>
      <c r="DI139" s="6"/>
      <c r="DJ139" s="6"/>
      <c r="DK139" s="6"/>
      <c r="DL139" s="6"/>
      <c r="DM139" s="6"/>
      <c r="DN139" s="6"/>
      <c r="DO139" s="6"/>
      <c r="DP139" s="6"/>
      <c r="DQ139" s="6"/>
      <c r="DR139" s="6"/>
      <c r="DS139" s="6"/>
      <c r="DT139" s="6"/>
      <c r="DU139" s="6"/>
      <c r="DV139" s="6"/>
      <c r="DW139" s="6"/>
      <c r="DX139" s="6"/>
      <c r="DY139" s="6"/>
      <c r="DZ139" s="6"/>
      <c r="EA139" s="6"/>
      <c r="EB139" s="6"/>
      <c r="EC139" s="6"/>
      <c r="ED139" s="6"/>
      <c r="EE139" s="6"/>
      <c r="EF139" s="6"/>
      <c r="EG139" s="6"/>
      <c r="EH139" s="6"/>
      <c r="EI139" s="6"/>
      <c r="EJ139" s="6"/>
      <c r="EK139" s="6"/>
      <c r="EL139" s="6"/>
      <c r="EM139" s="6"/>
      <c r="EN139" s="6"/>
      <c r="EO139" s="6"/>
      <c r="EP139" s="6"/>
      <c r="EQ139" s="6"/>
      <c r="ER139" s="6"/>
      <c r="ES139" s="6"/>
      <c r="ET139" s="6"/>
      <c r="EU139" s="6"/>
      <c r="EV139" s="6"/>
      <c r="EW139" s="6"/>
      <c r="EX139" s="6"/>
      <c r="EY139" s="6"/>
      <c r="EZ139" s="6"/>
      <c r="FA139" s="6"/>
      <c r="FB139" s="6"/>
      <c r="FC139" s="6"/>
      <c r="FD139" s="6"/>
      <c r="FE139" s="6"/>
      <c r="FF139" s="6"/>
      <c r="FG139" s="6"/>
      <c r="FH139" s="6"/>
      <c r="FI139" s="6"/>
      <c r="FJ139" s="6"/>
      <c r="FK139" s="6"/>
      <c r="FL139" s="6"/>
      <c r="FM139" s="6"/>
      <c r="FN139" s="6"/>
      <c r="FO139" s="6"/>
      <c r="FP139" s="6"/>
      <c r="FQ139" s="6"/>
      <c r="FR139" s="6"/>
      <c r="FS139" s="6"/>
      <c r="FT139" s="6"/>
      <c r="FU139" s="6"/>
      <c r="FV139" s="6"/>
      <c r="FW139" s="6"/>
      <c r="FX139" s="6"/>
      <c r="FY139" s="6"/>
      <c r="FZ139" s="6"/>
      <c r="GA139" s="6"/>
      <c r="GB139" s="6"/>
      <c r="GC139" s="6"/>
      <c r="GD139" s="6"/>
      <c r="GE139" s="6"/>
      <c r="GF139" s="6"/>
      <c r="GG139" s="6"/>
      <c r="GH139" s="6"/>
      <c r="GI139" s="6"/>
      <c r="GJ139" s="6"/>
      <c r="GK139" s="6"/>
      <c r="GL139" s="6"/>
      <c r="GM139" s="6"/>
      <c r="GN139" s="6"/>
      <c r="GO139" s="6"/>
      <c r="GP139" s="6"/>
      <c r="GQ139" s="6"/>
      <c r="GR139" s="6"/>
      <c r="GS139" s="6"/>
      <c r="GT139" s="6"/>
      <c r="GU139" s="6"/>
      <c r="GV139" s="6"/>
      <c r="GW139" s="6"/>
      <c r="GX139" s="6"/>
      <c r="GY139" s="6"/>
      <c r="GZ139" s="6"/>
      <c r="HA139" s="6"/>
      <c r="HB139" s="6"/>
      <c r="HC139" s="6"/>
      <c r="HD139" s="6"/>
    </row>
    <row r="140" spans="1:212" x14ac:dyDescent="0.25">
      <c r="B140" s="54"/>
      <c r="C140" s="68" t="s">
        <v>317</v>
      </c>
      <c r="D140" s="69"/>
      <c r="G140" s="2"/>
      <c r="L140" s="301"/>
      <c r="M140" s="301"/>
      <c r="N140" s="302"/>
    </row>
    <row r="141" spans="1:212" x14ac:dyDescent="0.25">
      <c r="B141" s="57"/>
      <c r="C141" s="57" t="s">
        <v>141</v>
      </c>
      <c r="D141" s="74" t="s">
        <v>147</v>
      </c>
      <c r="G141" s="2"/>
      <c r="J141" s="55"/>
      <c r="K141" s="55"/>
      <c r="L141" s="303"/>
      <c r="M141" s="303"/>
      <c r="N141" s="304"/>
    </row>
    <row r="142" spans="1:212" x14ac:dyDescent="0.25">
      <c r="B142" s="57"/>
      <c r="C142" s="57" t="s">
        <v>142</v>
      </c>
      <c r="D142" s="75" t="s">
        <v>148</v>
      </c>
      <c r="G142" s="2"/>
    </row>
    <row r="143" spans="1:212" x14ac:dyDescent="0.25">
      <c r="B143" s="57"/>
      <c r="C143" s="57" t="s">
        <v>143</v>
      </c>
      <c r="D143" s="74" t="s">
        <v>149</v>
      </c>
      <c r="G143" s="2"/>
    </row>
    <row r="144" spans="1:212" x14ac:dyDescent="0.25">
      <c r="B144" s="58"/>
      <c r="C144" s="58" t="s">
        <v>144</v>
      </c>
      <c r="D144" s="76" t="s">
        <v>145</v>
      </c>
      <c r="G144" s="2"/>
    </row>
    <row r="146" spans="4:8" x14ac:dyDescent="0.25">
      <c r="D146" s="109" t="s">
        <v>207</v>
      </c>
      <c r="E146" s="361"/>
      <c r="F146" s="361"/>
      <c r="G146" s="361"/>
      <c r="H146" s="361"/>
    </row>
  </sheetData>
  <sheetProtection algorithmName="SHA-512" hashValue="4zppRzxI4/U+2ZR49wHEtbiAk88vbjlN9VeRghPxdGOpEGOgqF4s5+l6IVee5q6T3Boh4NsgOKy1qfX4jj936Q==" saltValue="9PfH3tcvnYz6t/HNHx36Vw==" spinCount="100000" sheet="1" objects="1" scenarios="1" selectLockedCells="1"/>
  <mergeCells count="2">
    <mergeCell ref="J2:N2"/>
    <mergeCell ref="E146:H146"/>
  </mergeCells>
  <printOptions horizontalCentered="1"/>
  <pageMargins left="0.39370078740157483" right="0.39370078740157483" top="0.74803149606299213" bottom="0.74803149606299213" header="0.31496062992125984" footer="0.31496062992125984"/>
  <pageSetup paperSize="9" scale="58" fitToHeight="15" orientation="landscape"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Anexo I pag 1 oferta</vt:lpstr>
      <vt:lpstr>Desglose Centros pags 2y3</vt:lpstr>
      <vt:lpstr>'Anexo I pag 1 oferta'!Área_de_impresión</vt:lpstr>
      <vt:lpstr>'Desglose Centros pags 2y3'!Área_de_impresión</vt:lpstr>
      <vt:lpstr>'Anexo I pag 1 oferta'!Títulos_a_imprimir</vt:lpstr>
      <vt:lpstr>'Desglose Centros pags 2y3'!Títulos_a_imprimir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del Rosal Jimenez</dc:creator>
  <cp:lastModifiedBy>.</cp:lastModifiedBy>
  <cp:lastPrinted>2025-07-07T06:36:31Z</cp:lastPrinted>
  <dcterms:created xsi:type="dcterms:W3CDTF">2021-06-03T13:49:29Z</dcterms:created>
  <dcterms:modified xsi:type="dcterms:W3CDTF">2025-07-07T07:40:38Z</dcterms:modified>
</cp:coreProperties>
</file>