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2085-2025 - Filtros para climatizadores del complejo PRADO DEL REY y SANT CUGAT 2025 (NV)\"/>
    </mc:Choice>
  </mc:AlternateContent>
  <xr:revisionPtr revIDLastSave="0" documentId="8_{E9468DC5-A8C9-40B6-AAEB-BA4DBC1838C0}"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Precio'!$A$6:$G$39</definedName>
    <definedName name="_xlnm.Print_Area" localSheetId="0">'Anexo I pag 1 oferta'!$A$3:$I$56</definedName>
    <definedName name="_xlnm.Print_Area" localSheetId="1">'Anexo I Tabla Desglose Precio'!$A$7:$G$43</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6" i="4" l="1"/>
  <c r="G35" i="4"/>
  <c r="G34" i="4"/>
  <c r="G30" i="4"/>
  <c r="G29" i="4"/>
  <c r="G27" i="4"/>
  <c r="G25" i="4"/>
  <c r="G23" i="4"/>
  <c r="G22" i="4"/>
  <c r="G20" i="4"/>
  <c r="G18" i="4"/>
  <c r="G17" i="4"/>
  <c r="G14" i="4"/>
  <c r="G13" i="4"/>
  <c r="G12" i="4"/>
  <c r="G10" i="4"/>
  <c r="G9" i="4"/>
  <c r="G26" i="4"/>
  <c r="G15" i="4"/>
  <c r="G24" i="4" l="1"/>
  <c r="G28" i="4"/>
  <c r="G16" i="4"/>
  <c r="G11" i="4"/>
  <c r="G21" i="4" l="1"/>
  <c r="G19" i="4"/>
  <c r="G8" i="4"/>
  <c r="G37" i="4" l="1"/>
  <c r="G31" i="4"/>
  <c r="G33" i="4"/>
  <c r="G39" i="4" l="1"/>
  <c r="B29" i="5" s="1"/>
</calcChain>
</file>

<file path=xl/sharedStrings.xml><?xml version="1.0" encoding="utf-8"?>
<sst xmlns="http://schemas.openxmlformats.org/spreadsheetml/2006/main" count="161" uniqueCount="96">
  <si>
    <t>Código</t>
  </si>
  <si>
    <t>Nat</t>
  </si>
  <si>
    <t>Ud</t>
  </si>
  <si>
    <t>Resumen</t>
  </si>
  <si>
    <t>CanPres</t>
  </si>
  <si>
    <t>Pres</t>
  </si>
  <si>
    <t>ImpPres</t>
  </si>
  <si>
    <t>Capítulo</t>
  </si>
  <si>
    <t/>
  </si>
  <si>
    <t>Partida</t>
  </si>
  <si>
    <t>u</t>
  </si>
  <si>
    <t>m²</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</si>
  <si>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</si>
  <si>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</si>
  <si>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</si>
  <si>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</si>
  <si>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</si>
  <si>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</si>
  <si>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</si>
  <si>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</si>
  <si>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</si>
  <si>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</si>
  <si>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</si>
  <si>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</si>
  <si>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</si>
  <si>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</si>
  <si>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</si>
  <si>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</si>
  <si>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</si>
  <si>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</si>
  <si>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</si>
  <si>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</si>
  <si>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</si>
  <si>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</si>
  <si>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</si>
  <si>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</si>
  <si>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</si>
  <si>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</si>
  <si>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</si>
  <si>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</si>
  <si>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S-02085-2025 - Filtros para climatizadores</t>
  </si>
  <si>
    <t>01_01</t>
  </si>
  <si>
    <t>01_01_01</t>
  </si>
  <si>
    <t>01_01_02</t>
  </si>
  <si>
    <t>F8 Epm1 75%. Ud. Filtro tipo clase: F8 Epm1 75%. Clase Energética mínima según Eurovent 4/21: C. Marcado CE y serigrafiado en toda la superficie filtrante. Cercos de plástico.</t>
  </si>
  <si>
    <t>592x592x292x6</t>
  </si>
  <si>
    <t>592x287x292x6</t>
  </si>
  <si>
    <t>02_01</t>
  </si>
  <si>
    <t>01_02</t>
  </si>
  <si>
    <t>01_02_01</t>
  </si>
  <si>
    <t>01_02_02</t>
  </si>
  <si>
    <t>01_02_03</t>
  </si>
  <si>
    <t>M6 Epm10 70%. Ud. Filtro tipo clase: M6 Epm10 70%. Marcado CE y serigrafiado en toda la superficie filtrante. Cercos de plástico.</t>
  </si>
  <si>
    <t>592x592x96x80</t>
  </si>
  <si>
    <t>287x592x96x80</t>
  </si>
  <si>
    <t>287x287x96x80</t>
  </si>
  <si>
    <t>01_03</t>
  </si>
  <si>
    <t>01_04</t>
  </si>
  <si>
    <t>G4 Manta filtro (filtrina). m². Filtro tipo clase: Manta filtro (filtrina) G4 Coarse 60%. Marcado CE y serigrafiado en toda la superficie filtrante.</t>
  </si>
  <si>
    <t>F7 Epm2,5 70%. Ud. Filtro tipo clase: F7 Epm2,5 70%. Certificación Eurovent. Clase Energética mínima según Eurovent 4/21: C. Marcado CE y serigrafiado en toda la superficie filtrante. Bolsa cónica. Cercos de plástico.</t>
  </si>
  <si>
    <t>01_04_01</t>
  </si>
  <si>
    <t>01_04_02</t>
  </si>
  <si>
    <t>592x592x520-10-25</t>
  </si>
  <si>
    <t>490x490x520-8-25</t>
  </si>
  <si>
    <t>01_05</t>
  </si>
  <si>
    <t>01_05_01</t>
  </si>
  <si>
    <t>490x392x520-8-25</t>
  </si>
  <si>
    <t>01_06</t>
  </si>
  <si>
    <t>M6 Epm10 70%. Ud. Filtro tipo clase: M6 Epm10 70%. Certificación Eurovent. Clase Energética mínima según Eurovent 4/21: C. Marcado CE y serigrafiado en toda la superficie filtrante. Bolsas cónicas. Cercos de plástico.</t>
  </si>
  <si>
    <t>01_06_01</t>
  </si>
  <si>
    <t>01_06_02</t>
  </si>
  <si>
    <t>01_07</t>
  </si>
  <si>
    <t>01_07_01</t>
  </si>
  <si>
    <t>01_07_02</t>
  </si>
  <si>
    <t>F7 Epm2,5 70%. Ud. Filtro tipo clase: F7 Epm2,5 70% . Marcado CE y serigrafiado en toda la superficie filtrante. Cercos de plástico.</t>
  </si>
  <si>
    <t>01_07_03</t>
  </si>
  <si>
    <t>01_08</t>
  </si>
  <si>
    <t>F9 Epm1 80%. Ud. Filtro tipo clase: F9 Epm1 80%. Certificación Eurovent. Clase Energética mínima según Eurovent 4/21: C. Marcado CE y serigrafiado en toda la superficie filtrante. Cercos de plástico.</t>
  </si>
  <si>
    <t>01_08_01</t>
  </si>
  <si>
    <t>01_08_02</t>
  </si>
  <si>
    <t>Total Capítulo 1</t>
  </si>
  <si>
    <t>01</t>
  </si>
  <si>
    <t>02</t>
  </si>
  <si>
    <t>Filtros centros CRTVE Madrid</t>
  </si>
  <si>
    <t>Filtros centros CRTVE SAN CUGAT</t>
  </si>
  <si>
    <t>02_01_01</t>
  </si>
  <si>
    <t>490x592x520-8-25</t>
  </si>
  <si>
    <t>02_01_02</t>
  </si>
  <si>
    <t>02_01_03</t>
  </si>
  <si>
    <t>Total Capítulo 2</t>
  </si>
  <si>
    <t>TOTAL OFERTADO</t>
  </si>
  <si>
    <t>Expediente n.º S/02085/2025</t>
  </si>
  <si>
    <t xml:space="preserve">“Filtros para climatizadores " </t>
  </si>
  <si>
    <t>Las proposiciones económicas incluirán un único precio para cada prestación.</t>
  </si>
  <si>
    <t>F7 ePM1 60%. Ud. Filtro tipo clase: F7 Epm1 60%. Certificación Eurovent. Clase Energética mínima según Eurovent: C. Marcado CE y serigrafiado en toda la superficie filtrante. Cercos de plástico y bolsas cónicas
Tejido: Fibra de vidrio</t>
  </si>
  <si>
    <t>Fdo.: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</si>
</sst>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0070C0"/>
      <name val="Calibri"/>
      <family val="2"/>
      <scheme val="minor"/>
    </font>
    <font>
      <b/>
      <sz val="9"/>
      <color theme="1"/>
      <name val="Calibri"/>
      <family val="2"/>
      <scheme val="minor"/>
    </font>
    <font>
      <b/>
      <sz val="9"/>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top/>
      <bottom style="thin">
        <color indexed="64"/>
      </bottom>
      <diagonal/>
    </border>
    <border>
      <left style="thin">
        <color auto="1"/>
      </left>
      <right style="thin">
        <color auto="1"/>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top style="thin">
        <color auto="1"/>
      </top>
      <bottom style="medium">
        <color indexed="64"/>
      </bottom>
      <diagonal/>
    </border>
    <border>
      <left style="thin">
        <color auto="1"/>
      </left>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right style="thin">
        <color auto="1"/>
      </right>
      <top style="medium">
        <color indexed="64"/>
      </top>
      <bottom style="thin">
        <color auto="1"/>
      </bottom>
      <diagonal/>
    </border>
    <border>
      <left/>
      <right style="thin">
        <color auto="1"/>
      </right>
      <top style="medium">
        <color indexed="64"/>
      </top>
      <bottom style="medium">
        <color indexed="64"/>
      </bottom>
      <diagonal/>
    </border>
    <border>
      <left style="thin">
        <color auto="1"/>
      </left>
      <right style="medium">
        <color indexed="64"/>
      </right>
      <top style="thin">
        <color auto="1"/>
      </top>
      <bottom/>
      <diagonal/>
    </border>
    <border>
      <left style="medium">
        <color indexed="64"/>
      </left>
      <right style="thin">
        <color auto="1"/>
      </right>
      <top/>
      <bottom/>
      <diagonal/>
    </border>
    <border>
      <left/>
      <right style="medium">
        <color indexed="64"/>
      </right>
      <top/>
      <bottom/>
      <diagonal/>
    </border>
  </borders>
  <cellStyleXfs count="1">
    <xf numFmtId="0" fontId="0" fillId="0" borderId="0"/>
  </cellStyleXfs>
  <cellXfs count="111">
    <xf numFmtId="0" fontId="0" fillId="0" borderId="0" xfId="0"/>
    <xf numFmtId="0" fontId="0" fillId="0" borderId="0" xfId="0" applyProtection="1"/>
    <xf numFmtId="0" fontId="0" fillId="0" borderId="0" xfId="0" applyBorder="1" applyProtection="1"/>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5" fillId="0" borderId="0" xfId="0" applyFont="1" applyProtection="1"/>
    <xf numFmtId="0" fontId="1" fillId="0" borderId="0" xfId="0" applyFont="1" applyProtection="1"/>
    <xf numFmtId="0" fontId="16" fillId="0" borderId="0" xfId="0" applyFont="1" applyAlignment="1" applyProtection="1">
      <alignment horizontal="right" vertical="center"/>
    </xf>
    <xf numFmtId="0" fontId="16"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18" fillId="0" borderId="0" xfId="0" applyFont="1" applyAlignment="1" applyProtection="1">
      <alignment horizontal="left" vertical="top"/>
    </xf>
    <xf numFmtId="0" fontId="0" fillId="4" borderId="0" xfId="0" applyFill="1" applyAlignment="1" applyProtection="1">
      <alignment vertical="top" shrinkToFit="1"/>
      <protection locked="0"/>
    </xf>
    <xf numFmtId="0" fontId="18"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0"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49" fontId="6" fillId="0" borderId="1" xfId="0" applyNumberFormat="1" applyFont="1" applyBorder="1" applyAlignment="1" applyProtection="1">
      <alignment vertical="top"/>
    </xf>
    <xf numFmtId="49" fontId="6" fillId="0" borderId="3"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4" fontId="6" fillId="4" borderId="2" xfId="0" applyNumberFormat="1" applyFont="1" applyFill="1" applyBorder="1" applyAlignment="1" applyProtection="1">
      <alignment vertical="top"/>
      <protection locked="0"/>
    </xf>
    <xf numFmtId="0" fontId="0" fillId="0" borderId="0" xfId="0" applyFont="1" applyAlignment="1" applyProtection="1">
      <alignment horizontal="left" vertical="top" wrapText="1"/>
    </xf>
    <xf numFmtId="0" fontId="0" fillId="0" borderId="10" xfId="0" applyBorder="1" applyAlignment="1" applyProtection="1">
      <alignment horizontal="center" wrapText="1"/>
      <protection locked="0"/>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5" borderId="0" xfId="0" applyNumberFormat="1" applyFont="1" applyFill="1" applyAlignment="1" applyProtection="1">
      <alignment horizontal="center" vertical="top" shrinkToFit="1"/>
    </xf>
    <xf numFmtId="0" fontId="7" fillId="5" borderId="0" xfId="0" applyFont="1" applyFill="1" applyAlignment="1" applyProtection="1">
      <alignment horizontal="center" vertical="top" shrinkToFit="1"/>
    </xf>
    <xf numFmtId="0" fontId="14" fillId="0" borderId="0" xfId="0" applyFont="1" applyAlignment="1" applyProtection="1">
      <alignment horizontal="center" vertical="top" wrapText="1"/>
    </xf>
    <xf numFmtId="0" fontId="17"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8" fillId="0" borderId="0" xfId="0" applyFont="1" applyAlignment="1" applyProtection="1">
      <alignment horizontal="left" vertical="top"/>
    </xf>
    <xf numFmtId="0" fontId="6" fillId="0" borderId="0" xfId="0" applyFont="1" applyBorder="1" applyAlignment="1" applyProtection="1">
      <alignment horizontal="left" vertical="top" wrapText="1"/>
    </xf>
    <xf numFmtId="0" fontId="12" fillId="0" borderId="4"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4" fillId="0" borderId="7" xfId="0" applyFont="1" applyBorder="1" applyAlignment="1" applyProtection="1">
      <alignment horizontal="center" vertical="center" wrapText="1"/>
    </xf>
    <xf numFmtId="0" fontId="0" fillId="4" borderId="10" xfId="0" applyFill="1" applyBorder="1" applyAlignment="1" applyProtection="1">
      <alignment horizontal="center" vertical="top"/>
      <protection locked="0"/>
    </xf>
    <xf numFmtId="49" fontId="4" fillId="2" borderId="11" xfId="0" applyNumberFormat="1" applyFont="1" applyFill="1" applyBorder="1" applyAlignment="1" applyProtection="1">
      <alignment vertical="top"/>
    </xf>
    <xf numFmtId="49" fontId="4" fillId="2" borderId="8" xfId="0" applyNumberFormat="1" applyFont="1" applyFill="1" applyBorder="1" applyAlignment="1" applyProtection="1">
      <alignment vertical="top" wrapText="1"/>
    </xf>
    <xf numFmtId="3" fontId="5" fillId="2" borderId="11" xfId="0" applyNumberFormat="1" applyFont="1" applyFill="1" applyBorder="1" applyAlignment="1" applyProtection="1">
      <alignment vertical="top"/>
    </xf>
    <xf numFmtId="4" fontId="5" fillId="2" borderId="9" xfId="0" applyNumberFormat="1" applyFont="1" applyFill="1" applyBorder="1" applyAlignment="1" applyProtection="1">
      <alignment vertical="top"/>
    </xf>
    <xf numFmtId="49" fontId="6" fillId="3" borderId="12" xfId="0" applyNumberFormat="1" applyFont="1" applyFill="1" applyBorder="1" applyAlignment="1" applyProtection="1">
      <alignment vertical="top"/>
    </xf>
    <xf numFmtId="49" fontId="6" fillId="0" borderId="13" xfId="0" applyNumberFormat="1" applyFont="1" applyBorder="1" applyAlignment="1" applyProtection="1">
      <alignment vertical="top"/>
    </xf>
    <xf numFmtId="49" fontId="6" fillId="0" borderId="14" xfId="0" applyNumberFormat="1" applyFont="1" applyBorder="1" applyAlignment="1" applyProtection="1">
      <alignment vertical="top" wrapText="1"/>
    </xf>
    <xf numFmtId="4" fontId="6" fillId="0" borderId="13" xfId="0" applyNumberFormat="1" applyFont="1" applyFill="1" applyBorder="1" applyAlignment="1" applyProtection="1">
      <alignment vertical="top"/>
    </xf>
    <xf numFmtId="49" fontId="6" fillId="3" borderId="16" xfId="0" applyNumberFormat="1" applyFont="1" applyFill="1" applyBorder="1" applyAlignment="1" applyProtection="1">
      <alignment vertical="top"/>
    </xf>
    <xf numFmtId="4" fontId="11" fillId="4" borderId="17" xfId="0" applyNumberFormat="1" applyFont="1" applyFill="1" applyBorder="1" applyAlignment="1" applyProtection="1">
      <alignment vertical="top"/>
    </xf>
    <xf numFmtId="49" fontId="6" fillId="3" borderId="18" xfId="0" applyNumberFormat="1" applyFont="1" applyFill="1" applyBorder="1" applyAlignment="1" applyProtection="1">
      <alignment vertical="top"/>
    </xf>
    <xf numFmtId="49" fontId="6" fillId="0" borderId="19" xfId="0" applyNumberFormat="1" applyFont="1" applyBorder="1" applyAlignment="1" applyProtection="1">
      <alignment vertical="top"/>
    </xf>
    <xf numFmtId="49" fontId="6" fillId="0" borderId="20" xfId="0" applyNumberFormat="1" applyFont="1" applyBorder="1" applyAlignment="1" applyProtection="1">
      <alignment vertical="top" wrapText="1"/>
    </xf>
    <xf numFmtId="4" fontId="6" fillId="0" borderId="19" xfId="0" applyNumberFormat="1" applyFont="1" applyFill="1" applyBorder="1" applyAlignment="1" applyProtection="1">
      <alignment vertical="top"/>
    </xf>
    <xf numFmtId="4" fontId="6" fillId="4" borderId="21" xfId="0" applyNumberFormat="1" applyFont="1" applyFill="1" applyBorder="1" applyAlignment="1" applyProtection="1">
      <alignment vertical="top"/>
      <protection locked="0"/>
    </xf>
    <xf numFmtId="4" fontId="11" fillId="4" borderId="22" xfId="0" applyNumberFormat="1" applyFont="1" applyFill="1" applyBorder="1" applyAlignment="1" applyProtection="1">
      <alignment vertical="top"/>
    </xf>
    <xf numFmtId="4" fontId="10" fillId="4" borderId="15" xfId="0" applyNumberFormat="1" applyFont="1" applyFill="1" applyBorder="1" applyAlignment="1" applyProtection="1">
      <alignment vertical="top"/>
    </xf>
    <xf numFmtId="49" fontId="6" fillId="0" borderId="1" xfId="0" applyNumberFormat="1" applyFont="1" applyBorder="1" applyAlignment="1">
      <alignment vertical="top" wrapText="1"/>
    </xf>
    <xf numFmtId="49" fontId="6" fillId="0" borderId="19" xfId="0" applyNumberFormat="1" applyFont="1" applyBorder="1" applyAlignment="1">
      <alignment vertical="top" wrapText="1"/>
    </xf>
    <xf numFmtId="49" fontId="6" fillId="3" borderId="24" xfId="0" applyNumberFormat="1" applyFont="1" applyFill="1" applyBorder="1" applyAlignment="1" applyProtection="1">
      <alignment vertical="top"/>
    </xf>
    <xf numFmtId="49" fontId="6" fillId="0" borderId="25" xfId="0" applyNumberFormat="1" applyFont="1" applyBorder="1" applyAlignment="1" applyProtection="1">
      <alignment vertical="top"/>
    </xf>
    <xf numFmtId="49" fontId="6" fillId="0" borderId="5" xfId="0" applyNumberFormat="1" applyFont="1" applyBorder="1" applyAlignment="1" applyProtection="1">
      <alignment vertical="top" wrapText="1"/>
    </xf>
    <xf numFmtId="4" fontId="6" fillId="0" borderId="25" xfId="0" applyNumberFormat="1" applyFont="1" applyFill="1" applyBorder="1" applyAlignment="1" applyProtection="1">
      <alignment vertical="top"/>
    </xf>
    <xf numFmtId="4" fontId="6" fillId="4" borderId="26" xfId="0" applyNumberFormat="1" applyFont="1" applyFill="1" applyBorder="1" applyAlignment="1" applyProtection="1">
      <alignment vertical="top"/>
      <protection locked="0"/>
    </xf>
    <xf numFmtId="4" fontId="10" fillId="4" borderId="27" xfId="0" applyNumberFormat="1" applyFont="1" applyFill="1" applyBorder="1" applyAlignment="1" applyProtection="1">
      <alignment vertical="top"/>
    </xf>
    <xf numFmtId="49" fontId="6" fillId="0" borderId="1" xfId="0" applyNumberFormat="1" applyFont="1" applyBorder="1" applyAlignment="1" applyProtection="1">
      <alignment vertical="top" wrapText="1"/>
    </xf>
    <xf numFmtId="4" fontId="6" fillId="4" borderId="1" xfId="0" applyNumberFormat="1" applyFont="1" applyFill="1" applyBorder="1" applyAlignment="1" applyProtection="1">
      <alignment vertical="top"/>
      <protection locked="0"/>
    </xf>
    <xf numFmtId="49" fontId="10" fillId="2" borderId="11" xfId="0" applyNumberFormat="1" applyFont="1" applyFill="1" applyBorder="1" applyAlignment="1" applyProtection="1">
      <alignment vertical="center"/>
    </xf>
    <xf numFmtId="49" fontId="6" fillId="3" borderId="29" xfId="0" applyNumberFormat="1" applyFont="1" applyFill="1" applyBorder="1" applyAlignment="1" applyProtection="1">
      <alignment vertical="top"/>
    </xf>
    <xf numFmtId="49" fontId="6" fillId="0" borderId="30" xfId="0" applyNumberFormat="1" applyFont="1" applyBorder="1" applyAlignment="1" applyProtection="1">
      <alignment vertical="top"/>
    </xf>
    <xf numFmtId="49" fontId="6" fillId="0" borderId="7" xfId="0" applyNumberFormat="1" applyFont="1" applyBorder="1" applyAlignment="1" applyProtection="1">
      <alignment vertical="top" wrapText="1"/>
    </xf>
    <xf numFmtId="4" fontId="6" fillId="0" borderId="30" xfId="0" applyNumberFormat="1" applyFont="1" applyFill="1" applyBorder="1" applyAlignment="1" applyProtection="1">
      <alignment vertical="top"/>
    </xf>
    <xf numFmtId="4" fontId="10" fillId="4" borderId="31" xfId="0" applyNumberFormat="1" applyFont="1" applyFill="1" applyBorder="1" applyAlignment="1" applyProtection="1">
      <alignment vertical="top"/>
    </xf>
    <xf numFmtId="49" fontId="6" fillId="0" borderId="19" xfId="0" applyNumberFormat="1" applyFont="1" applyBorder="1" applyAlignment="1" applyProtection="1">
      <alignment vertical="top" wrapText="1"/>
    </xf>
    <xf numFmtId="4" fontId="6" fillId="4" borderId="19" xfId="0" applyNumberFormat="1" applyFont="1" applyFill="1" applyBorder="1" applyAlignment="1" applyProtection="1">
      <alignment vertical="top"/>
      <protection locked="0"/>
    </xf>
    <xf numFmtId="49" fontId="4" fillId="0" borderId="5" xfId="0" applyNumberFormat="1" applyFont="1" applyBorder="1" applyAlignment="1" applyProtection="1">
      <alignment vertical="top" wrapText="1"/>
    </xf>
    <xf numFmtId="49" fontId="4" fillId="0" borderId="5" xfId="0" applyNumberFormat="1" applyFont="1" applyBorder="1" applyAlignment="1" applyProtection="1">
      <alignment horizontal="center" vertical="top" wrapText="1"/>
    </xf>
    <xf numFmtId="49" fontId="4" fillId="0" borderId="33" xfId="0" applyNumberFormat="1" applyFont="1" applyBorder="1" applyAlignment="1" applyProtection="1">
      <alignment horizontal="center" vertical="top" wrapText="1"/>
    </xf>
    <xf numFmtId="0" fontId="6" fillId="0" borderId="4" xfId="0" applyFont="1" applyBorder="1" applyAlignment="1" applyProtection="1">
      <alignment horizontal="center" vertical="top"/>
    </xf>
    <xf numFmtId="0" fontId="6" fillId="0" borderId="5" xfId="0" applyFont="1" applyBorder="1" applyAlignment="1" applyProtection="1">
      <alignment horizontal="center" vertical="top"/>
    </xf>
    <xf numFmtId="0" fontId="6" fillId="0" borderId="33" xfId="0" applyFont="1" applyBorder="1" applyAlignment="1" applyProtection="1">
      <alignment horizontal="center" vertical="top"/>
    </xf>
    <xf numFmtId="49" fontId="4" fillId="2" borderId="28" xfId="0" applyNumberFormat="1" applyFont="1" applyFill="1" applyBorder="1" applyAlignment="1" applyProtection="1">
      <alignment vertical="top"/>
    </xf>
    <xf numFmtId="49" fontId="10" fillId="2" borderId="28" xfId="0" applyNumberFormat="1" applyFont="1" applyFill="1" applyBorder="1" applyAlignment="1" applyProtection="1">
      <alignment vertical="center"/>
    </xf>
    <xf numFmtId="49" fontId="4" fillId="2" borderId="0" xfId="0" applyNumberFormat="1" applyFont="1" applyFill="1" applyBorder="1" applyAlignment="1" applyProtection="1">
      <alignment vertical="top" wrapText="1"/>
    </xf>
    <xf numFmtId="3" fontId="5" fillId="2" borderId="0" xfId="0" applyNumberFormat="1" applyFont="1" applyFill="1" applyBorder="1" applyAlignment="1" applyProtection="1">
      <alignment vertical="top"/>
    </xf>
    <xf numFmtId="4" fontId="5" fillId="2" borderId="0" xfId="0" applyNumberFormat="1" applyFont="1" applyFill="1" applyBorder="1" applyAlignment="1" applyProtection="1">
      <alignment vertical="top"/>
    </xf>
    <xf numFmtId="49" fontId="23" fillId="0" borderId="5" xfId="0" applyNumberFormat="1" applyFont="1" applyBorder="1" applyAlignment="1" applyProtection="1">
      <alignment horizontal="left" vertical="top" wrapText="1"/>
    </xf>
    <xf numFmtId="3" fontId="21" fillId="0" borderId="5" xfId="0" applyNumberFormat="1" applyFont="1" applyBorder="1" applyAlignment="1" applyProtection="1">
      <alignment horizontal="right" vertical="top"/>
    </xf>
    <xf numFmtId="3" fontId="21" fillId="0" borderId="33" xfId="0" applyNumberFormat="1" applyFont="1" applyBorder="1" applyAlignment="1" applyProtection="1">
      <alignment horizontal="right" vertical="top"/>
    </xf>
    <xf numFmtId="4" fontId="23" fillId="4" borderId="27" xfId="0" applyNumberFormat="1" applyFont="1" applyFill="1" applyBorder="1" applyAlignment="1" applyProtection="1">
      <alignment vertical="top"/>
    </xf>
    <xf numFmtId="0" fontId="3" fillId="0" borderId="12" xfId="0" applyFont="1" applyBorder="1" applyAlignment="1" applyProtection="1">
      <alignment horizontal="center" vertical="top"/>
    </xf>
    <xf numFmtId="0" fontId="3" fillId="0" borderId="13" xfId="0" applyFont="1" applyBorder="1" applyAlignment="1" applyProtection="1">
      <alignment horizontal="center" vertical="top"/>
    </xf>
    <xf numFmtId="0" fontId="3" fillId="0" borderId="32" xfId="0" applyFont="1" applyBorder="1" applyAlignment="1" applyProtection="1">
      <alignment horizontal="center" vertical="top" wrapText="1"/>
    </xf>
    <xf numFmtId="0" fontId="9" fillId="0" borderId="15" xfId="0" applyFont="1" applyBorder="1" applyAlignment="1" applyProtection="1">
      <alignment horizontal="center" vertical="top"/>
    </xf>
    <xf numFmtId="49" fontId="22" fillId="2" borderId="23" xfId="0" applyNumberFormat="1" applyFont="1" applyFill="1" applyBorder="1" applyAlignment="1" applyProtection="1">
      <alignment vertical="center"/>
    </xf>
    <xf numFmtId="4" fontId="10" fillId="2" borderId="34" xfId="0" applyNumberFormat="1" applyFont="1" applyFill="1" applyBorder="1" applyAlignment="1" applyProtection="1">
      <alignment vertical="top"/>
    </xf>
    <xf numFmtId="49" fontId="4" fillId="2" borderId="35" xfId="0" applyNumberFormat="1" applyFont="1" applyFill="1" applyBorder="1" applyAlignment="1" applyProtection="1">
      <alignment vertical="top"/>
    </xf>
    <xf numFmtId="4" fontId="10" fillId="2" borderId="36" xfId="0" applyNumberFormat="1" applyFont="1" applyFill="1" applyBorder="1" applyAlignment="1" applyProtection="1">
      <alignment vertical="top"/>
    </xf>
    <xf numFmtId="0" fontId="6" fillId="0" borderId="6" xfId="0" applyFont="1" applyBorder="1" applyAlignment="1" applyProtection="1">
      <alignment horizontal="center" vertical="top"/>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workbookViewId="0">
      <pane ySplit="9" topLeftCell="A12"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42" t="s">
        <v>16</v>
      </c>
      <c r="B2" s="42"/>
      <c r="C2" s="42"/>
      <c r="D2" s="42"/>
      <c r="E2" s="42"/>
      <c r="F2" s="42"/>
      <c r="G2" s="42"/>
      <c r="H2" s="42"/>
      <c r="I2" s="42"/>
    </row>
    <row r="5" spans="1:9" x14ac:dyDescent="0.25">
      <c r="D5" s="7"/>
      <c r="E5" s="7"/>
      <c r="F5" s="8"/>
      <c r="G5" s="8"/>
      <c r="H5" s="8"/>
      <c r="I5" s="9" t="s">
        <v>92</v>
      </c>
    </row>
    <row r="6" spans="1:9" x14ac:dyDescent="0.25">
      <c r="D6" s="7"/>
      <c r="E6" s="7"/>
      <c r="F6" s="8"/>
      <c r="G6" s="8"/>
      <c r="H6" s="8"/>
      <c r="I6" s="9"/>
    </row>
    <row r="7" spans="1:9" x14ac:dyDescent="0.25">
      <c r="D7" s="7"/>
      <c r="E7" s="7"/>
      <c r="F7" s="8"/>
      <c r="G7" s="8"/>
      <c r="H7" s="8"/>
      <c r="I7" s="10" t="s">
        <v>91</v>
      </c>
    </row>
    <row r="8" spans="1:9" ht="24.95" customHeight="1" x14ac:dyDescent="0.25"/>
    <row r="9" spans="1:9" ht="18.75" x14ac:dyDescent="0.3">
      <c r="A9" s="43" t="s">
        <v>17</v>
      </c>
      <c r="B9" s="43"/>
      <c r="C9" s="43"/>
      <c r="D9" s="43"/>
      <c r="E9" s="43"/>
      <c r="F9" s="43"/>
      <c r="G9" s="43"/>
      <c r="H9" s="43"/>
      <c r="I9" s="43"/>
    </row>
    <row r="10" spans="1:9" ht="15" customHeight="1" x14ac:dyDescent="0.25"/>
    <row r="11" spans="1:9" ht="15" customHeight="1" x14ac:dyDescent="0.25"/>
    <row r="12" spans="1:9" x14ac:dyDescent="0.25">
      <c r="A12" s="6" t="s">
        <v>18</v>
      </c>
      <c r="B12" s="44"/>
      <c r="C12" s="44"/>
      <c r="D12" s="44"/>
      <c r="E12" s="44"/>
      <c r="F12" s="36" t="s">
        <v>19</v>
      </c>
      <c r="G12" s="36"/>
      <c r="H12" s="36"/>
      <c r="I12" s="11"/>
    </row>
    <row r="13" spans="1:9" x14ac:dyDescent="0.25">
      <c r="A13" s="45" t="s">
        <v>20</v>
      </c>
      <c r="B13" s="45"/>
      <c r="C13" s="45"/>
      <c r="D13" s="45"/>
      <c r="E13" s="45"/>
      <c r="F13" s="45"/>
      <c r="G13" s="45"/>
      <c r="H13" s="45"/>
      <c r="I13" s="12"/>
    </row>
    <row r="14" spans="1:9" x14ac:dyDescent="0.25">
      <c r="A14" s="13"/>
      <c r="B14" s="13"/>
      <c r="C14" s="13"/>
      <c r="D14" s="13"/>
      <c r="E14" s="13"/>
      <c r="F14" s="13"/>
      <c r="G14" s="13"/>
      <c r="H14" s="13"/>
      <c r="I14" s="12"/>
    </row>
    <row r="15" spans="1:9" x14ac:dyDescent="0.25">
      <c r="A15" s="6" t="s">
        <v>21</v>
      </c>
      <c r="B15" s="6"/>
      <c r="C15" s="14"/>
      <c r="D15" s="36" t="s">
        <v>22</v>
      </c>
      <c r="E15" s="36"/>
      <c r="F15" s="38"/>
      <c r="G15" s="38"/>
      <c r="H15" s="38"/>
      <c r="I15" s="38"/>
    </row>
    <row r="16" spans="1:9" x14ac:dyDescent="0.25">
      <c r="B16" s="15"/>
      <c r="C16" s="15" t="s">
        <v>23</v>
      </c>
      <c r="D16" s="15"/>
      <c r="E16" s="15"/>
      <c r="F16" s="15" t="s">
        <v>24</v>
      </c>
      <c r="G16" s="15"/>
      <c r="H16" s="15"/>
      <c r="I16" s="6"/>
    </row>
    <row r="17" spans="1:9" x14ac:dyDescent="0.25">
      <c r="B17" s="15"/>
      <c r="C17" s="15"/>
      <c r="D17" s="15"/>
      <c r="E17" s="15"/>
      <c r="F17" s="15"/>
      <c r="G17" s="15"/>
      <c r="H17" s="15"/>
      <c r="I17" s="6"/>
    </row>
    <row r="18" spans="1:9" x14ac:dyDescent="0.25">
      <c r="A18" s="6" t="s">
        <v>25</v>
      </c>
      <c r="B18" s="11"/>
      <c r="C18" s="36" t="s">
        <v>26</v>
      </c>
      <c r="D18" s="36"/>
      <c r="E18" s="37"/>
      <c r="F18" s="37"/>
      <c r="G18" s="37"/>
      <c r="H18" s="16" t="s">
        <v>27</v>
      </c>
      <c r="I18" s="17"/>
    </row>
    <row r="19" spans="1:9" s="18" customFormat="1" x14ac:dyDescent="0.25">
      <c r="B19" s="19"/>
      <c r="C19" s="20"/>
      <c r="D19" s="20"/>
      <c r="E19" s="21"/>
      <c r="F19" s="21"/>
      <c r="G19" s="21"/>
      <c r="H19" s="21"/>
      <c r="I19" s="21"/>
    </row>
    <row r="20" spans="1:9" s="18" customFormat="1" x14ac:dyDescent="0.25">
      <c r="B20" s="19"/>
      <c r="C20" s="20"/>
      <c r="D20" s="20"/>
      <c r="E20" s="21"/>
      <c r="F20" s="21"/>
      <c r="G20" s="21"/>
      <c r="H20" s="21"/>
      <c r="I20" s="21"/>
    </row>
    <row r="21" spans="1:9" s="18" customFormat="1" x14ac:dyDescent="0.25">
      <c r="A21" s="22" t="s">
        <v>28</v>
      </c>
      <c r="B21" s="19"/>
      <c r="C21" s="38"/>
      <c r="D21" s="38"/>
      <c r="E21" s="38"/>
      <c r="F21" s="38"/>
      <c r="G21" s="38"/>
      <c r="H21" s="21" t="s">
        <v>29</v>
      </c>
      <c r="I21" s="17"/>
    </row>
    <row r="22" spans="1:9" s="18" customFormat="1" x14ac:dyDescent="0.25">
      <c r="A22" s="22"/>
      <c r="B22" s="19"/>
      <c r="C22" s="20"/>
      <c r="D22" s="20"/>
      <c r="E22" s="20"/>
      <c r="F22" s="20"/>
      <c r="G22" s="20"/>
      <c r="H22" s="21"/>
      <c r="I22" s="16"/>
    </row>
    <row r="23" spans="1:9" x14ac:dyDescent="0.25">
      <c r="A23" s="6" t="s">
        <v>30</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39" t="s">
        <v>31</v>
      </c>
      <c r="B25" s="39"/>
      <c r="C25" s="39"/>
      <c r="D25" s="39"/>
      <c r="E25" s="39"/>
      <c r="F25" s="39"/>
      <c r="G25" s="39"/>
      <c r="H25" s="39"/>
      <c r="I25" s="6"/>
    </row>
    <row r="26" spans="1:9" ht="15" customHeight="1" x14ac:dyDescent="0.25">
      <c r="A26" s="6"/>
      <c r="B26" s="6"/>
      <c r="C26" s="6"/>
      <c r="D26" s="6"/>
      <c r="E26" s="6"/>
      <c r="F26" s="6"/>
      <c r="G26" s="6"/>
      <c r="H26" s="6"/>
      <c r="I26" s="6"/>
    </row>
    <row r="27" spans="1:9" ht="15" customHeight="1" x14ac:dyDescent="0.25">
      <c r="A27" s="6" t="s">
        <v>32</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33</v>
      </c>
      <c r="B29" s="40">
        <f>+IF('Anexo I Tabla Desglose Precio'!G39&lt;=36957.09,'Anexo I Tabla Desglose Precio'!G39,"ERROR: no debe superar 36.957,09 €")</f>
        <v>0</v>
      </c>
      <c r="C29" s="41"/>
      <c r="D29" s="6" t="s">
        <v>34</v>
      </c>
      <c r="E29" s="6"/>
      <c r="F29" s="6"/>
      <c r="G29" s="6"/>
      <c r="H29" s="6"/>
    </row>
    <row r="30" spans="1:9" ht="15" customHeight="1" x14ac:dyDescent="0.25">
      <c r="A30" s="6"/>
      <c r="B30" s="6"/>
      <c r="C30" s="6"/>
      <c r="D30" s="6"/>
      <c r="E30" s="6"/>
      <c r="F30" s="6"/>
      <c r="G30" s="6"/>
      <c r="H30" s="6"/>
    </row>
    <row r="31" spans="1:9" ht="15" customHeight="1" x14ac:dyDescent="0.25">
      <c r="A31" s="23"/>
      <c r="B31" s="6"/>
      <c r="C31" s="6"/>
      <c r="D31" s="6"/>
      <c r="E31" s="6"/>
      <c r="F31" s="6"/>
      <c r="G31" s="6"/>
      <c r="H31" s="6"/>
    </row>
    <row r="32" spans="1:9" ht="15" customHeight="1" x14ac:dyDescent="0.25">
      <c r="A32" s="6"/>
      <c r="B32" s="6"/>
      <c r="C32" s="6"/>
      <c r="D32" s="6"/>
      <c r="E32" s="6"/>
      <c r="F32" s="6"/>
      <c r="G32" s="6"/>
      <c r="H32" s="6"/>
      <c r="I32" s="6"/>
    </row>
    <row r="33" spans="1:9" ht="35.1" customHeight="1" x14ac:dyDescent="0.25">
      <c r="A33" s="34" t="s">
        <v>93</v>
      </c>
      <c r="B33" s="34"/>
      <c r="C33" s="34"/>
      <c r="D33" s="34"/>
      <c r="E33" s="34"/>
      <c r="F33" s="34"/>
      <c r="G33" s="34"/>
      <c r="H33" s="34"/>
      <c r="I33" s="6"/>
    </row>
    <row r="34" spans="1:9" ht="27" customHeight="1" x14ac:dyDescent="0.25">
      <c r="A34" s="6"/>
      <c r="B34" s="6"/>
      <c r="C34" s="6"/>
      <c r="D34" s="6"/>
      <c r="E34" s="6"/>
      <c r="F34" s="6"/>
      <c r="G34" s="6"/>
      <c r="H34" s="6"/>
      <c r="I34" s="6"/>
    </row>
    <row r="35" spans="1:9" ht="27" customHeight="1" x14ac:dyDescent="0.25">
      <c r="A35" s="34" t="s">
        <v>35</v>
      </c>
      <c r="B35" s="34"/>
      <c r="C35" s="34"/>
      <c r="D35" s="34"/>
      <c r="E35" s="34"/>
      <c r="F35" s="34"/>
      <c r="G35" s="34"/>
      <c r="H35" s="34"/>
      <c r="I35" s="6"/>
    </row>
    <row r="36" spans="1:9" ht="27" customHeight="1" x14ac:dyDescent="0.25">
      <c r="A36" s="6"/>
      <c r="B36" s="6"/>
      <c r="C36" s="6"/>
      <c r="D36" s="6"/>
      <c r="E36" s="6"/>
      <c r="F36" s="6"/>
      <c r="G36" s="6"/>
      <c r="H36" s="6"/>
      <c r="I36" s="6"/>
    </row>
    <row r="37" spans="1:9" ht="27" customHeight="1" x14ac:dyDescent="0.25">
      <c r="A37" s="34" t="s">
        <v>36</v>
      </c>
      <c r="B37" s="34"/>
      <c r="C37" s="34"/>
      <c r="D37" s="34"/>
      <c r="E37" s="34"/>
      <c r="F37" s="34"/>
      <c r="G37" s="34"/>
      <c r="H37" s="34"/>
      <c r="I37" s="6"/>
    </row>
    <row r="38" spans="1:9" ht="27" customHeight="1" x14ac:dyDescent="0.25">
      <c r="A38" s="6"/>
      <c r="B38" s="6"/>
      <c r="C38" s="6"/>
      <c r="D38" s="6"/>
      <c r="E38" s="6"/>
      <c r="F38" s="6"/>
      <c r="G38" s="6"/>
      <c r="H38" s="6"/>
      <c r="I38" s="6"/>
    </row>
    <row r="39" spans="1:9" ht="43.5" customHeight="1" x14ac:dyDescent="0.25">
      <c r="A39" s="34" t="s">
        <v>37</v>
      </c>
      <c r="B39" s="34"/>
      <c r="C39" s="34"/>
      <c r="D39" s="34"/>
      <c r="E39" s="34"/>
      <c r="F39" s="34"/>
      <c r="G39" s="34"/>
      <c r="H39" s="34"/>
      <c r="I39" s="6"/>
    </row>
    <row r="40" spans="1:9" ht="27" customHeight="1" x14ac:dyDescent="0.25">
      <c r="A40" s="24"/>
      <c r="B40" s="24"/>
      <c r="C40" s="24"/>
      <c r="D40" s="24"/>
      <c r="E40" s="24"/>
      <c r="F40" s="24"/>
      <c r="G40" s="24"/>
      <c r="H40" s="24"/>
      <c r="I40" s="6"/>
    </row>
    <row r="41" spans="1:9" x14ac:dyDescent="0.25">
      <c r="A41" s="25" t="s">
        <v>38</v>
      </c>
      <c r="B41" s="6"/>
      <c r="C41" s="6"/>
      <c r="D41" s="6"/>
      <c r="E41" s="6"/>
      <c r="F41" s="6"/>
      <c r="G41" s="6"/>
      <c r="H41" s="6"/>
      <c r="I41" s="6"/>
    </row>
    <row r="42" spans="1:9" ht="8.1" customHeight="1" x14ac:dyDescent="0.25">
      <c r="A42" s="6"/>
      <c r="B42" s="6"/>
      <c r="C42" s="6"/>
      <c r="D42" s="6"/>
      <c r="E42" s="6"/>
      <c r="F42" s="6"/>
      <c r="G42" s="6"/>
      <c r="H42" s="6"/>
      <c r="I42" s="6"/>
    </row>
    <row r="47" spans="1:9" x14ac:dyDescent="0.25">
      <c r="B47" s="26" t="s">
        <v>39</v>
      </c>
    </row>
    <row r="55" spans="2:7" x14ac:dyDescent="0.25">
      <c r="B55" s="1" t="s">
        <v>14</v>
      </c>
      <c r="C55" s="35"/>
      <c r="D55" s="35"/>
      <c r="E55" s="35"/>
      <c r="F55" s="35"/>
      <c r="G55" s="35"/>
    </row>
  </sheetData>
  <sheetProtection algorithmName="SHA-512" hashValue="Hx8n4gROpKEgP8D4WlLMZKbnci/AeABYyA2GClin3nazMZyjedoH+UY3KBTj95N0Up7HRub73ASlkyjFaXcQ6w==" saltValue="/fxTM3spuWAFIz/3RzhfdA==" spinCount="100000" sheet="1" objects="1" scenarios="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DS47"/>
  <sheetViews>
    <sheetView zoomScale="115" zoomScaleNormal="115" workbookViewId="0">
      <pane ySplit="6" topLeftCell="A7" activePane="bottomLeft" state="frozen"/>
      <selection pane="bottomLeft" activeCell="F9" sqref="F9"/>
    </sheetView>
  </sheetViews>
  <sheetFormatPr baseColWidth="10" defaultRowHeight="15" x14ac:dyDescent="0.25"/>
  <cols>
    <col min="1" max="1" width="13.28515625" style="1" customWidth="1"/>
    <col min="2" max="2" width="8.85546875" style="1" bestFit="1" customWidth="1"/>
    <col min="3" max="3" width="3.85546875" style="1" bestFit="1" customWidth="1"/>
    <col min="4" max="4" width="46.85546875" style="1" customWidth="1"/>
    <col min="5" max="5" width="8.140625" style="1" bestFit="1" customWidth="1"/>
    <col min="6" max="6" width="11.28515625" style="1" customWidth="1"/>
    <col min="7" max="7" width="10.140625" style="1" bestFit="1" customWidth="1"/>
    <col min="8" max="11" width="11.42578125" style="1"/>
    <col min="12" max="12" width="14.140625" style="1" bestFit="1" customWidth="1"/>
    <col min="13" max="16384" width="11.42578125" style="1"/>
  </cols>
  <sheetData>
    <row r="1" spans="1:7" ht="73.5" customHeight="1" thickBot="1" x14ac:dyDescent="0.3">
      <c r="A1" s="47" t="s">
        <v>12</v>
      </c>
      <c r="B1" s="48"/>
      <c r="C1" s="48"/>
      <c r="D1" s="48"/>
      <c r="E1" s="48"/>
      <c r="F1" s="48"/>
      <c r="G1" s="49"/>
    </row>
    <row r="2" spans="1:7" ht="60" customHeight="1" x14ac:dyDescent="0.25">
      <c r="A2" s="50" t="s">
        <v>13</v>
      </c>
      <c r="B2" s="50"/>
      <c r="C2" s="50"/>
      <c r="D2" s="50"/>
      <c r="E2" s="50"/>
      <c r="F2" s="50"/>
      <c r="G2" s="50"/>
    </row>
    <row r="3" spans="1:7" x14ac:dyDescent="0.25">
      <c r="A3" s="27"/>
      <c r="B3" s="6"/>
      <c r="C3" s="6"/>
      <c r="D3" s="6"/>
      <c r="E3" s="6"/>
      <c r="F3" s="6"/>
      <c r="G3" s="28"/>
    </row>
    <row r="4" spans="1:7" ht="18.75" x14ac:dyDescent="0.25">
      <c r="A4" s="29" t="s">
        <v>40</v>
      </c>
      <c r="B4" s="6"/>
      <c r="C4" s="6"/>
      <c r="D4" s="6"/>
      <c r="E4" s="6"/>
      <c r="F4" s="6"/>
      <c r="G4" s="28"/>
    </row>
    <row r="5" spans="1:7" ht="5.0999999999999996" customHeight="1" thickBot="1" x14ac:dyDescent="0.3">
      <c r="A5" s="29"/>
      <c r="B5" s="6"/>
      <c r="C5" s="6"/>
      <c r="D5" s="6"/>
      <c r="E5" s="6"/>
      <c r="F5" s="6"/>
      <c r="G5" s="28"/>
    </row>
    <row r="6" spans="1:7" x14ac:dyDescent="0.25">
      <c r="A6" s="102" t="s">
        <v>0</v>
      </c>
      <c r="B6" s="103" t="s">
        <v>1</v>
      </c>
      <c r="C6" s="103" t="s">
        <v>2</v>
      </c>
      <c r="D6" s="104" t="s">
        <v>3</v>
      </c>
      <c r="E6" s="103" t="s">
        <v>4</v>
      </c>
      <c r="F6" s="103" t="s">
        <v>5</v>
      </c>
      <c r="G6" s="105" t="s">
        <v>6</v>
      </c>
    </row>
    <row r="7" spans="1:7" ht="15.75" thickBot="1" x14ac:dyDescent="0.3">
      <c r="A7" s="106" t="s">
        <v>81</v>
      </c>
      <c r="B7" s="79" t="s">
        <v>7</v>
      </c>
      <c r="C7" s="52" t="s">
        <v>8</v>
      </c>
      <c r="D7" s="53" t="s">
        <v>83</v>
      </c>
      <c r="E7" s="54"/>
      <c r="F7" s="55"/>
      <c r="G7" s="107"/>
    </row>
    <row r="8" spans="1:7" ht="33.75" x14ac:dyDescent="0.25">
      <c r="A8" s="56" t="s">
        <v>41</v>
      </c>
      <c r="B8" s="57" t="s">
        <v>9</v>
      </c>
      <c r="C8" s="57" t="s">
        <v>10</v>
      </c>
      <c r="D8" s="58" t="s">
        <v>44</v>
      </c>
      <c r="E8" s="59"/>
      <c r="F8" s="59"/>
      <c r="G8" s="68">
        <f>+G9+G10</f>
        <v>0</v>
      </c>
    </row>
    <row r="9" spans="1:7" x14ac:dyDescent="0.25">
      <c r="A9" s="60" t="s">
        <v>42</v>
      </c>
      <c r="B9" s="30" t="s">
        <v>9</v>
      </c>
      <c r="C9" s="30" t="s">
        <v>10</v>
      </c>
      <c r="D9" s="31" t="s">
        <v>45</v>
      </c>
      <c r="E9" s="32">
        <v>182</v>
      </c>
      <c r="F9" s="33"/>
      <c r="G9" s="61">
        <f t="shared" ref="G9:G10" si="0">+ROUND(+E9*ROUND(F9,2),2)</f>
        <v>0</v>
      </c>
    </row>
    <row r="10" spans="1:7" ht="15.75" thickBot="1" x14ac:dyDescent="0.3">
      <c r="A10" s="62" t="s">
        <v>43</v>
      </c>
      <c r="B10" s="63" t="s">
        <v>9</v>
      </c>
      <c r="C10" s="63" t="s">
        <v>10</v>
      </c>
      <c r="D10" s="64" t="s">
        <v>46</v>
      </c>
      <c r="E10" s="65">
        <v>35</v>
      </c>
      <c r="F10" s="66"/>
      <c r="G10" s="67">
        <f t="shared" si="0"/>
        <v>0</v>
      </c>
    </row>
    <row r="11" spans="1:7" ht="22.5" x14ac:dyDescent="0.25">
      <c r="A11" s="56" t="s">
        <v>48</v>
      </c>
      <c r="B11" s="57" t="s">
        <v>9</v>
      </c>
      <c r="C11" s="57" t="s">
        <v>10</v>
      </c>
      <c r="D11" s="58" t="s">
        <v>52</v>
      </c>
      <c r="E11" s="59"/>
      <c r="F11" s="59"/>
      <c r="G11" s="68">
        <f>+ROUND(+G12+G13+G14,2)</f>
        <v>0</v>
      </c>
    </row>
    <row r="12" spans="1:7" x14ac:dyDescent="0.25">
      <c r="A12" s="60" t="s">
        <v>49</v>
      </c>
      <c r="B12" s="30" t="s">
        <v>9</v>
      </c>
      <c r="C12" s="30" t="s">
        <v>10</v>
      </c>
      <c r="D12" s="69" t="s">
        <v>53</v>
      </c>
      <c r="E12" s="32">
        <v>406</v>
      </c>
      <c r="F12" s="33"/>
      <c r="G12" s="61">
        <f t="shared" ref="G12:G14" si="1">+ROUND(+E12*ROUND(F12,2),2)</f>
        <v>0</v>
      </c>
    </row>
    <row r="13" spans="1:7" x14ac:dyDescent="0.25">
      <c r="A13" s="60" t="s">
        <v>50</v>
      </c>
      <c r="B13" s="30" t="s">
        <v>9</v>
      </c>
      <c r="C13" s="30" t="s">
        <v>10</v>
      </c>
      <c r="D13" s="69" t="s">
        <v>54</v>
      </c>
      <c r="E13" s="32">
        <v>150</v>
      </c>
      <c r="F13" s="33"/>
      <c r="G13" s="61">
        <f t="shared" si="1"/>
        <v>0</v>
      </c>
    </row>
    <row r="14" spans="1:7" ht="15.75" thickBot="1" x14ac:dyDescent="0.3">
      <c r="A14" s="62" t="s">
        <v>51</v>
      </c>
      <c r="B14" s="63" t="s">
        <v>9</v>
      </c>
      <c r="C14" s="63" t="s">
        <v>10</v>
      </c>
      <c r="D14" s="70" t="s">
        <v>55</v>
      </c>
      <c r="E14" s="65">
        <v>7</v>
      </c>
      <c r="F14" s="66"/>
      <c r="G14" s="67">
        <f t="shared" si="1"/>
        <v>0</v>
      </c>
    </row>
    <row r="15" spans="1:7" ht="34.5" thickBot="1" x14ac:dyDescent="0.3">
      <c r="A15" s="71" t="s">
        <v>56</v>
      </c>
      <c r="B15" s="72" t="s">
        <v>9</v>
      </c>
      <c r="C15" s="72" t="s">
        <v>11</v>
      </c>
      <c r="D15" s="73" t="s">
        <v>58</v>
      </c>
      <c r="E15" s="74">
        <v>1120</v>
      </c>
      <c r="F15" s="75"/>
      <c r="G15" s="76">
        <f t="shared" ref="G10:G18" si="2">+ROUND(+E15*F15,2)</f>
        <v>0</v>
      </c>
    </row>
    <row r="16" spans="1:7" ht="45" x14ac:dyDescent="0.25">
      <c r="A16" s="56" t="s">
        <v>57</v>
      </c>
      <c r="B16" s="57" t="s">
        <v>9</v>
      </c>
      <c r="C16" s="57" t="s">
        <v>10</v>
      </c>
      <c r="D16" s="58" t="s">
        <v>59</v>
      </c>
      <c r="E16" s="59"/>
      <c r="F16" s="59"/>
      <c r="G16" s="68">
        <f>+ROUND(+G17+G18,2)</f>
        <v>0</v>
      </c>
    </row>
    <row r="17" spans="1:123" x14ac:dyDescent="0.25">
      <c r="A17" s="60" t="s">
        <v>60</v>
      </c>
      <c r="B17" s="30" t="s">
        <v>9</v>
      </c>
      <c r="C17" s="30" t="s">
        <v>10</v>
      </c>
      <c r="D17" s="69" t="s">
        <v>62</v>
      </c>
      <c r="E17" s="32">
        <v>6</v>
      </c>
      <c r="F17" s="33"/>
      <c r="G17" s="61">
        <f t="shared" ref="G17:G18" si="3">+ROUND(+E17*ROUND(F17,2),2)</f>
        <v>0</v>
      </c>
    </row>
    <row r="18" spans="1:123" ht="15.75" thickBot="1" x14ac:dyDescent="0.3">
      <c r="A18" s="62" t="s">
        <v>61</v>
      </c>
      <c r="B18" s="63" t="s">
        <v>9</v>
      </c>
      <c r="C18" s="63" t="s">
        <v>10</v>
      </c>
      <c r="D18" s="70" t="s">
        <v>63</v>
      </c>
      <c r="E18" s="65">
        <v>2</v>
      </c>
      <c r="F18" s="66"/>
      <c r="G18" s="67">
        <f t="shared" si="3"/>
        <v>0</v>
      </c>
    </row>
    <row r="19" spans="1:123" ht="45" x14ac:dyDescent="0.25">
      <c r="A19" s="56" t="s">
        <v>64</v>
      </c>
      <c r="B19" s="57" t="s">
        <v>9</v>
      </c>
      <c r="C19" s="57" t="s">
        <v>10</v>
      </c>
      <c r="D19" s="58" t="s">
        <v>59</v>
      </c>
      <c r="E19" s="59"/>
      <c r="F19" s="59"/>
      <c r="G19" s="68">
        <f>+ROUND(+G20,2)</f>
        <v>0</v>
      </c>
    </row>
    <row r="20" spans="1:123" ht="15.75" thickBot="1" x14ac:dyDescent="0.3">
      <c r="A20" s="62" t="s">
        <v>65</v>
      </c>
      <c r="B20" s="63" t="s">
        <v>9</v>
      </c>
      <c r="C20" s="63" t="s">
        <v>10</v>
      </c>
      <c r="D20" s="64" t="s">
        <v>66</v>
      </c>
      <c r="E20" s="65">
        <v>4</v>
      </c>
      <c r="F20" s="66"/>
      <c r="G20" s="67">
        <f t="shared" ref="G20" si="4">+ROUND(+E20*ROUND(F20,2),2)</f>
        <v>0</v>
      </c>
    </row>
    <row r="21" spans="1:123" ht="45" x14ac:dyDescent="0.25">
      <c r="A21" s="56" t="s">
        <v>67</v>
      </c>
      <c r="B21" s="57" t="s">
        <v>9</v>
      </c>
      <c r="C21" s="57" t="s">
        <v>10</v>
      </c>
      <c r="D21" s="58" t="s">
        <v>68</v>
      </c>
      <c r="E21" s="59"/>
      <c r="F21" s="59"/>
      <c r="G21" s="68">
        <f>+ROUND(+G22+G23,2)</f>
        <v>0</v>
      </c>
    </row>
    <row r="22" spans="1:123" x14ac:dyDescent="0.25">
      <c r="A22" s="60" t="s">
        <v>69</v>
      </c>
      <c r="B22" s="30" t="s">
        <v>9</v>
      </c>
      <c r="C22" s="30" t="s">
        <v>10</v>
      </c>
      <c r="D22" s="69" t="s">
        <v>66</v>
      </c>
      <c r="E22" s="32">
        <v>8</v>
      </c>
      <c r="F22" s="33"/>
      <c r="G22" s="61">
        <f t="shared" ref="G22:G23" si="5">+ROUND(+E22*ROUND(F22,2),2)</f>
        <v>0</v>
      </c>
    </row>
    <row r="23" spans="1:123" ht="15.75" thickBot="1" x14ac:dyDescent="0.3">
      <c r="A23" s="62" t="s">
        <v>70</v>
      </c>
      <c r="B23" s="63" t="s">
        <v>9</v>
      </c>
      <c r="C23" s="63" t="s">
        <v>10</v>
      </c>
      <c r="D23" s="70" t="s">
        <v>62</v>
      </c>
      <c r="E23" s="65">
        <v>2</v>
      </c>
      <c r="F23" s="66"/>
      <c r="G23" s="67">
        <f t="shared" si="5"/>
        <v>0</v>
      </c>
    </row>
    <row r="24" spans="1:123" ht="29.25" customHeight="1" x14ac:dyDescent="0.25">
      <c r="A24" s="56" t="s">
        <v>71</v>
      </c>
      <c r="B24" s="57" t="s">
        <v>9</v>
      </c>
      <c r="C24" s="57" t="s">
        <v>10</v>
      </c>
      <c r="D24" s="58" t="s">
        <v>74</v>
      </c>
      <c r="E24" s="59"/>
      <c r="F24" s="59"/>
      <c r="G24" s="68">
        <f>+G25+G26+G27</f>
        <v>0</v>
      </c>
    </row>
    <row r="25" spans="1:123" x14ac:dyDescent="0.25">
      <c r="A25" s="60" t="s">
        <v>72</v>
      </c>
      <c r="B25" s="30" t="s">
        <v>9</v>
      </c>
      <c r="C25" s="30" t="s">
        <v>10</v>
      </c>
      <c r="D25" s="31" t="s">
        <v>55</v>
      </c>
      <c r="E25" s="32">
        <v>2</v>
      </c>
      <c r="F25" s="33"/>
      <c r="G25" s="61">
        <f t="shared" ref="G25:G30" si="6">+ROUND(+E25*ROUND(F25,2),2)</f>
        <v>0</v>
      </c>
    </row>
    <row r="26" spans="1:123" x14ac:dyDescent="0.25">
      <c r="A26" s="60" t="s">
        <v>73</v>
      </c>
      <c r="B26" s="30" t="s">
        <v>9</v>
      </c>
      <c r="C26" s="30" t="s">
        <v>10</v>
      </c>
      <c r="D26" s="31" t="s">
        <v>54</v>
      </c>
      <c r="E26" s="32">
        <v>6</v>
      </c>
      <c r="F26" s="33"/>
      <c r="G26" s="61">
        <f t="shared" si="6"/>
        <v>0</v>
      </c>
    </row>
    <row r="27" spans="1:123" ht="15.75" thickBot="1" x14ac:dyDescent="0.3">
      <c r="A27" s="62" t="s">
        <v>75</v>
      </c>
      <c r="B27" s="63" t="s">
        <v>9</v>
      </c>
      <c r="C27" s="63" t="s">
        <v>10</v>
      </c>
      <c r="D27" s="64" t="s">
        <v>53</v>
      </c>
      <c r="E27" s="65">
        <v>4</v>
      </c>
      <c r="F27" s="66"/>
      <c r="G27" s="67">
        <f t="shared" si="6"/>
        <v>0</v>
      </c>
    </row>
    <row r="28" spans="1:123" ht="45" x14ac:dyDescent="0.25">
      <c r="A28" s="80" t="s">
        <v>76</v>
      </c>
      <c r="B28" s="81" t="s">
        <v>9</v>
      </c>
      <c r="C28" s="81" t="s">
        <v>10</v>
      </c>
      <c r="D28" s="82" t="s">
        <v>77</v>
      </c>
      <c r="E28" s="83"/>
      <c r="F28" s="83"/>
      <c r="G28" s="84">
        <f>G29+G30</f>
        <v>0</v>
      </c>
    </row>
    <row r="29" spans="1:123" s="2" customFormat="1" x14ac:dyDescent="0.25">
      <c r="A29" s="60" t="s">
        <v>78</v>
      </c>
      <c r="B29" s="30" t="s">
        <v>9</v>
      </c>
      <c r="C29" s="30" t="s">
        <v>10</v>
      </c>
      <c r="D29" s="77" t="s">
        <v>46</v>
      </c>
      <c r="E29" s="32">
        <v>12</v>
      </c>
      <c r="F29" s="78"/>
      <c r="G29" s="61">
        <f t="shared" si="6"/>
        <v>0</v>
      </c>
    </row>
    <row r="30" spans="1:123" s="2" customFormat="1" ht="15.75" thickBot="1" x14ac:dyDescent="0.3">
      <c r="A30" s="62" t="s">
        <v>79</v>
      </c>
      <c r="B30" s="63" t="s">
        <v>9</v>
      </c>
      <c r="C30" s="63" t="s">
        <v>10</v>
      </c>
      <c r="D30" s="85" t="s">
        <v>45</v>
      </c>
      <c r="E30" s="65">
        <v>8</v>
      </c>
      <c r="F30" s="86"/>
      <c r="G30" s="67">
        <f t="shared" si="6"/>
        <v>0</v>
      </c>
    </row>
    <row r="31" spans="1:123" ht="15.75" thickBot="1" x14ac:dyDescent="0.3">
      <c r="A31" s="90"/>
      <c r="B31" s="91"/>
      <c r="C31" s="92"/>
      <c r="D31" s="87" t="s">
        <v>80</v>
      </c>
      <c r="E31" s="88"/>
      <c r="F31" s="89"/>
      <c r="G31" s="76">
        <f>SUM(G28+G24+G21+G19+G15+G16+G11+G8)</f>
        <v>0</v>
      </c>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row>
    <row r="32" spans="1:123" ht="15.75" thickBot="1" x14ac:dyDescent="0.3">
      <c r="A32" s="108" t="s">
        <v>82</v>
      </c>
      <c r="B32" s="94" t="s">
        <v>7</v>
      </c>
      <c r="C32" s="93" t="s">
        <v>8</v>
      </c>
      <c r="D32" s="95" t="s">
        <v>84</v>
      </c>
      <c r="E32" s="96"/>
      <c r="F32" s="97"/>
      <c r="G32" s="109"/>
    </row>
    <row r="33" spans="1:7" ht="56.25" x14ac:dyDescent="0.25">
      <c r="A33" s="56" t="s">
        <v>47</v>
      </c>
      <c r="B33" s="57" t="s">
        <v>9</v>
      </c>
      <c r="C33" s="57" t="s">
        <v>10</v>
      </c>
      <c r="D33" s="58" t="s">
        <v>94</v>
      </c>
      <c r="E33" s="59"/>
      <c r="F33" s="59"/>
      <c r="G33" s="68">
        <f>+ROUND(+G34+G35+G36,2)</f>
        <v>0</v>
      </c>
    </row>
    <row r="34" spans="1:7" x14ac:dyDescent="0.25">
      <c r="A34" s="60" t="s">
        <v>85</v>
      </c>
      <c r="B34" s="30" t="s">
        <v>9</v>
      </c>
      <c r="C34" s="30" t="s">
        <v>10</v>
      </c>
      <c r="D34" s="69" t="s">
        <v>62</v>
      </c>
      <c r="E34" s="32">
        <v>12</v>
      </c>
      <c r="F34" s="33"/>
      <c r="G34" s="61">
        <f t="shared" ref="G34:G36" si="7">+ROUND(+E34*ROUND(F34,2),2)</f>
        <v>0</v>
      </c>
    </row>
    <row r="35" spans="1:7" x14ac:dyDescent="0.25">
      <c r="A35" s="60" t="s">
        <v>87</v>
      </c>
      <c r="B35" s="30" t="s">
        <v>9</v>
      </c>
      <c r="C35" s="30" t="s">
        <v>10</v>
      </c>
      <c r="D35" s="69" t="s">
        <v>86</v>
      </c>
      <c r="E35" s="32">
        <v>24</v>
      </c>
      <c r="F35" s="33"/>
      <c r="G35" s="61">
        <f t="shared" si="7"/>
        <v>0</v>
      </c>
    </row>
    <row r="36" spans="1:7" ht="15.75" thickBot="1" x14ac:dyDescent="0.3">
      <c r="A36" s="62" t="s">
        <v>88</v>
      </c>
      <c r="B36" s="63" t="s">
        <v>9</v>
      </c>
      <c r="C36" s="63" t="s">
        <v>10</v>
      </c>
      <c r="D36" s="70" t="s">
        <v>63</v>
      </c>
      <c r="E36" s="65">
        <v>36</v>
      </c>
      <c r="F36" s="66"/>
      <c r="G36" s="67">
        <f t="shared" si="7"/>
        <v>0</v>
      </c>
    </row>
    <row r="37" spans="1:7" ht="15.75" thickBot="1" x14ac:dyDescent="0.3">
      <c r="A37" s="90"/>
      <c r="B37" s="91"/>
      <c r="C37" s="92"/>
      <c r="D37" s="87" t="s">
        <v>89</v>
      </c>
      <c r="E37" s="88"/>
      <c r="F37" s="89"/>
      <c r="G37" s="76">
        <f>SUM(G34:G36)</f>
        <v>0</v>
      </c>
    </row>
    <row r="38" spans="1:7" ht="7.5" customHeight="1" thickBot="1" x14ac:dyDescent="0.3">
      <c r="A38" s="90"/>
      <c r="B38" s="91"/>
      <c r="C38" s="91"/>
      <c r="D38" s="91"/>
      <c r="E38" s="91"/>
      <c r="F38" s="91"/>
      <c r="G38" s="110"/>
    </row>
    <row r="39" spans="1:7" ht="15.75" customHeight="1" thickBot="1" x14ac:dyDescent="0.3">
      <c r="A39" s="90"/>
      <c r="B39" s="91"/>
      <c r="C39" s="91"/>
      <c r="D39" s="98" t="s">
        <v>90</v>
      </c>
      <c r="E39" s="99"/>
      <c r="F39" s="100"/>
      <c r="G39" s="101">
        <f>+G37+G31</f>
        <v>0</v>
      </c>
    </row>
    <row r="43" spans="1:7" s="2" customFormat="1" x14ac:dyDescent="0.25">
      <c r="A43" s="3" t="s">
        <v>95</v>
      </c>
      <c r="B43" s="51"/>
      <c r="C43" s="51"/>
      <c r="D43" s="51"/>
      <c r="E43" s="4"/>
      <c r="F43" s="5"/>
    </row>
    <row r="47" spans="1:7" s="2" customFormat="1" ht="75" customHeight="1" x14ac:dyDescent="0.25">
      <c r="A47" s="46" t="s">
        <v>15</v>
      </c>
      <c r="B47" s="46"/>
      <c r="C47" s="46"/>
      <c r="D47" s="46"/>
      <c r="E47" s="46"/>
      <c r="F47" s="46"/>
      <c r="G47" s="46"/>
    </row>
  </sheetData>
  <sheetProtection algorithmName="SHA-512" hashValue="+fueNAKb0x+26kvgBptullHe8flj+ws1z9qUohzNjNjBSK4axE/Ubq6O9MdXtKhWusphdH3N8c6wUOx9FAcyOw==" saltValue="6LESRBcGHVKZYzFihG6Pvg==" spinCount="100000" sheet="1" objects="1" scenarios="1" selectLockedCells="1"/>
  <mergeCells count="11">
    <mergeCell ref="A47:G47"/>
    <mergeCell ref="A1:G1"/>
    <mergeCell ref="A2:G2"/>
    <mergeCell ref="E39:F39"/>
    <mergeCell ref="B43:D43"/>
    <mergeCell ref="A31:C31"/>
    <mergeCell ref="E31:F31"/>
    <mergeCell ref="E37:F37"/>
    <mergeCell ref="A37:C37"/>
    <mergeCell ref="A39:C39"/>
    <mergeCell ref="A38:G38"/>
  </mergeCells>
  <pageMargins left="0.70866141732283472" right="0.70866141732283472" top="0.74803149606299213" bottom="0.74803149606299213" header="0.31496062992125984" footer="0.31496062992125984"/>
  <pageSetup paperSize="9" scale="85"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2025-05-13T11:46:22Z</cp:lastPrinted>
  <dcterms:created xsi:type="dcterms:W3CDTF">2025-03-07T14:13:09Z</dcterms:created>
  <dcterms:modified xsi:type="dcterms:W3CDTF">2025-05-13T11:46:43Z</dcterms:modified>
</cp:coreProperties>
</file>