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123-2025 - Obras estabilización fachada en edificio principal IRTVE MADRID(VV)\2 Doc def\"/>
    </mc:Choice>
  </mc:AlternateContent>
  <xr:revisionPtr revIDLastSave="0" documentId="8_{3065E2AD-4ABF-41E1-AEF9-594CE6F00896}"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Precio'!$A$7:$J$38</definedName>
    <definedName name="_xlnm.Print_Area" localSheetId="0">'Anexo I pag 1 oferta'!$A$3:$I$56</definedName>
    <definedName name="_xlnm.Print_Area" localSheetId="1">'Anexo I Tabla Desglose Precio'!$A$7:$F$44</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4" i="4" l="1"/>
  <c r="F35" i="4" s="1"/>
  <c r="F31" i="4"/>
  <c r="F28" i="4"/>
  <c r="F25" i="4"/>
  <c r="F14" i="4"/>
  <c r="F15" i="4"/>
  <c r="F16" i="4"/>
  <c r="F17" i="4"/>
  <c r="F18" i="4"/>
  <c r="F19" i="4"/>
  <c r="F20" i="4"/>
  <c r="F21" i="4"/>
  <c r="F22" i="4"/>
  <c r="F13" i="4"/>
  <c r="F9" i="4"/>
  <c r="F10" i="4"/>
  <c r="F8" i="4"/>
  <c r="F23" i="4" l="1"/>
  <c r="F11" i="4"/>
  <c r="F29" i="4" l="1"/>
  <c r="F32" i="4"/>
  <c r="F26" i="4"/>
  <c r="F36" i="4" l="1"/>
  <c r="D38" i="4" l="1"/>
  <c r="D37" i="4"/>
  <c r="F39" i="4"/>
  <c r="B29" i="5" s="1"/>
</calcChain>
</file>

<file path=xl/sharedStrings.xml><?xml version="1.0" encoding="utf-8"?>
<sst xmlns="http://schemas.openxmlformats.org/spreadsheetml/2006/main" count="119" uniqueCount="98">
  <si>
    <t>Código</t>
  </si>
  <si>
    <t>Ud</t>
  </si>
  <si>
    <t>Resumen</t>
  </si>
  <si>
    <t/>
  </si>
  <si>
    <t>m2</t>
  </si>
  <si>
    <t>u</t>
  </si>
  <si>
    <t>m</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</si>
  <si>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</si>
  <si>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</si>
  <si>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</si>
  <si>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</si>
  <si>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</si>
  <si>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</si>
  <si>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</si>
  <si>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</si>
  <si>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</si>
  <si>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</si>
  <si>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</si>
  <si>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</si>
  <si>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</si>
  <si>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</si>
  <si>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</si>
  <si>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</si>
  <si>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</si>
  <si>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</si>
  <si>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</si>
  <si>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</si>
  <si>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</si>
  <si>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</si>
  <si>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</si>
  <si>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</si>
  <si>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</si>
  <si>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</si>
  <si>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</si>
  <si>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</si>
  <si>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</si>
  <si>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</si>
  <si>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</si>
  <si>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</si>
  <si>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</si>
  <si>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</si>
  <si>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U</t>
  </si>
  <si>
    <t>01_01</t>
  </si>
  <si>
    <t>02_04</t>
  </si>
  <si>
    <t>C 01</t>
  </si>
  <si>
    <t>03_01</t>
  </si>
  <si>
    <t>Total Capítulo 04</t>
  </si>
  <si>
    <t>C 05</t>
  </si>
  <si>
    <t>05_01</t>
  </si>
  <si>
    <t>Total Capítulo 05</t>
  </si>
  <si>
    <t>C 06</t>
  </si>
  <si>
    <t>06_01</t>
  </si>
  <si>
    <t>Total Capítulo 06</t>
  </si>
  <si>
    <t>PINTURA, VINILADOS Y ACABADOS</t>
  </si>
  <si>
    <t>TOTAL CONTRATO</t>
  </si>
  <si>
    <t>Importe Unitario Ofertado</t>
  </si>
  <si>
    <t>Total Ofertado</t>
  </si>
  <si>
    <t>Expediente n.º S/03121/2025</t>
  </si>
  <si>
    <t>Cantidad</t>
  </si>
  <si>
    <t>DEMOLICIÓN IMPERMEABILIZACIÓN
AUTOPROTEGIDA</t>
  </si>
  <si>
    <t>01_02</t>
  </si>
  <si>
    <t>DEMOLICIÓN MURO BLOQUES HORMIGÓN
MACIZADOS e=25 cm C/COMPRESOR</t>
  </si>
  <si>
    <t>01_03</t>
  </si>
  <si>
    <t>PROTECCIÓN ELEMENTO SUPERFICIAL</t>
  </si>
  <si>
    <t>ACTUCIONES PREVIAS Y DEMOLICIONES</t>
  </si>
  <si>
    <t>Total Capítulo 01</t>
  </si>
  <si>
    <t>C 02</t>
  </si>
  <si>
    <t>REPARACIONES</t>
  </si>
  <si>
    <t>02_01</t>
  </si>
  <si>
    <t>m3</t>
  </si>
  <si>
    <t>ZUNCHO HA. DOBLE CARA HA-25/B/20/XC2 o
XC3 - 60 kg/m3 e=25</t>
  </si>
  <si>
    <t>02_02</t>
  </si>
  <si>
    <t>CONECTOR DE ACERO INOXIDABLE PARA
JUNTA DE DILATACIÓN EN HA</t>
  </si>
  <si>
    <t>02_03</t>
  </si>
  <si>
    <t>FÁBRICA BLOQUE HORMIGÓN CELULAR
62,5x20x20 cm YTONG</t>
  </si>
  <si>
    <t>ANCLAJES BARRAS ACERO SOBRE
HORMIGÓN</t>
  </si>
  <si>
    <t>02_05</t>
  </si>
  <si>
    <t>IMPERMEABILIZACIÓN BICAPA
AUTOPROTEGIDA FIJACIÓN MECÁNICA</t>
  </si>
  <si>
    <t>02_06</t>
  </si>
  <si>
    <t>REVESTIMIENTO MORTERO MONOCAPA
RASPADO FINO</t>
  </si>
  <si>
    <t>02_07</t>
  </si>
  <si>
    <t>ENFOSCADO BUENA VISTA CSIII-W1 VERTICAL</t>
  </si>
  <si>
    <t>02_08</t>
  </si>
  <si>
    <t>IMPERMEABILIZACIÓN MURO MORTERO HIDRÓFUGO</t>
  </si>
  <si>
    <t>02_09</t>
  </si>
  <si>
    <t>JUNTAS DILATACIÓN ESTRUCTURA</t>
  </si>
  <si>
    <t>02_10</t>
  </si>
  <si>
    <t>FLEJE DE ANCLAJE DE FÁBRICA BLOQUE HORMIGÓN CELULAR</t>
  </si>
  <si>
    <t>Total Capítulo 02</t>
  </si>
  <si>
    <t>C 03</t>
  </si>
  <si>
    <t>MEDIOS AUXILIARES</t>
  </si>
  <si>
    <t>Total Capítulo 03</t>
  </si>
  <si>
    <t>C 04</t>
  </si>
  <si>
    <t>04_01</t>
  </si>
  <si>
    <t>GESTIÓN DE RESIDUOS</t>
  </si>
  <si>
    <t xml:space="preserve">(*) Cuando no se indiquen otros porcentajes se entenderá que, quedan incluidos en el precio de la oferta el 13% de Gastos Generales y el 6% de Beneficio Industrial 
</t>
  </si>
  <si>
    <t>S-03123-2025 - Obras estabilización fachada en edificio principal IRTVE MADRID</t>
  </si>
  <si>
    <t xml:space="preserve">“Obras estabilización fachada en edificio principal IRTVE MADRID"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</si>
</sst>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i/>
      <sz val="9"/>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7">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0" fontId="24" fillId="0" borderId="0" xfId="0" applyFont="1" applyFill="1" applyProtection="1"/>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0" fontId="9" fillId="0" borderId="1" xfId="0" applyFont="1" applyBorder="1" applyAlignment="1" applyProtection="1">
      <alignment horizontal="center" vertical="top" wrapText="1"/>
    </xf>
    <xf numFmtId="0" fontId="25" fillId="0" borderId="1" xfId="0" applyFont="1" applyBorder="1" applyAlignment="1" applyProtection="1">
      <alignment horizontal="center" vertical="top" wrapText="1"/>
    </xf>
    <xf numFmtId="0" fontId="0" fillId="0" borderId="0" xfId="0" applyFont="1" applyAlignment="1" applyProtection="1">
      <alignment horizontal="left" vertical="top" wrapText="1"/>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12" xfId="0" applyFill="1" applyBorder="1" applyAlignment="1" applyProtection="1">
      <alignment horizontal="center" vertical="top"/>
      <protection locked="0"/>
    </xf>
    <xf numFmtId="0" fontId="1" fillId="0" borderId="2" xfId="0" applyFont="1" applyBorder="1" applyAlignment="1" applyProtection="1">
      <alignment horizontal="left" vertical="top" wrapText="1"/>
    </xf>
    <xf numFmtId="0" fontId="1" fillId="0" borderId="4" xfId="0" applyFont="1" applyBorder="1" applyAlignment="1" applyProtection="1">
      <alignment horizontal="left" vertical="top" wrapText="1"/>
    </xf>
    <xf numFmtId="0" fontId="1" fillId="5" borderId="2" xfId="0" applyFont="1" applyFill="1" applyBorder="1" applyAlignment="1" applyProtection="1">
      <alignment horizontal="left" vertical="top"/>
    </xf>
    <xf numFmtId="49" fontId="6" fillId="0" borderId="3"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Normal="100" workbookViewId="0">
      <pane ySplit="9" topLeftCell="A14" activePane="bottomLeft" state="frozen"/>
      <selection pane="bottomLeft" activeCell="F15" sqref="F15:I15"/>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82" t="s">
        <v>14</v>
      </c>
      <c r="B2" s="82"/>
      <c r="C2" s="82"/>
      <c r="D2" s="82"/>
      <c r="E2" s="82"/>
      <c r="F2" s="82"/>
      <c r="G2" s="82"/>
      <c r="H2" s="82"/>
      <c r="I2" s="82"/>
    </row>
    <row r="5" spans="1:9" x14ac:dyDescent="0.25">
      <c r="D5" s="12"/>
      <c r="E5" s="12"/>
      <c r="F5" s="13"/>
      <c r="G5" s="13"/>
      <c r="H5" s="13"/>
      <c r="I5" s="14" t="s">
        <v>97</v>
      </c>
    </row>
    <row r="6" spans="1:9" x14ac:dyDescent="0.25">
      <c r="D6" s="12"/>
      <c r="E6" s="12"/>
      <c r="F6" s="13"/>
      <c r="G6" s="13"/>
      <c r="H6" s="13"/>
      <c r="I6" s="14"/>
    </row>
    <row r="7" spans="1:9" x14ac:dyDescent="0.25">
      <c r="D7" s="12"/>
      <c r="E7" s="12"/>
      <c r="F7" s="13"/>
      <c r="G7" s="13"/>
      <c r="H7" s="13"/>
      <c r="I7" s="15" t="s">
        <v>57</v>
      </c>
    </row>
    <row r="8" spans="1:9" ht="24.95" customHeight="1" x14ac:dyDescent="0.25"/>
    <row r="9" spans="1:9" ht="18.75" x14ac:dyDescent="0.3">
      <c r="A9" s="83" t="s">
        <v>15</v>
      </c>
      <c r="B9" s="83"/>
      <c r="C9" s="83"/>
      <c r="D9" s="83"/>
      <c r="E9" s="83"/>
      <c r="F9" s="83"/>
      <c r="G9" s="83"/>
      <c r="H9" s="83"/>
      <c r="I9" s="83"/>
    </row>
    <row r="10" spans="1:9" ht="15" customHeight="1" x14ac:dyDescent="0.25"/>
    <row r="11" spans="1:9" ht="15" customHeight="1" x14ac:dyDescent="0.25"/>
    <row r="12" spans="1:9" x14ac:dyDescent="0.25">
      <c r="A12" s="11" t="s">
        <v>16</v>
      </c>
      <c r="B12" s="84"/>
      <c r="C12" s="84"/>
      <c r="D12" s="84"/>
      <c r="E12" s="84"/>
      <c r="F12" s="76" t="s">
        <v>17</v>
      </c>
      <c r="G12" s="76"/>
      <c r="H12" s="76"/>
      <c r="I12" s="16"/>
    </row>
    <row r="13" spans="1:9" x14ac:dyDescent="0.25">
      <c r="A13" s="85" t="s">
        <v>18</v>
      </c>
      <c r="B13" s="85"/>
      <c r="C13" s="85"/>
      <c r="D13" s="85"/>
      <c r="E13" s="85"/>
      <c r="F13" s="85"/>
      <c r="G13" s="85"/>
      <c r="H13" s="85"/>
      <c r="I13" s="17"/>
    </row>
    <row r="14" spans="1:9" x14ac:dyDescent="0.25">
      <c r="A14" s="18"/>
      <c r="B14" s="18"/>
      <c r="C14" s="18"/>
      <c r="D14" s="18"/>
      <c r="E14" s="18"/>
      <c r="F14" s="18"/>
      <c r="G14" s="18"/>
      <c r="H14" s="18"/>
      <c r="I14" s="17"/>
    </row>
    <row r="15" spans="1:9" x14ac:dyDescent="0.25">
      <c r="A15" s="11" t="s">
        <v>19</v>
      </c>
      <c r="B15" s="11"/>
      <c r="C15" s="19"/>
      <c r="D15" s="76" t="s">
        <v>20</v>
      </c>
      <c r="E15" s="76"/>
      <c r="F15" s="78"/>
      <c r="G15" s="78"/>
      <c r="H15" s="78"/>
      <c r="I15" s="78"/>
    </row>
    <row r="16" spans="1:9" x14ac:dyDescent="0.25">
      <c r="B16" s="20"/>
      <c r="C16" s="20" t="s">
        <v>21</v>
      </c>
      <c r="D16" s="20"/>
      <c r="E16" s="20"/>
      <c r="F16" s="20" t="s">
        <v>22</v>
      </c>
      <c r="G16" s="20"/>
      <c r="H16" s="20"/>
      <c r="I16" s="11"/>
    </row>
    <row r="17" spans="1:9" x14ac:dyDescent="0.25">
      <c r="B17" s="20"/>
      <c r="C17" s="20"/>
      <c r="D17" s="20"/>
      <c r="E17" s="20"/>
      <c r="F17" s="20"/>
      <c r="G17" s="20"/>
      <c r="H17" s="20"/>
      <c r="I17" s="11"/>
    </row>
    <row r="18" spans="1:9" x14ac:dyDescent="0.25">
      <c r="A18" s="11" t="s">
        <v>23</v>
      </c>
      <c r="B18" s="16"/>
      <c r="C18" s="76" t="s">
        <v>24</v>
      </c>
      <c r="D18" s="76"/>
      <c r="E18" s="77"/>
      <c r="F18" s="77"/>
      <c r="G18" s="77"/>
      <c r="H18" s="21" t="s">
        <v>25</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26</v>
      </c>
      <c r="B21" s="24"/>
      <c r="C21" s="78"/>
      <c r="D21" s="78"/>
      <c r="E21" s="78"/>
      <c r="F21" s="78"/>
      <c r="G21" s="78"/>
      <c r="H21" s="26" t="s">
        <v>27</v>
      </c>
      <c r="I21" s="22"/>
    </row>
    <row r="22" spans="1:9" s="23" customFormat="1" x14ac:dyDescent="0.25">
      <c r="A22" s="27"/>
      <c r="B22" s="24"/>
      <c r="C22" s="25"/>
      <c r="D22" s="25"/>
      <c r="E22" s="25"/>
      <c r="F22" s="25"/>
      <c r="G22" s="25"/>
      <c r="H22" s="26"/>
      <c r="I22" s="21"/>
    </row>
    <row r="23" spans="1:9" x14ac:dyDescent="0.25">
      <c r="A23" s="11" t="s">
        <v>28</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79" t="s">
        <v>29</v>
      </c>
      <c r="B25" s="79"/>
      <c r="C25" s="79"/>
      <c r="D25" s="79"/>
      <c r="E25" s="79"/>
      <c r="F25" s="79"/>
      <c r="G25" s="79"/>
      <c r="H25" s="79"/>
      <c r="I25" s="11"/>
    </row>
    <row r="26" spans="1:9" ht="15" customHeight="1" x14ac:dyDescent="0.25">
      <c r="A26" s="11"/>
      <c r="B26" s="11"/>
      <c r="C26" s="11"/>
      <c r="D26" s="11"/>
      <c r="E26" s="11"/>
      <c r="F26" s="11"/>
      <c r="G26" s="11"/>
      <c r="H26" s="11"/>
      <c r="I26" s="11"/>
    </row>
    <row r="27" spans="1:9" ht="15" customHeight="1" x14ac:dyDescent="0.25">
      <c r="A27" s="11" t="s">
        <v>30</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31</v>
      </c>
      <c r="B29" s="80">
        <f>+IF('Anexo I Tabla Desglose Precio'!F39&lt;=495669.71,'Anexo I Tabla Desglose Precio'!F39,"ERROR: no debe superar 495669,71")</f>
        <v>0</v>
      </c>
      <c r="C29" s="81"/>
      <c r="D29" s="11" t="s">
        <v>32</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74" t="s">
        <v>33</v>
      </c>
      <c r="B33" s="74"/>
      <c r="C33" s="74"/>
      <c r="D33" s="74"/>
      <c r="E33" s="74"/>
      <c r="F33" s="74"/>
      <c r="G33" s="74"/>
      <c r="H33" s="74"/>
      <c r="I33" s="11"/>
    </row>
    <row r="34" spans="1:9" ht="35.1" customHeight="1" x14ac:dyDescent="0.25">
      <c r="A34" s="73"/>
      <c r="B34" s="73"/>
      <c r="C34" s="73"/>
      <c r="D34" s="73"/>
      <c r="E34" s="73"/>
      <c r="F34" s="73"/>
      <c r="G34" s="73"/>
      <c r="H34" s="73"/>
      <c r="I34" s="11"/>
    </row>
    <row r="35" spans="1:9" ht="27" customHeight="1" x14ac:dyDescent="0.25">
      <c r="A35" s="74" t="s">
        <v>34</v>
      </c>
      <c r="B35" s="74"/>
      <c r="C35" s="74"/>
      <c r="D35" s="74"/>
      <c r="E35" s="74"/>
      <c r="F35" s="74"/>
      <c r="G35" s="74"/>
      <c r="H35" s="74"/>
      <c r="I35" s="11"/>
    </row>
    <row r="36" spans="1:9" ht="27" customHeight="1" x14ac:dyDescent="0.25">
      <c r="A36" s="11"/>
      <c r="B36" s="11"/>
      <c r="C36" s="11"/>
      <c r="D36" s="11"/>
      <c r="E36" s="11"/>
      <c r="F36" s="11"/>
      <c r="G36" s="11"/>
      <c r="H36" s="11"/>
      <c r="I36" s="11"/>
    </row>
    <row r="37" spans="1:9" ht="27" customHeight="1" x14ac:dyDescent="0.25">
      <c r="A37" s="74" t="s">
        <v>35</v>
      </c>
      <c r="B37" s="74"/>
      <c r="C37" s="74"/>
      <c r="D37" s="74"/>
      <c r="E37" s="74"/>
      <c r="F37" s="74"/>
      <c r="G37" s="74"/>
      <c r="H37" s="74"/>
      <c r="I37" s="11"/>
    </row>
    <row r="38" spans="1:9" ht="27" customHeight="1" x14ac:dyDescent="0.25">
      <c r="A38" s="11"/>
      <c r="B38" s="11"/>
      <c r="C38" s="11"/>
      <c r="D38" s="11"/>
      <c r="E38" s="11"/>
      <c r="F38" s="11"/>
      <c r="G38" s="11"/>
      <c r="H38" s="11"/>
      <c r="I38" s="11"/>
    </row>
    <row r="39" spans="1:9" ht="43.5" customHeight="1" x14ac:dyDescent="0.25">
      <c r="A39" s="74" t="s">
        <v>36</v>
      </c>
      <c r="B39" s="74"/>
      <c r="C39" s="74"/>
      <c r="D39" s="74"/>
      <c r="E39" s="74"/>
      <c r="F39" s="74"/>
      <c r="G39" s="74"/>
      <c r="H39" s="74"/>
      <c r="I39" s="11"/>
    </row>
    <row r="40" spans="1:9" ht="27" customHeight="1" x14ac:dyDescent="0.25">
      <c r="A40" s="29"/>
      <c r="B40" s="29"/>
      <c r="C40" s="29"/>
      <c r="D40" s="29"/>
      <c r="E40" s="29"/>
      <c r="F40" s="29"/>
      <c r="G40" s="29"/>
      <c r="H40" s="29"/>
      <c r="I40" s="11"/>
    </row>
    <row r="41" spans="1:9" x14ac:dyDescent="0.25">
      <c r="A41" s="30" t="s">
        <v>37</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38</v>
      </c>
    </row>
    <row r="55" spans="2:7" x14ac:dyDescent="0.25">
      <c r="B55" s="1" t="s">
        <v>12</v>
      </c>
      <c r="C55" s="75"/>
      <c r="D55" s="75"/>
      <c r="E55" s="75"/>
      <c r="F55" s="75"/>
      <c r="G55" s="75"/>
    </row>
  </sheetData>
  <sheetProtection algorithmName="SHA-512" hashValue="PPrO3oPHuKHqj8gVXiag19C/82RTcLwZeNmt5BmGdNuk6/ZvBr66IxAfKZ7SyY8LfiAi5QN2WXsxPl+Yk403dQ==" saltValue="vHjsFijawxYYNJ4LAqvYrA=="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H48"/>
  <sheetViews>
    <sheetView topLeftCell="A12" zoomScale="85" zoomScaleNormal="85" workbookViewId="0">
      <selection activeCell="E37" sqref="E37"/>
    </sheetView>
  </sheetViews>
  <sheetFormatPr baseColWidth="10" defaultColWidth="11.42578125" defaultRowHeight="15" x14ac:dyDescent="0.25"/>
  <cols>
    <col min="1" max="1" width="22.42578125" style="1" customWidth="1"/>
    <col min="2" max="2" width="3.85546875" style="1" bestFit="1" customWidth="1"/>
    <col min="3" max="3" width="48.42578125" style="1" customWidth="1"/>
    <col min="4" max="4" width="8.140625" style="1" bestFit="1" customWidth="1"/>
    <col min="5" max="5" width="11.28515625" style="1" customWidth="1"/>
    <col min="6" max="6" width="10.140625" style="1" bestFit="1" customWidth="1"/>
    <col min="7" max="7" width="11.42578125" style="1"/>
    <col min="8" max="8" width="14.140625" style="1" bestFit="1" customWidth="1"/>
    <col min="9" max="16384" width="11.42578125" style="1"/>
  </cols>
  <sheetData>
    <row r="1" spans="1:6" ht="73.5" customHeight="1" thickBot="1" x14ac:dyDescent="0.3">
      <c r="A1" s="87" t="s">
        <v>10</v>
      </c>
      <c r="B1" s="88"/>
      <c r="C1" s="88"/>
      <c r="D1" s="88"/>
      <c r="E1" s="88"/>
      <c r="F1" s="89"/>
    </row>
    <row r="2" spans="1:6" ht="60" customHeight="1" x14ac:dyDescent="0.25">
      <c r="A2" s="90" t="s">
        <v>11</v>
      </c>
      <c r="B2" s="90"/>
      <c r="C2" s="90"/>
      <c r="D2" s="90"/>
      <c r="E2" s="90"/>
      <c r="F2" s="90"/>
    </row>
    <row r="3" spans="1:6" x14ac:dyDescent="0.25">
      <c r="A3" s="32"/>
      <c r="B3" s="11"/>
      <c r="C3" s="11"/>
      <c r="D3" s="11"/>
      <c r="E3" s="11"/>
      <c r="F3" s="33"/>
    </row>
    <row r="4" spans="1:6" ht="18.75" x14ac:dyDescent="0.25">
      <c r="A4" s="34" t="s">
        <v>96</v>
      </c>
      <c r="B4" s="11"/>
      <c r="C4" s="11"/>
      <c r="D4" s="11"/>
      <c r="E4" s="11"/>
      <c r="F4" s="33"/>
    </row>
    <row r="5" spans="1:6" ht="5.0999999999999996" customHeight="1" x14ac:dyDescent="0.25">
      <c r="A5" s="34"/>
      <c r="B5" s="11"/>
      <c r="C5" s="11"/>
      <c r="D5" s="11"/>
      <c r="E5" s="11"/>
      <c r="F5" s="33"/>
    </row>
    <row r="6" spans="1:6" ht="36" x14ac:dyDescent="0.25">
      <c r="A6" s="35" t="s">
        <v>0</v>
      </c>
      <c r="B6" s="35" t="s">
        <v>1</v>
      </c>
      <c r="C6" s="36" t="s">
        <v>2</v>
      </c>
      <c r="D6" s="35" t="s">
        <v>58</v>
      </c>
      <c r="E6" s="72" t="s">
        <v>55</v>
      </c>
      <c r="F6" s="71" t="s">
        <v>56</v>
      </c>
    </row>
    <row r="7" spans="1:6" x14ac:dyDescent="0.25">
      <c r="A7" s="70" t="s">
        <v>44</v>
      </c>
      <c r="B7" s="37" t="s">
        <v>41</v>
      </c>
      <c r="C7" s="38" t="s">
        <v>64</v>
      </c>
      <c r="D7" s="39"/>
      <c r="E7" s="40"/>
      <c r="F7" s="41"/>
    </row>
    <row r="8" spans="1:6" ht="22.5" x14ac:dyDescent="0.25">
      <c r="A8" s="69" t="s">
        <v>42</v>
      </c>
      <c r="B8" s="64" t="s">
        <v>4</v>
      </c>
      <c r="C8" s="65" t="s">
        <v>59</v>
      </c>
      <c r="D8" s="66">
        <v>33</v>
      </c>
      <c r="E8" s="67"/>
      <c r="F8" s="45">
        <f>+D8*ROUND(E8,2)</f>
        <v>0</v>
      </c>
    </row>
    <row r="9" spans="1:6" ht="22.5" x14ac:dyDescent="0.25">
      <c r="A9" s="69" t="s">
        <v>60</v>
      </c>
      <c r="B9" s="64" t="s">
        <v>4</v>
      </c>
      <c r="C9" s="68" t="s">
        <v>61</v>
      </c>
      <c r="D9" s="66">
        <v>36.299999999999997</v>
      </c>
      <c r="E9" s="67"/>
      <c r="F9" s="45">
        <f t="shared" ref="F9:F10" si="0">+D9*ROUND(E9,2)</f>
        <v>0</v>
      </c>
    </row>
    <row r="10" spans="1:6" x14ac:dyDescent="0.25">
      <c r="A10" s="69" t="s">
        <v>62</v>
      </c>
      <c r="B10" s="64" t="s">
        <v>4</v>
      </c>
      <c r="C10" s="65" t="s">
        <v>63</v>
      </c>
      <c r="D10" s="66">
        <v>79.2</v>
      </c>
      <c r="E10" s="67"/>
      <c r="F10" s="45">
        <f t="shared" si="0"/>
        <v>0</v>
      </c>
    </row>
    <row r="11" spans="1:6" x14ac:dyDescent="0.25">
      <c r="A11" s="46"/>
      <c r="B11" s="46"/>
      <c r="C11" s="93" t="s">
        <v>65</v>
      </c>
      <c r="D11" s="94"/>
      <c r="E11" s="47"/>
      <c r="F11" s="48">
        <f>SUM(F8:F10)</f>
        <v>0</v>
      </c>
    </row>
    <row r="12" spans="1:6" x14ac:dyDescent="0.25">
      <c r="A12" s="70" t="s">
        <v>66</v>
      </c>
      <c r="B12" s="37" t="s">
        <v>3</v>
      </c>
      <c r="C12" s="38" t="s">
        <v>67</v>
      </c>
      <c r="D12" s="49"/>
      <c r="E12" s="50"/>
      <c r="F12" s="51"/>
    </row>
    <row r="13" spans="1:6" ht="22.5" x14ac:dyDescent="0.25">
      <c r="A13" s="69" t="s">
        <v>68</v>
      </c>
      <c r="B13" s="42" t="s">
        <v>69</v>
      </c>
      <c r="C13" s="43" t="s">
        <v>70</v>
      </c>
      <c r="D13" s="44">
        <v>2.64</v>
      </c>
      <c r="E13" s="61"/>
      <c r="F13" s="45">
        <f t="shared" ref="F13:F22" si="1">+D13*ROUND(E13,2)</f>
        <v>0</v>
      </c>
    </row>
    <row r="14" spans="1:6" ht="22.5" x14ac:dyDescent="0.25">
      <c r="A14" s="69" t="s">
        <v>71</v>
      </c>
      <c r="B14" s="42" t="s">
        <v>5</v>
      </c>
      <c r="C14" s="43" t="s">
        <v>72</v>
      </c>
      <c r="D14" s="44">
        <v>3</v>
      </c>
      <c r="E14" s="61"/>
      <c r="F14" s="45">
        <f t="shared" si="1"/>
        <v>0</v>
      </c>
    </row>
    <row r="15" spans="1:6" ht="22.5" x14ac:dyDescent="0.25">
      <c r="A15" s="69" t="s">
        <v>73</v>
      </c>
      <c r="B15" s="42" t="s">
        <v>4</v>
      </c>
      <c r="C15" s="43" t="s">
        <v>74</v>
      </c>
      <c r="D15" s="44">
        <v>39.6</v>
      </c>
      <c r="E15" s="61"/>
      <c r="F15" s="45">
        <f t="shared" si="1"/>
        <v>0</v>
      </c>
    </row>
    <row r="16" spans="1:6" ht="22.5" x14ac:dyDescent="0.25">
      <c r="A16" s="69" t="s">
        <v>43</v>
      </c>
      <c r="B16" s="42" t="s">
        <v>6</v>
      </c>
      <c r="C16" s="43" t="s">
        <v>75</v>
      </c>
      <c r="D16" s="44">
        <v>99</v>
      </c>
      <c r="E16" s="61"/>
      <c r="F16" s="45">
        <f t="shared" si="1"/>
        <v>0</v>
      </c>
    </row>
    <row r="17" spans="1:6" ht="22.5" x14ac:dyDescent="0.25">
      <c r="A17" s="69" t="s">
        <v>76</v>
      </c>
      <c r="B17" s="42" t="s">
        <v>4</v>
      </c>
      <c r="C17" s="43" t="s">
        <v>77</v>
      </c>
      <c r="D17" s="44">
        <v>66</v>
      </c>
      <c r="E17" s="61"/>
      <c r="F17" s="45">
        <f t="shared" si="1"/>
        <v>0</v>
      </c>
    </row>
    <row r="18" spans="1:6" ht="22.5" x14ac:dyDescent="0.25">
      <c r="A18" s="69" t="s">
        <v>78</v>
      </c>
      <c r="B18" s="42" t="s">
        <v>4</v>
      </c>
      <c r="C18" s="43" t="s">
        <v>79</v>
      </c>
      <c r="D18" s="44">
        <v>39.6</v>
      </c>
      <c r="E18" s="61"/>
      <c r="F18" s="45">
        <f t="shared" si="1"/>
        <v>0</v>
      </c>
    </row>
    <row r="19" spans="1:6" x14ac:dyDescent="0.25">
      <c r="A19" s="69" t="s">
        <v>80</v>
      </c>
      <c r="B19" s="42" t="s">
        <v>4</v>
      </c>
      <c r="C19" s="43" t="s">
        <v>81</v>
      </c>
      <c r="D19" s="44">
        <v>39.6</v>
      </c>
      <c r="E19" s="61"/>
      <c r="F19" s="45">
        <f t="shared" si="1"/>
        <v>0</v>
      </c>
    </row>
    <row r="20" spans="1:6" x14ac:dyDescent="0.25">
      <c r="A20" s="69" t="s">
        <v>82</v>
      </c>
      <c r="B20" s="42" t="s">
        <v>4</v>
      </c>
      <c r="C20" s="43" t="s">
        <v>83</v>
      </c>
      <c r="D20" s="44">
        <v>13.2</v>
      </c>
      <c r="E20" s="61"/>
      <c r="F20" s="45">
        <f t="shared" si="1"/>
        <v>0</v>
      </c>
    </row>
    <row r="21" spans="1:6" x14ac:dyDescent="0.25">
      <c r="A21" s="69" t="s">
        <v>84</v>
      </c>
      <c r="B21" s="42" t="s">
        <v>6</v>
      </c>
      <c r="C21" s="43" t="s">
        <v>85</v>
      </c>
      <c r="D21" s="44">
        <v>66</v>
      </c>
      <c r="E21" s="61"/>
      <c r="F21" s="45">
        <f t="shared" si="1"/>
        <v>0</v>
      </c>
    </row>
    <row r="22" spans="1:6" x14ac:dyDescent="0.25">
      <c r="A22" s="69" t="s">
        <v>86</v>
      </c>
      <c r="B22" s="42" t="s">
        <v>5</v>
      </c>
      <c r="C22" s="43" t="s">
        <v>87</v>
      </c>
      <c r="D22" s="44">
        <v>132</v>
      </c>
      <c r="E22" s="61"/>
      <c r="F22" s="45">
        <f t="shared" si="1"/>
        <v>0</v>
      </c>
    </row>
    <row r="23" spans="1:6" x14ac:dyDescent="0.25">
      <c r="A23" s="46"/>
      <c r="B23" s="46"/>
      <c r="C23" s="93" t="s">
        <v>88</v>
      </c>
      <c r="D23" s="94"/>
      <c r="E23" s="47"/>
      <c r="F23" s="48">
        <f>SUM(F13:F22)</f>
        <v>0</v>
      </c>
    </row>
    <row r="24" spans="1:6" x14ac:dyDescent="0.25">
      <c r="A24" s="70" t="s">
        <v>89</v>
      </c>
      <c r="B24" s="37" t="s">
        <v>3</v>
      </c>
      <c r="C24" s="38" t="s">
        <v>90</v>
      </c>
      <c r="D24" s="49"/>
      <c r="E24" s="50"/>
      <c r="F24" s="51"/>
    </row>
    <row r="25" spans="1:6" x14ac:dyDescent="0.25">
      <c r="A25" s="69" t="s">
        <v>45</v>
      </c>
      <c r="B25" s="42" t="s">
        <v>5</v>
      </c>
      <c r="C25" s="43" t="s">
        <v>90</v>
      </c>
      <c r="D25" s="44">
        <v>1</v>
      </c>
      <c r="E25" s="61"/>
      <c r="F25" s="45">
        <f t="shared" ref="F25" si="2">+D25*ROUND(E25,2)</f>
        <v>0</v>
      </c>
    </row>
    <row r="26" spans="1:6" x14ac:dyDescent="0.25">
      <c r="A26" s="46"/>
      <c r="B26" s="46"/>
      <c r="C26" s="93" t="s">
        <v>91</v>
      </c>
      <c r="D26" s="94"/>
      <c r="E26" s="47"/>
      <c r="F26" s="48">
        <f>SUM(F25:F25)</f>
        <v>0</v>
      </c>
    </row>
    <row r="27" spans="1:6" x14ac:dyDescent="0.25">
      <c r="A27" s="70" t="s">
        <v>92</v>
      </c>
      <c r="B27" s="37" t="s">
        <v>3</v>
      </c>
      <c r="C27" s="38" t="s">
        <v>8</v>
      </c>
      <c r="D27" s="49"/>
      <c r="E27" s="50"/>
      <c r="F27" s="51"/>
    </row>
    <row r="28" spans="1:6" x14ac:dyDescent="0.25">
      <c r="A28" s="69" t="s">
        <v>93</v>
      </c>
      <c r="B28" s="42" t="s">
        <v>5</v>
      </c>
      <c r="C28" s="43" t="s">
        <v>8</v>
      </c>
      <c r="D28" s="44">
        <v>1</v>
      </c>
      <c r="E28" s="61"/>
      <c r="F28" s="45">
        <f t="shared" ref="F28" si="3">+D28*ROUND(E28,2)</f>
        <v>0</v>
      </c>
    </row>
    <row r="29" spans="1:6" x14ac:dyDescent="0.25">
      <c r="A29" s="46"/>
      <c r="B29" s="46"/>
      <c r="C29" s="93" t="s">
        <v>46</v>
      </c>
      <c r="D29" s="94"/>
      <c r="E29" s="47"/>
      <c r="F29" s="48">
        <f>SUM(F28:F28)</f>
        <v>0</v>
      </c>
    </row>
    <row r="30" spans="1:6" x14ac:dyDescent="0.25">
      <c r="A30" s="70" t="s">
        <v>47</v>
      </c>
      <c r="B30" s="37" t="s">
        <v>3</v>
      </c>
      <c r="C30" s="38" t="s">
        <v>94</v>
      </c>
      <c r="D30" s="49"/>
      <c r="E30" s="50"/>
      <c r="F30" s="51"/>
    </row>
    <row r="31" spans="1:6" x14ac:dyDescent="0.25">
      <c r="A31" s="69" t="s">
        <v>48</v>
      </c>
      <c r="B31" s="42" t="s">
        <v>5</v>
      </c>
      <c r="C31" s="43" t="s">
        <v>94</v>
      </c>
      <c r="D31" s="44">
        <v>1</v>
      </c>
      <c r="E31" s="61"/>
      <c r="F31" s="45">
        <f t="shared" ref="F31" si="4">+D31*ROUND(E31,2)</f>
        <v>0</v>
      </c>
    </row>
    <row r="32" spans="1:6" x14ac:dyDescent="0.25">
      <c r="A32" s="46"/>
      <c r="B32" s="46"/>
      <c r="C32" s="93" t="s">
        <v>49</v>
      </c>
      <c r="D32" s="94"/>
      <c r="E32" s="47"/>
      <c r="F32" s="48">
        <f>SUM(F31:F31)</f>
        <v>0</v>
      </c>
    </row>
    <row r="33" spans="1:8" x14ac:dyDescent="0.25">
      <c r="A33" s="70" t="s">
        <v>50</v>
      </c>
      <c r="B33" s="37" t="s">
        <v>3</v>
      </c>
      <c r="C33" s="38" t="s">
        <v>53</v>
      </c>
      <c r="D33" s="49"/>
      <c r="E33" s="50"/>
      <c r="F33" s="51"/>
    </row>
    <row r="34" spans="1:8" x14ac:dyDescent="0.25">
      <c r="A34" s="69" t="s">
        <v>51</v>
      </c>
      <c r="B34" s="42" t="s">
        <v>5</v>
      </c>
      <c r="C34" s="43" t="s">
        <v>7</v>
      </c>
      <c r="D34" s="44">
        <v>1</v>
      </c>
      <c r="E34" s="61"/>
      <c r="F34" s="45">
        <f t="shared" ref="F34" si="5">+D34*ROUND(E34,2)</f>
        <v>0</v>
      </c>
    </row>
    <row r="35" spans="1:8" x14ac:dyDescent="0.25">
      <c r="A35" s="95"/>
      <c r="B35" s="96"/>
      <c r="C35" s="93" t="s">
        <v>52</v>
      </c>
      <c r="D35" s="94"/>
      <c r="E35" s="47"/>
      <c r="F35" s="48">
        <f>SUM(F34:F34)</f>
        <v>0</v>
      </c>
    </row>
    <row r="36" spans="1:8" s="23" customFormat="1" ht="12" customHeight="1" x14ac:dyDescent="0.25">
      <c r="A36" s="55"/>
      <c r="B36" s="56"/>
      <c r="C36" s="52" t="s">
        <v>9</v>
      </c>
      <c r="D36" s="53"/>
      <c r="E36" s="54"/>
      <c r="F36" s="48">
        <f>+F11+F23+F26+F29+F32+F35</f>
        <v>0</v>
      </c>
    </row>
    <row r="37" spans="1:8" s="23" customFormat="1" ht="15" customHeight="1" x14ac:dyDescent="0.25">
      <c r="A37" s="55"/>
      <c r="B37" s="56"/>
      <c r="C37" s="3" t="s">
        <v>39</v>
      </c>
      <c r="D37" s="5" t="str">
        <f>+IF(AND($F$36&gt;0,LEN(F37)&lt;=0,LEN(E37)&lt;=0),"13 %",IF(AND($F$36&gt;0,F37&gt;0,LEN(E37)&lt;=0),+(F37/$F$36),""))</f>
        <v/>
      </c>
      <c r="E37" s="6"/>
      <c r="F37" s="62"/>
    </row>
    <row r="38" spans="1:8" s="23" customFormat="1" ht="18.600000000000001" customHeight="1" x14ac:dyDescent="0.25">
      <c r="A38" s="57"/>
      <c r="B38" s="58"/>
      <c r="C38" s="4" t="s">
        <v>40</v>
      </c>
      <c r="D38" s="5" t="str">
        <f>+IF(AND($F$36&gt;0,LEN(F38)&lt;=0,LEN(E38)&lt;=0)," 6 %",IF(AND($F$36&gt;0,F38&gt;0,LEN(E38)&lt;=0),+(F38/$F$36),""))</f>
        <v/>
      </c>
      <c r="E38" s="7"/>
      <c r="F38" s="62"/>
    </row>
    <row r="39" spans="1:8" s="23" customFormat="1" ht="22.15" customHeight="1" x14ac:dyDescent="0.25">
      <c r="A39" s="57"/>
      <c r="B39" s="58"/>
      <c r="C39" s="4" t="s">
        <v>54</v>
      </c>
      <c r="D39" s="59"/>
      <c r="E39" s="59"/>
      <c r="F39" s="60">
        <f>SUBTOTAL(9,F36:F38)</f>
        <v>0</v>
      </c>
      <c r="H39" s="63"/>
    </row>
    <row r="41" spans="1:8" ht="33.75" customHeight="1" x14ac:dyDescent="0.25">
      <c r="A41" s="91" t="s">
        <v>95</v>
      </c>
      <c r="B41" s="91"/>
      <c r="C41" s="91"/>
      <c r="D41" s="91"/>
      <c r="E41" s="91"/>
      <c r="F41" s="91"/>
    </row>
    <row r="44" spans="1:8" s="2" customFormat="1" x14ac:dyDescent="0.25">
      <c r="A44" s="8" t="s">
        <v>12</v>
      </c>
      <c r="B44" s="92"/>
      <c r="C44" s="92"/>
      <c r="D44" s="9"/>
      <c r="E44" s="10"/>
    </row>
    <row r="48" spans="1:8" s="2" customFormat="1" ht="75" customHeight="1" x14ac:dyDescent="0.25">
      <c r="A48" s="86" t="s">
        <v>13</v>
      </c>
      <c r="B48" s="86"/>
      <c r="C48" s="86"/>
      <c r="D48" s="86"/>
      <c r="E48" s="86"/>
      <c r="F48" s="86"/>
    </row>
  </sheetData>
  <sheetProtection algorithmName="SHA-512" hashValue="puzWWi+gVzBCYyBK+b6cYjJTPK8bXsf9s9k1MuPInItTdTFp3KHGwJom4E7/QlJ11jA86xo9kMO7qZZctDIzSA==" saltValue="00BMhMkQ/EYyJcwmifuv8w==" spinCount="100000" sheet="1" selectLockedCells="1"/>
  <mergeCells count="11">
    <mergeCell ref="C11:D11"/>
    <mergeCell ref="C35:D35"/>
    <mergeCell ref="A48:F48"/>
    <mergeCell ref="A1:F1"/>
    <mergeCell ref="A2:F2"/>
    <mergeCell ref="A41:F41"/>
    <mergeCell ref="B44:C44"/>
    <mergeCell ref="C23:D23"/>
    <mergeCell ref="C26:D26"/>
    <mergeCell ref="C29:D29"/>
    <mergeCell ref="C32:D32"/>
  </mergeCells>
  <pageMargins left="0.70866141732283472" right="0.70866141732283472" top="0.74803149606299213" bottom="0.74803149606299213" header="0.31496062992125984" footer="0.31496062992125984"/>
  <pageSetup paperSize="9" scale="84"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2025-07-30T10:24:18Z</cp:lastPrinted>
  <dcterms:created xsi:type="dcterms:W3CDTF">2025-03-07T14:13:09Z</dcterms:created>
  <dcterms:modified xsi:type="dcterms:W3CDTF">2025-07-30T10:26:35Z</dcterms:modified>
</cp:coreProperties>
</file>