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880_DFobraCubRioja_SMC-RRJ\"/>
    </mc:Choice>
  </mc:AlternateContent>
  <xr:revisionPtr revIDLastSave="0" documentId="8_{B13FC65D-DADC-4124-8165-6E93901BF637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Precio'!$B$2:$E$25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D12" i="3"/>
  <c r="D11" i="3"/>
  <c r="D10" i="3"/>
  <c r="D7" i="3"/>
  <c r="D6" i="3"/>
  <c r="B33" i="1"/>
  <c r="D8" i="3" l="1"/>
  <c r="D5" i="3" s="1"/>
  <c r="D9" i="3" l="1"/>
  <c r="D15" i="3"/>
  <c r="D14" i="3" s="1"/>
  <c r="B28" i="1" s="1"/>
  <c r="G33" i="1" s="1"/>
  <c r="B2" i="3"/>
</calcChain>
</file>

<file path=xl/sharedStrings.xml><?xml version="1.0" encoding="utf-8"?>
<sst xmlns="http://schemas.openxmlformats.org/spreadsheetml/2006/main" count="54" uniqueCount="53">
  <si>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</si>
  <si>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</si>
  <si>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</si>
  <si>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</si>
  <si>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</si>
  <si>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</si>
  <si>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</si>
  <si>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</si>
  <si>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</si>
  <si>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</si>
  <si>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</si>
  <si>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</si>
  <si>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</si>
  <si>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</si>
  <si>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</si>
  <si>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</si>
  <si>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</si>
  <si>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</si>
  <si>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</si>
  <si>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</si>
  <si>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</si>
  <si>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</si>
  <si>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</si>
  <si>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</si>
  <si>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</si>
  <si>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</si>
  <si>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</si>
  <si>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</si>
  <si>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</si>
  <si>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>Expediente n.º S/02880/2025</t>
  </si>
  <si>
    <t>“ Asistencia Técnica y CSS Obras renovación integral cubierta</t>
  </si>
  <si>
    <t xml:space="preserve"> edificio almacén CT RTVE LOGROÑO LA RIOJA" </t>
  </si>
  <si>
    <t xml:space="preserve">DESCRIPCIÓN </t>
  </si>
  <si>
    <t>VALOR OFERTADO</t>
  </si>
  <si>
    <t>01.01</t>
  </si>
  <si>
    <t>01.02</t>
  </si>
  <si>
    <t>01.03</t>
  </si>
  <si>
    <t>Dirección de obra</t>
  </si>
  <si>
    <t>Dirección obra</t>
  </si>
  <si>
    <t xml:space="preserve">Certificado Final de Obra </t>
  </si>
  <si>
    <t>Gastos de visado de Documentación Técnica y Certificado Final de Obra si se requiere el mismo para el cierre del trámite de permisos de obra</t>
  </si>
  <si>
    <t>Coordinación de Seguridad y Salud</t>
  </si>
  <si>
    <t>02.01</t>
  </si>
  <si>
    <t>Redacción de Documento de Información Preventiva</t>
  </si>
  <si>
    <t>02.02</t>
  </si>
  <si>
    <t>Documentación Previa al Inicio de los Trabajos</t>
  </si>
  <si>
    <t>02.03</t>
  </si>
  <si>
    <t>Coordinación de Seguridad y Salud durante la Fase de Ejecución</t>
  </si>
  <si>
    <t>02.04</t>
  </si>
  <si>
    <t>Entrega de Documentación Final de CSS</t>
  </si>
  <si>
    <t>Tramitación Administrativa</t>
  </si>
  <si>
    <t>Realización y tramitación de la Declaración Responsable realizada por Técnico competente y gestión de los trámites administrativos para la obtención de los permisos de obra.</t>
  </si>
  <si>
    <t>TOTAL 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</si>
</sst>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36C0A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1" xfId="0" applyFont="1" applyFill="1" applyBorder="1" applyAlignment="1" applyProtection="1">
      <alignment horizontal="center" vertical="center" wrapText="1"/>
    </xf>
    <xf numFmtId="0" fontId="14" fillId="4" borderId="4" xfId="0" applyFont="1" applyFill="1" applyBorder="1" applyAlignment="1" applyProtection="1">
      <alignment horizontal="right" vertical="center" wrapText="1" indent="2"/>
    </xf>
    <xf numFmtId="4" fontId="14" fillId="2" borderId="4" xfId="0" applyNumberFormat="1" applyFont="1" applyFill="1" applyBorder="1" applyAlignment="1" applyProtection="1">
      <alignment horizontal="right" vertical="center" wrapText="1" indent="2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right" vertical="center" wrapText="1" indent="2"/>
    </xf>
    <xf numFmtId="0" fontId="1" fillId="0" borderId="9" xfId="0" applyFont="1" applyFill="1" applyBorder="1" applyAlignment="1" applyProtection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right" vertical="center" wrapText="1" indent="2"/>
    </xf>
    <xf numFmtId="4" fontId="19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0" fontId="1" fillId="0" borderId="0" xfId="0" applyFont="1" applyBorder="1" applyAlignment="1" applyProtection="1">
      <alignment horizontal="right" vertical="center" wrapText="1" indent="13"/>
    </xf>
    <xf numFmtId="0" fontId="1" fillId="0" borderId="6" xfId="0" applyFont="1" applyBorder="1" applyAlignment="1" applyProtection="1">
      <alignment horizontal="right" vertical="center" wrapText="1" indent="5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8" fillId="0" borderId="2" xfId="0" applyFont="1" applyBorder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left" vertical="center" wrapText="1"/>
    </xf>
    <xf numFmtId="10" fontId="3" fillId="0" borderId="3" xfId="0" applyNumberFormat="1" applyFont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wrapText="1"/>
      <protection locked="0"/>
    </xf>
    <xf numFmtId="0" fontId="17" fillId="0" borderId="10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left" vertical="center" wrapText="1"/>
    </xf>
    <xf numFmtId="4" fontId="14" fillId="2" borderId="11" xfId="0" applyNumberFormat="1" applyFont="1" applyFill="1" applyBorder="1" applyAlignment="1" applyProtection="1">
      <alignment horizontal="right" vertical="center" wrapText="1" indent="2"/>
    </xf>
    <xf numFmtId="10" fontId="17" fillId="0" borderId="10" xfId="0" applyNumberFormat="1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left" vertical="center" wrapText="1"/>
    </xf>
    <xf numFmtId="4" fontId="14" fillId="2" borderId="13" xfId="0" applyNumberFormat="1" applyFont="1" applyFill="1" applyBorder="1" applyAlignment="1" applyProtection="1">
      <alignment horizontal="right" vertical="center" wrapText="1" indent="2"/>
    </xf>
    <xf numFmtId="10" fontId="17" fillId="0" borderId="12" xfId="0" applyNumberFormat="1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left" vertical="center" wrapText="1"/>
    </xf>
    <xf numFmtId="4" fontId="14" fillId="2" borderId="15" xfId="0" applyNumberFormat="1" applyFont="1" applyFill="1" applyBorder="1" applyAlignment="1" applyProtection="1">
      <alignment horizontal="right" vertical="center" wrapText="1" indent="2"/>
    </xf>
    <xf numFmtId="10" fontId="17" fillId="0" borderId="14" xfId="0" applyNumberFormat="1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left" vertical="center" wrapText="1"/>
    </xf>
    <xf numFmtId="10" fontId="3" fillId="0" borderId="10" xfId="0" applyNumberFormat="1" applyFont="1" applyBorder="1" applyAlignment="1" applyProtection="1">
      <alignment horizontal="center" vertical="center"/>
    </xf>
    <xf numFmtId="0" fontId="17" fillId="0" borderId="13" xfId="0" applyFont="1" applyBorder="1" applyAlignment="1" applyProtection="1">
      <alignment horizontal="left" vertical="center" wrapText="1"/>
    </xf>
    <xf numFmtId="10" fontId="3" fillId="0" borderId="12" xfId="0" applyNumberFormat="1" applyFont="1" applyBorder="1" applyAlignment="1" applyProtection="1">
      <alignment horizontal="center" vertical="center"/>
    </xf>
    <xf numFmtId="0" fontId="17" fillId="0" borderId="15" xfId="0" applyFont="1" applyBorder="1" applyAlignment="1" applyProtection="1">
      <alignment horizontal="left" vertical="center" wrapText="1"/>
    </xf>
    <xf numFmtId="10" fontId="3" fillId="0" borderId="14" xfId="0" applyNumberFormat="1" applyFont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64" t="s">
        <v>27</v>
      </c>
      <c r="B2" s="64"/>
      <c r="C2" s="64"/>
      <c r="D2" s="64"/>
      <c r="E2" s="64"/>
      <c r="F2" s="64"/>
      <c r="G2" s="64"/>
      <c r="H2" s="64"/>
      <c r="I2" s="64"/>
    </row>
    <row r="5" spans="1:9" x14ac:dyDescent="0.25">
      <c r="D5" s="3"/>
      <c r="E5" s="3"/>
      <c r="F5" s="4"/>
      <c r="G5" s="4"/>
      <c r="H5" s="4"/>
      <c r="I5" s="14" t="s">
        <v>30</v>
      </c>
    </row>
    <row r="6" spans="1:9" x14ac:dyDescent="0.25">
      <c r="D6" s="3"/>
      <c r="E6" s="3"/>
      <c r="F6" s="4"/>
      <c r="G6" s="4"/>
      <c r="H6" s="4"/>
      <c r="I6" s="14" t="s">
        <v>31</v>
      </c>
    </row>
    <row r="7" spans="1:9" x14ac:dyDescent="0.25">
      <c r="D7" s="3"/>
      <c r="E7" s="3"/>
      <c r="F7" s="4"/>
      <c r="G7" s="4"/>
      <c r="H7" s="4"/>
      <c r="I7" s="14" t="s">
        <v>29</v>
      </c>
    </row>
    <row r="8" spans="1:9" ht="24.95" customHeight="1" x14ac:dyDescent="0.25"/>
    <row r="9" spans="1:9" ht="18.75" x14ac:dyDescent="0.3">
      <c r="A9" s="65" t="s">
        <v>0</v>
      </c>
      <c r="B9" s="65"/>
      <c r="C9" s="65"/>
      <c r="D9" s="65"/>
      <c r="E9" s="65"/>
      <c r="F9" s="65"/>
      <c r="G9" s="65"/>
      <c r="H9" s="65"/>
      <c r="I9" s="6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66"/>
      <c r="C12" s="66"/>
      <c r="D12" s="66"/>
      <c r="E12" s="66"/>
      <c r="F12" s="70" t="s">
        <v>2</v>
      </c>
      <c r="G12" s="70"/>
      <c r="H12" s="71"/>
      <c r="I12" s="71"/>
    </row>
    <row r="13" spans="1:9" x14ac:dyDescent="0.25">
      <c r="A13" s="67" t="s">
        <v>3</v>
      </c>
      <c r="B13" s="67"/>
      <c r="C13" s="67"/>
      <c r="D13" s="67"/>
      <c r="E13" s="67"/>
      <c r="F13" s="67"/>
      <c r="G13" s="67"/>
      <c r="H13" s="67"/>
      <c r="I13" s="26"/>
    </row>
    <row r="14" spans="1:9" x14ac:dyDescent="0.25">
      <c r="A14" s="25"/>
      <c r="B14" s="25"/>
      <c r="C14" s="25"/>
      <c r="D14" s="25"/>
      <c r="E14" s="25"/>
      <c r="F14" s="25"/>
      <c r="G14" s="25"/>
      <c r="H14" s="25"/>
      <c r="I14" s="26"/>
    </row>
    <row r="15" spans="1:9" ht="30" customHeight="1" x14ac:dyDescent="0.25">
      <c r="A15" s="68" t="s">
        <v>15</v>
      </c>
      <c r="B15" s="68"/>
      <c r="C15" s="68"/>
      <c r="D15" s="68"/>
      <c r="E15" s="69"/>
      <c r="F15" s="69"/>
      <c r="G15" s="69"/>
      <c r="H15" s="69"/>
      <c r="I15" s="69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25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25">
      <c r="A18" s="1" t="s">
        <v>5</v>
      </c>
      <c r="B18" s="24"/>
      <c r="C18" s="1" t="s">
        <v>6</v>
      </c>
      <c r="D18" s="73"/>
      <c r="E18" s="73"/>
      <c r="F18" s="73"/>
      <c r="G18" s="73"/>
      <c r="H18" s="73"/>
      <c r="I18" s="73"/>
    </row>
    <row r="19" spans="1:13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13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25">
      <c r="A22" s="77" t="s">
        <v>16</v>
      </c>
      <c r="B22" s="77"/>
      <c r="C22" s="77"/>
      <c r="D22" s="77"/>
      <c r="E22" s="77"/>
      <c r="F22" s="77"/>
      <c r="G22" s="77"/>
      <c r="H22" s="77"/>
      <c r="I22" s="77"/>
    </row>
    <row r="23" spans="1:13" ht="15" customHeight="1" x14ac:dyDescent="0.25">
      <c r="A23" s="77" t="s">
        <v>17</v>
      </c>
      <c r="B23" s="77"/>
      <c r="C23" s="77"/>
      <c r="D23" s="77"/>
      <c r="E23" s="77"/>
      <c r="F23" s="77"/>
      <c r="G23" s="77"/>
      <c r="H23" s="77"/>
      <c r="I23" s="77"/>
    </row>
    <row r="24" spans="1:13" ht="15" customHeight="1" x14ac:dyDescent="0.25">
      <c r="A24" s="76" t="s">
        <v>14</v>
      </c>
      <c r="B24" s="76"/>
      <c r="C24" s="76"/>
      <c r="D24" s="76"/>
      <c r="E24" s="76"/>
      <c r="F24" s="76"/>
      <c r="G24" s="76"/>
      <c r="H24" s="76"/>
      <c r="I24" s="76"/>
    </row>
    <row r="25" spans="1:13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25">
      <c r="A28" s="1" t="s">
        <v>9</v>
      </c>
      <c r="B28" s="74" t="str">
        <f>+IF('Anexo I Tabla Desglose Precio'!D16&lt;1,"error, falta importe TOTAL OFERTA",IF(COUNTIFS('Anexo I Tabla Desglose Precio'!D5:D15,"&gt;0")&lt;&gt;11,"revisar desglose oferta",IF('Anexo I Tabla Desglose Precio'!D16&lt;=8300,'Anexo I Tabla Desglose Precio'!D16,"ERROR: no debe superar 8.300,00")))</f>
        <v>error, falta importe TOTAL OFERTA</v>
      </c>
      <c r="C28" s="75"/>
      <c r="D28" s="1" t="s">
        <v>10</v>
      </c>
      <c r="E28" s="1"/>
      <c r="F28" s="1"/>
      <c r="G28" s="1"/>
      <c r="H28" s="1"/>
    </row>
    <row r="29" spans="1:13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13" ht="35.1" customHeight="1" x14ac:dyDescent="0.25">
      <c r="A30" s="78" t="s">
        <v>11</v>
      </c>
      <c r="B30" s="78"/>
      <c r="C30" s="78"/>
      <c r="D30" s="78"/>
      <c r="E30" s="78"/>
      <c r="F30" s="78"/>
      <c r="G30" s="78"/>
      <c r="H30" s="78"/>
      <c r="I30" s="78"/>
    </row>
    <row r="31" spans="1:13" ht="24.9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3" ht="24.95" customHeight="1" thickBot="1" x14ac:dyDescent="0.3">
      <c r="A32" s="1"/>
      <c r="B32" s="82" t="s">
        <v>32</v>
      </c>
      <c r="C32" s="83"/>
      <c r="D32" s="83"/>
      <c r="E32" s="83"/>
      <c r="F32" s="84"/>
      <c r="G32" s="62" t="s">
        <v>33</v>
      </c>
      <c r="H32" s="1"/>
      <c r="I32" s="1"/>
      <c r="J32" s="1"/>
      <c r="K32" s="1"/>
      <c r="L32" s="1"/>
      <c r="M32" s="1"/>
    </row>
    <row r="33" spans="1:13" ht="39.950000000000003" customHeight="1" thickBot="1" x14ac:dyDescent="0.3">
      <c r="A33" s="1"/>
      <c r="B33" s="79" t="str">
        <f>+I5&amp;I6</f>
        <v xml:space="preserve">“ Asistencia Técnica y CSS Obras renovación integral cubierta edificio almacén CT RTVE LOGROÑO LA RIOJA" </v>
      </c>
      <c r="C33" s="80"/>
      <c r="D33" s="80"/>
      <c r="E33" s="80"/>
      <c r="F33" s="81"/>
      <c r="G33" s="63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25">
      <c r="A35" s="76" t="s">
        <v>18</v>
      </c>
      <c r="B35" s="76"/>
      <c r="C35" s="76"/>
      <c r="D35" s="76"/>
      <c r="E35" s="76"/>
      <c r="F35" s="76"/>
      <c r="G35" s="76"/>
      <c r="H35" s="76"/>
      <c r="I35" s="1"/>
    </row>
    <row r="36" spans="1:13" ht="9.9499999999999993" customHeight="1" x14ac:dyDescent="0.25">
      <c r="A36" s="27"/>
      <c r="B36" s="27"/>
      <c r="C36" s="27"/>
      <c r="D36" s="27"/>
      <c r="E36" s="27"/>
      <c r="F36" s="27"/>
      <c r="G36" s="27"/>
      <c r="H36" s="27"/>
      <c r="I36" s="1"/>
    </row>
    <row r="37" spans="1:13" ht="15" customHeight="1" x14ac:dyDescent="0.25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9.9499999999999993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" ht="35.1" customHeight="1" x14ac:dyDescent="0.25">
      <c r="A39" s="76" t="s">
        <v>20</v>
      </c>
      <c r="B39" s="76"/>
      <c r="C39" s="76"/>
      <c r="D39" s="76"/>
      <c r="E39" s="76"/>
      <c r="F39" s="76"/>
      <c r="G39" s="76"/>
      <c r="H39" s="76"/>
      <c r="I39" s="76"/>
    </row>
    <row r="40" spans="1:13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25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4.95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25">
      <c r="B43" s="15" t="s">
        <v>28</v>
      </c>
    </row>
    <row r="44" spans="1:13" x14ac:dyDescent="0.25">
      <c r="B44" s="11"/>
      <c r="E44" s="12"/>
    </row>
    <row r="47" spans="1:13" x14ac:dyDescent="0.25">
      <c r="B47" s="13" t="s">
        <v>13</v>
      </c>
      <c r="C47" s="72"/>
      <c r="D47" s="72"/>
      <c r="E47" s="72"/>
      <c r="F47" s="72"/>
    </row>
  </sheetData>
  <sheetProtection algorithmName="SHA-512" hashValue="GKUOXclfJtOFkioFlDMsxUTwdzxza7+HeBAth61kUUv19aVuxjAAGymDJTeMvd2oIxV+mxE1lsbAGVGTKpg7Lw==" saltValue="eAc7wqJ+M90FtODB97czuQ==" spinCount="100000" sheet="1" objects="1" scenarios="1" selectLockedCells="1"/>
  <mergeCells count="19"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I25"/>
  <sheetViews>
    <sheetView showGridLines="0" workbookViewId="0">
      <selection activeCell="C24" sqref="C24"/>
    </sheetView>
  </sheetViews>
  <sheetFormatPr baseColWidth="10" defaultRowHeight="15" x14ac:dyDescent="0.25"/>
  <cols>
    <col min="1" max="1" width="6.85546875" style="2" customWidth="1"/>
    <col min="2" max="2" width="5.7109375" style="2" customWidth="1"/>
    <col min="3" max="3" width="60.7109375" style="2" customWidth="1"/>
    <col min="4" max="4" width="18.7109375" style="2" customWidth="1"/>
    <col min="5" max="5" width="13" style="2" customWidth="1"/>
    <col min="6" max="6" width="2.7109375" style="2" customWidth="1"/>
    <col min="7" max="16384" width="11.42578125" style="2"/>
  </cols>
  <sheetData>
    <row r="1" spans="1:9" s="16" customFormat="1" ht="75" customHeight="1" x14ac:dyDescent="0.25">
      <c r="B1" s="86" t="s">
        <v>26</v>
      </c>
      <c r="C1" s="86"/>
      <c r="D1" s="86"/>
      <c r="E1" s="86"/>
      <c r="F1" s="18"/>
      <c r="G1" s="18"/>
      <c r="H1" s="18"/>
      <c r="I1" s="18"/>
    </row>
    <row r="2" spans="1:9" s="16" customFormat="1" ht="24" customHeight="1" x14ac:dyDescent="0.25">
      <c r="B2" s="19" t="str">
        <f>+"S-"&amp;MID('Anexo I pag 1 oferta'!I7,18,5)&amp;"-"&amp;RIGHT('Anexo I pag 1 oferta'!I7,4)&amp;" "&amp;'Anexo I pag 1 oferta'!I5&amp;'Anexo I pag 1 oferta'!I6</f>
        <v xml:space="preserve">S-02880-2025 “ Asistencia Técnica y CSS Obras renovación integral cubierta edificio almacén CT RTVE LOGROÑO LA RIOJA" </v>
      </c>
      <c r="C2" s="17"/>
      <c r="D2" s="17"/>
      <c r="E2" s="17"/>
      <c r="F2" s="17"/>
      <c r="G2" s="17"/>
      <c r="H2" s="17"/>
      <c r="I2" s="17"/>
    </row>
    <row r="3" spans="1:9" ht="15.75" thickBot="1" x14ac:dyDescent="0.3"/>
    <row r="4" spans="1:9" ht="15.75" thickBot="1" x14ac:dyDescent="0.3">
      <c r="B4" s="28"/>
      <c r="C4" s="21" t="s">
        <v>21</v>
      </c>
      <c r="D4" s="21" t="s">
        <v>22</v>
      </c>
      <c r="E4" s="21" t="s">
        <v>23</v>
      </c>
    </row>
    <row r="5" spans="1:9" ht="15.75" thickBot="1" x14ac:dyDescent="0.3">
      <c r="B5" s="31">
        <v>1</v>
      </c>
      <c r="C5" s="37" t="s">
        <v>37</v>
      </c>
      <c r="D5" s="32">
        <f>+SUM(D6:D8)</f>
        <v>0</v>
      </c>
      <c r="E5" s="29"/>
    </row>
    <row r="6" spans="1:9" x14ac:dyDescent="0.25">
      <c r="B6" s="44" t="s">
        <v>34</v>
      </c>
      <c r="C6" s="45" t="s">
        <v>38</v>
      </c>
      <c r="D6" s="46">
        <f>+IF($D$16&lt;&gt;TRUNC($D$16,2),"max. 2 decim.",ROUNDDOWN($D$16*E6,0))</f>
        <v>0</v>
      </c>
      <c r="E6" s="47">
        <v>0.42170000000000002</v>
      </c>
    </row>
    <row r="7" spans="1:9" x14ac:dyDescent="0.25">
      <c r="B7" s="48" t="s">
        <v>35</v>
      </c>
      <c r="C7" s="49" t="s">
        <v>39</v>
      </c>
      <c r="D7" s="50">
        <f>+IF($D$16&lt;&gt;TRUNC($D$16,2),"max. 2 decim.",ROUNDDOWN($D$16*E7,0))</f>
        <v>0</v>
      </c>
      <c r="E7" s="51">
        <v>7.2300000000000003E-2</v>
      </c>
    </row>
    <row r="8" spans="1:9" ht="26.25" thickBot="1" x14ac:dyDescent="0.3">
      <c r="B8" s="52" t="s">
        <v>36</v>
      </c>
      <c r="C8" s="53" t="s">
        <v>40</v>
      </c>
      <c r="D8" s="54">
        <f>+IF($D$16&lt;&gt;TRUNC($D$16,2),"max. 2 decim.",ROUND($D$16*E8,0))</f>
        <v>0</v>
      </c>
      <c r="E8" s="55">
        <v>6.0199999999999997E-2</v>
      </c>
    </row>
    <row r="9" spans="1:9" ht="15.75" thickBot="1" x14ac:dyDescent="0.3">
      <c r="B9" s="39">
        <v>2</v>
      </c>
      <c r="C9" s="40" t="s">
        <v>41</v>
      </c>
      <c r="D9" s="32">
        <f>+SUM(D10:D13)</f>
        <v>0</v>
      </c>
      <c r="E9" s="30"/>
    </row>
    <row r="10" spans="1:9" x14ac:dyDescent="0.25">
      <c r="B10" s="44" t="s">
        <v>42</v>
      </c>
      <c r="C10" s="56" t="s">
        <v>43</v>
      </c>
      <c r="D10" s="46">
        <f>+IF($D$16&lt;&gt;TRUNC($D$16,2),"max. 2 decim.",ROUND($D$16*E10,0))</f>
        <v>0</v>
      </c>
      <c r="E10" s="57">
        <v>1.2E-2</v>
      </c>
    </row>
    <row r="11" spans="1:9" x14ac:dyDescent="0.25">
      <c r="B11" s="48" t="s">
        <v>44</v>
      </c>
      <c r="C11" s="58" t="s">
        <v>45</v>
      </c>
      <c r="D11" s="50">
        <f>+IF($D$16&lt;&gt;TRUNC($D$16,2),"max. 2 decim.",ROUND($D$16*E11,0))</f>
        <v>0</v>
      </c>
      <c r="E11" s="59">
        <v>3.0099999999999998E-2</v>
      </c>
    </row>
    <row r="12" spans="1:9" x14ac:dyDescent="0.25">
      <c r="B12" s="48" t="s">
        <v>46</v>
      </c>
      <c r="C12" s="58" t="s">
        <v>47</v>
      </c>
      <c r="D12" s="50">
        <f>+IF($D$16&lt;&gt;TRUNC($D$16,2),"max. 2 decim.",ROUNDDOWN($D$16*E12,-1))</f>
        <v>0</v>
      </c>
      <c r="E12" s="59">
        <v>0.2833</v>
      </c>
    </row>
    <row r="13" spans="1:9" ht="15.75" thickBot="1" x14ac:dyDescent="0.3">
      <c r="B13" s="52" t="s">
        <v>48</v>
      </c>
      <c r="C13" s="60" t="s">
        <v>49</v>
      </c>
      <c r="D13" s="54">
        <f>+IF($D$16&lt;&gt;TRUNC($D$16,2),"max. 2 decim.",ROUND($D$16*E13,0))</f>
        <v>0</v>
      </c>
      <c r="E13" s="61">
        <v>1.2E-2</v>
      </c>
    </row>
    <row r="14" spans="1:9" ht="15.75" thickBot="1" x14ac:dyDescent="0.3">
      <c r="B14" s="39">
        <v>3</v>
      </c>
      <c r="C14" s="40" t="s">
        <v>50</v>
      </c>
      <c r="D14" s="32">
        <f>+SUM(D15)</f>
        <v>0</v>
      </c>
      <c r="E14" s="22"/>
    </row>
    <row r="15" spans="1:9" ht="39" thickBot="1" x14ac:dyDescent="0.3">
      <c r="B15" s="38"/>
      <c r="C15" s="41" t="s">
        <v>51</v>
      </c>
      <c r="D15" s="23">
        <f>+D16-SUM(D6:D8)-SUM(D10:D13)</f>
        <v>0</v>
      </c>
      <c r="E15" s="42">
        <v>0.1084</v>
      </c>
    </row>
    <row r="16" spans="1:9" ht="16.5" thickBot="1" x14ac:dyDescent="0.3">
      <c r="A16" s="16"/>
      <c r="B16" s="34"/>
      <c r="C16" s="35" t="s">
        <v>52</v>
      </c>
      <c r="D16" s="33">
        <v>0</v>
      </c>
      <c r="E16" s="36"/>
      <c r="F16" s="16"/>
    </row>
    <row r="17" spans="1:6" x14ac:dyDescent="0.25">
      <c r="A17" s="16"/>
      <c r="B17" s="16"/>
      <c r="C17" s="16"/>
      <c r="E17" s="16"/>
      <c r="F17" s="16"/>
    </row>
    <row r="18" spans="1:6" ht="30" customHeight="1" x14ac:dyDescent="0.25">
      <c r="B18" s="20" t="s">
        <v>24</v>
      </c>
      <c r="C18" s="85" t="s">
        <v>25</v>
      </c>
      <c r="D18" s="85"/>
      <c r="E18" s="85"/>
    </row>
    <row r="19" spans="1:6" ht="26.25" customHeight="1" x14ac:dyDescent="0.25"/>
    <row r="24" spans="1:6" ht="27.75" customHeight="1" x14ac:dyDescent="0.25">
      <c r="B24" s="13" t="s">
        <v>13</v>
      </c>
      <c r="C24" s="43"/>
      <c r="D24" s="87"/>
    </row>
    <row r="25" spans="1:6" x14ac:dyDescent="0.25">
      <c r="D25" s="16"/>
    </row>
  </sheetData>
  <sheetProtection algorithmName="SHA-512" hashValue="p9qU5kT+28zLJdeVsufpeT9e29JteEkgLeSr2ko4hFDKgaM/OkY4Lcoagf4KTyAztr+2CPLQSwGk0JN8OVVDFg==" saltValue="NrEa4OPO3rWjYNK7lbANjA==" spinCount="100000" sheet="1" objects="1" scenarios="1" selectLockedCells="1"/>
  <mergeCells count="2">
    <mergeCell ref="C18:E18"/>
    <mergeCell ref="B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ignoredErrors>
    <ignoredError sqref="D9 D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2025-07-22T09:25:14Z</cp:lastPrinted>
  <dcterms:created xsi:type="dcterms:W3CDTF">2023-03-06T09:12:22Z</dcterms:created>
  <dcterms:modified xsi:type="dcterms:W3CDTF">2025-07-22T09:59:08Z</dcterms:modified>
</cp:coreProperties>
</file>