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848_SAIS4UIs_Gabr-RRJ\"/>
    </mc:Choice>
  </mc:AlternateContent>
  <xr:revisionPtr revIDLastSave="0" documentId="8_{43CF3E95-7541-476F-954C-94C32717D471}" xr6:coauthVersionLast="36" xr6:coauthVersionMax="36" xr10:uidLastSave="{00000000-0000-0000-0000-000000000000}"/>
  <bookViews>
    <workbookView xWindow="0" yWindow="0" windowWidth="28635" windowHeight="12135" xr2:uid="{3828363D-2EF7-44CA-AF47-6D3C9597C3DF}"/>
  </bookViews>
  <sheets>
    <sheet name="Anexo I pag 1 oferta" sheetId="7" r:id="rId1"/>
    <sheet name="Lote 1 SAI Alicante" sheetId="4" r:id="rId2"/>
  </sheets>
  <definedNames>
    <definedName name="_xlnm._FilterDatabase" localSheetId="1" hidden="1">'Lote 1 SAI Alicante'!$A$8:$H$33</definedName>
    <definedName name="_xlnm.Print_Area" localSheetId="0">'Anexo I pag 1 oferta'!$A$3:$J$55</definedName>
    <definedName name="_xlnm.Print_Area" localSheetId="1">'Lote 1 SAI Alicante'!$A$8:$H$39</definedName>
    <definedName name="_xlnm.Print_Titles" localSheetId="1">'Lote 1 SAI Alicante'!$3:$7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 i="4" l="1"/>
  <c r="H26" i="4"/>
  <c r="H23" i="4"/>
  <c r="H21" i="4"/>
  <c r="H19" i="4"/>
  <c r="H16" i="4"/>
  <c r="H14" i="4"/>
  <c r="H12" i="4"/>
  <c r="H10" i="4"/>
  <c r="H25" i="4" l="1"/>
  <c r="H30" i="4" s="1"/>
  <c r="H33" i="4" s="1"/>
  <c r="B26" i="7" l="1"/>
  <c r="F34" i="7"/>
  <c r="F31" i="7"/>
  <c r="F32" i="4" l="1"/>
  <c r="F31" i="4"/>
  <c r="M35" i="7" l="1"/>
</calcChain>
</file>

<file path=xl/sharedStrings.xml><?xml version="1.0" encoding="utf-8"?>
<sst xmlns="http://schemas.openxmlformats.org/spreadsheetml/2006/main" count="109" uniqueCount="87">
  <si>
    <t>Código</t>
  </si>
  <si>
    <t>Nat</t>
  </si>
  <si>
    <t>Ud</t>
  </si>
  <si>
    <t>Resumen</t>
  </si>
  <si>
    <t>CanPres</t>
  </si>
  <si>
    <t>Pres</t>
  </si>
  <si>
    <t>ImpPres</t>
  </si>
  <si>
    <t>LOTE 1 Sustitución SAI UI Alicante</t>
  </si>
  <si>
    <t>01</t>
  </si>
  <si>
    <t>Capítulo</t>
  </si>
  <si>
    <t/>
  </si>
  <si>
    <t>SAI 10 KVA ALICANTE</t>
  </si>
  <si>
    <t>Partida</t>
  </si>
  <si>
    <t>u</t>
  </si>
  <si>
    <t>DESMONTAJE SAI ANTIGUO</t>
  </si>
  <si>
    <t>ud. Desmontaje SAI e instalación antigua. 
Incluye desmontaje de cableado de alimentación y comunicaciones, armario, cuadros eléctricos y todo elemento principal o auxiliar que quede sin función y que esté asociado al equipo a retilar. 
Incluye el acondicionemiento de la zona para la recepción del nuevo equipo.</t>
  </si>
  <si>
    <t>NUEVO SAI DE 10 KVAs</t>
  </si>
  <si>
    <t>ud. Equipo SAI con las siguientes características principales:
Potencia: 10 kVA / 10 kW (unitario, configuración N+0).
Entrada: Trifásica 3 x 400/230 Vac, 50 Hz, 3F + N ± 20%.
Salida: Trifásica 3 x 400/230 Vac, 50 Hz, 3F + N.
Tecnología: On-Line Doble Conversión (Clase VFI-SS111 según IEC EN 62040-3)
Factor de potencia: 0.99
Corriente sinusoidal con baja distorsión armónica (THDi ≤ 3%)
Función Power Walk-In para arranque progresivo
Baterías Plomo hermético (Pb-H) sin mantenimiento, diseñadas para una vida útil de 10 años según normativa Eurobat
Autonomía 10 minutos con carga de 10 kVA
Sistema Battery Carel, con cargador de alta frecuencia y recarga compensada por temperatura
Cold Start: Arranque sin red eléctrica.
By-Pass: Estático y manual para mantenimiento.
Protección Back Feed contra retorno de energía
Normativas: Cumple con IEC EN 62040-1 (seguridad), IEC EN 62040-2 (EMC), RoHS, y clasificación VFI-SS-111</t>
  </si>
  <si>
    <t>CUADRO PROTECCIONES + BY-PASS EXTERNO</t>
  </si>
  <si>
    <t>ud. Suministro y montaje de cuadro mural con una protección de entrada de 4x20A o la adecuada si no coincide con este valor (10 KVA para rectificador y BY-Pass común).
BY-Pass exterior con protección 4x20A con enclavamiento y protección de salida hacia las cargas con interruptor de 4x20A.
Aparamenta Schneider, SIEMENS, ABB  o similar
Este cuadro se conectará al cuadro de alimentación del SAI, en el que se encuentra la salida del mismo.
Totalmente instalado.</t>
  </si>
  <si>
    <t>m</t>
  </si>
  <si>
    <t>LÍNEAS ELÉCTRICAS</t>
  </si>
  <si>
    <t>m. manguera cable eléctrico libre de halógenos tipo RZ1-K (AS) 5G4mm2 para líneas de alimentación y cableado de fuerza para by-pass externo. Totalmente instalado. Incluye pequeño material, marcado de cables, banadejas y conducciones bajo tubo, racores, cajas y p.p.</t>
  </si>
  <si>
    <t>CONTROL E INTEGRACIÓN BMS</t>
  </si>
  <si>
    <t>TARJETA DE COMUNICACIÓN MODBUS IP</t>
  </si>
  <si>
    <t>ud. Instalación de tarjeta MODBUS IP para supervisión y configuración  a través de explorador web con servidor web integrado. Incluye montaje en ups, cableado hasta rack corporativo e integración en BMS. Encendido y apagado UPS, prueba de descarga de baterías, registro de sucesos. 
Tipo cable: estructurado cat 6a</t>
  </si>
  <si>
    <t>Línea lazo comunicaciones</t>
  </si>
  <si>
    <t>m. suministro e instalación cable estructurado UTP  cat 6a. Totalmente instalado, incuido pequeño material p.p.</t>
  </si>
  <si>
    <t>Ingeniería de Programación, puesta en marcha y pruebas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</si>
  <si>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Señales a integrar: Potencia por fase, tensiones por fase, tensión de batería, tiempo de autonomía, temperatura, capaciadad de carga, estado y alarma bateria.</t>
  </si>
  <si>
    <t>Total 01.05</t>
  </si>
  <si>
    <t>GESTIÓN DE RESIDUOS</t>
  </si>
  <si>
    <t>ud. Retirada del equipo obsoleto, con certificado de gestor de residuos autorizado, incluidas las baterías existentes.
.</t>
  </si>
  <si>
    <t>CONTROL CALIDAD Y PUESTA EN MARCHA</t>
  </si>
  <si>
    <t>ud. Puesta en marcha del conjunto SAI-By-Pass-Baterias por parte de personal cualificado, dejando el equipo operativo.</t>
  </si>
  <si>
    <t>Otros</t>
  </si>
  <si>
    <t>01_01</t>
  </si>
  <si>
    <t>01_02</t>
  </si>
  <si>
    <t>01_03</t>
  </si>
  <si>
    <t>01_04</t>
  </si>
  <si>
    <t>01_05</t>
  </si>
  <si>
    <t>01_05_01</t>
  </si>
  <si>
    <t>01_05_02</t>
  </si>
  <si>
    <t>01_05_03</t>
  </si>
  <si>
    <t>01_06</t>
  </si>
  <si>
    <t>01_07</t>
  </si>
  <si>
    <t>Lote 1: Sustitución SAI Alicante</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</si>
  <si>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</si>
  <si>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</si>
  <si>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</si>
  <si>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</si>
  <si>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</si>
  <si>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</si>
  <si>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</si>
  <si>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</si>
  <si>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</si>
  <si>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</si>
  <si>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</si>
  <si>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</si>
  <si>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</si>
  <si>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</si>
  <si>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</si>
  <si>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</si>
  <si>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</si>
  <si>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</si>
  <si>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</si>
  <si>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</si>
  <si>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S/03848/2025</t>
  </si>
  <si>
    <t xml:space="preserve">“Sustitución Sistemas Alimentación Ininterrumpida (SAIs) en Unidades </t>
  </si>
  <si>
    <t xml:space="preserve"> Informativas ALICANTE, SAN SEBASTIÁN, BURGOS Y SORIA”</t>
  </si>
  <si>
    <t>S-03848-2025 - Sustitución SAIs en UU.II. ALICANTE, SAN SEBASTIÁN, BURGOS Y SORIA</t>
  </si>
  <si>
    <t xml:space="preserve">con D.N.I./NIE número </t>
  </si>
  <si>
    <t>actuando en calidad de apoderado de la empresa</t>
  </si>
  <si>
    <t>IMPORTE OFERTA</t>
  </si>
  <si>
    <t>Lote 1</t>
  </si>
  <si>
    <t>Sustitución SAI UI Alicante</t>
  </si>
  <si>
    <t>Lote 2</t>
  </si>
  <si>
    <t>Sustitución SAI UI San Sebastián</t>
  </si>
  <si>
    <t>Lote 3</t>
  </si>
  <si>
    <t>Sustitución SAI UIs  Burgos y Soria</t>
  </si>
  <si>
    <t>TOTAL OFERTA</t>
  </si>
  <si>
    <t>PRESUPUESTO EJECUCION MATERIAL Lote 1</t>
  </si>
  <si>
    <t>PRESUPUESTO EJECUCION CONTRATA/IMPORTE OFERTA Lote 1</t>
  </si>
  <si>
    <r>
      <t xml:space="preserve">Gastos Generales xx % </t>
    </r>
    <r>
      <rPr>
        <b/>
        <sz val="8"/>
        <color rgb="FFFF0000"/>
        <rFont val="Calibri"/>
        <family val="2"/>
        <scheme val="minor"/>
      </rPr>
      <t>(a)</t>
    </r>
  </si>
  <si>
    <r>
      <t xml:space="preserve">Beneficio Industrial yy % </t>
    </r>
    <r>
      <rPr>
        <b/>
        <sz val="8"/>
        <color rgb="FFFF0000"/>
        <rFont val="Calibri"/>
        <family val="2"/>
        <scheme val="minor"/>
      </rPr>
      <t>(b)</t>
    </r>
  </si>
  <si>
    <t>NOTA IMPORTANTE: 
ESTE ANEXO I Y LA TABLA DESGLOSE PRECIO DEL LOTE 1 SE PRESENTARAN EN FORMATO PDF Y DEBERAN ESTAR FIRMADOS POR DECLARANTE(S)</t>
  </si>
  <si>
    <t>ESTA TABLA DESGLOSE PRECIO DE OFERTA SE PRESENTARA FIRMADA EN FORMATO PDF. 
SOLO PERMITE OFERTAS 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</si>
</sst>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9"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00"/>
      <name val="Calibri"/>
      <family val="2"/>
      <scheme val="minor"/>
    </font>
    <font>
      <sz val="8"/>
      <color theme="1"/>
      <name val="Calibri"/>
      <family val="2"/>
      <scheme val="minor"/>
    </font>
    <font>
      <sz val="8"/>
      <color theme="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0000"/>
      <name val="Calibri"/>
      <family val="2"/>
      <scheme val="minor"/>
    </font>
    <font>
      <sz val="10"/>
      <color rgb="FF000000"/>
      <name val="Calibri"/>
      <family val="2"/>
      <scheme val="minor"/>
    </font>
    <font>
      <b/>
      <sz val="10"/>
      <color rgb="FF000000"/>
      <name val="Calibri"/>
      <family val="2"/>
      <scheme val="minor"/>
    </font>
    <font>
      <b/>
      <sz val="11"/>
      <color rgb="FF000000"/>
      <name val="Calibri"/>
      <family val="2"/>
      <scheme val="minor"/>
    </font>
  </fonts>
  <fills count="10">
    <fill>
      <patternFill patternType="none"/>
    </fill>
    <fill>
      <patternFill patternType="gray125"/>
    </fill>
    <fill>
      <patternFill patternType="solid">
        <fgColor theme="7" tint="0.59999389629810485"/>
        <bgColor indexed="64"/>
      </patternFill>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ABF8F"/>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113">
    <xf numFmtId="0" fontId="0" fillId="0" borderId="0" xfId="0"/>
    <xf numFmtId="10" fontId="14" fillId="5" borderId="5" xfId="0" applyNumberFormat="1" applyFont="1" applyFill="1" applyBorder="1" applyAlignment="1" applyProtection="1">
      <alignment horizontal="right" vertical="center"/>
    </xf>
    <xf numFmtId="10" fontId="14" fillId="6" borderId="6" xfId="0" applyNumberFormat="1" applyFont="1" applyFill="1" applyBorder="1" applyAlignment="1" applyProtection="1">
      <alignment horizontal="right" vertical="center" indent="4"/>
      <protection locked="0"/>
    </xf>
    <xf numFmtId="4" fontId="11" fillId="5" borderId="7" xfId="0" applyNumberFormat="1" applyFont="1" applyFill="1" applyBorder="1" applyAlignment="1" applyProtection="1">
      <alignment vertical="top"/>
      <protection locked="0"/>
    </xf>
    <xf numFmtId="10" fontId="14" fillId="6" borderId="4" xfId="0" applyNumberFormat="1" applyFont="1" applyFill="1" applyBorder="1" applyAlignment="1" applyProtection="1">
      <alignment horizontal="right" vertical="center" indent="4"/>
      <protection locked="0"/>
    </xf>
    <xf numFmtId="4" fontId="11" fillId="5" borderId="1" xfId="0" applyNumberFormat="1" applyFont="1" applyFill="1" applyBorder="1" applyAlignment="1" applyProtection="1">
      <alignment vertical="top"/>
      <protection locked="0"/>
    </xf>
    <xf numFmtId="4" fontId="11" fillId="5" borderId="1" xfId="0" applyNumberFormat="1" applyFont="1" applyFill="1" applyBorder="1" applyAlignment="1" applyProtection="1">
      <alignment vertical="center" wrapText="1"/>
    </xf>
    <xf numFmtId="0" fontId="0" fillId="0" borderId="0" xfId="0"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9" fillId="0" borderId="0" xfId="0" applyFont="1" applyAlignment="1" applyProtection="1">
      <alignment vertical="top"/>
    </xf>
    <xf numFmtId="0" fontId="0" fillId="0" borderId="0" xfId="0" applyProtection="1"/>
    <xf numFmtId="0" fontId="19" fillId="0" borderId="0" xfId="0" applyFont="1" applyProtection="1"/>
    <xf numFmtId="0" fontId="2"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0" borderId="0" xfId="0" applyAlignment="1" applyProtection="1">
      <alignment horizontal="left" vertical="top"/>
    </xf>
    <xf numFmtId="0" fontId="2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4" fillId="0" borderId="0" xfId="0" applyFont="1" applyProtection="1"/>
    <xf numFmtId="2" fontId="12" fillId="0" borderId="16" xfId="0" applyNumberFormat="1" applyFont="1" applyBorder="1" applyAlignment="1" applyProtection="1">
      <alignment vertical="top" wrapText="1"/>
    </xf>
    <xf numFmtId="4" fontId="11" fillId="0" borderId="16" xfId="0" applyNumberFormat="1" applyFont="1" applyBorder="1" applyAlignment="1" applyProtection="1">
      <alignment vertical="top" wrapText="1"/>
    </xf>
    <xf numFmtId="0" fontId="0" fillId="0" borderId="0" xfId="0" applyAlignment="1" applyProtection="1">
      <alignment vertical="center"/>
    </xf>
    <xf numFmtId="0" fontId="0" fillId="5" borderId="0" xfId="0" applyFill="1" applyAlignment="1" applyProtection="1">
      <alignment horizontal="left" vertical="center" shrinkToFit="1"/>
      <protection locked="0"/>
    </xf>
    <xf numFmtId="0" fontId="1" fillId="0" borderId="0" xfId="0" applyFont="1" applyProtection="1"/>
    <xf numFmtId="0" fontId="0" fillId="5"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18" fillId="0" borderId="0" xfId="0" applyFont="1" applyAlignment="1" applyProtection="1">
      <alignment horizontal="center" vertical="top" wrapText="1"/>
    </xf>
    <xf numFmtId="0" fontId="21"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2" fillId="0" borderId="0" xfId="0" applyFont="1" applyAlignment="1" applyProtection="1">
      <alignment horizontal="left" vertical="top"/>
    </xf>
    <xf numFmtId="0" fontId="0" fillId="0" borderId="0" xfId="0" applyAlignment="1" applyProtection="1">
      <alignment horizontal="justify" vertical="top" wrapText="1"/>
    </xf>
    <xf numFmtId="0" fontId="0" fillId="0" borderId="8" xfId="0" applyBorder="1" applyAlignment="1" applyProtection="1">
      <alignment horizontal="center" wrapText="1"/>
      <protection locked="0"/>
    </xf>
    <xf numFmtId="0" fontId="0" fillId="0" borderId="0" xfId="0" applyAlignment="1" applyProtection="1">
      <alignment horizontal="justify"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center" vertical="center" shrinkToFit="1"/>
      <protection locked="0"/>
    </xf>
    <xf numFmtId="0" fontId="0" fillId="0" borderId="0" xfId="0" applyAlignment="1" applyProtection="1">
      <alignment horizontal="center" vertical="center"/>
    </xf>
    <xf numFmtId="0" fontId="0" fillId="0" borderId="0" xfId="0" applyAlignment="1" applyProtection="1">
      <alignment horizontal="left" vertical="top" wrapText="1"/>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0" fontId="5" fillId="0" borderId="0" xfId="0" applyFont="1" applyBorder="1" applyAlignment="1" applyProtection="1">
      <alignment horizontal="left" vertical="top" wrapText="1"/>
    </xf>
    <xf numFmtId="0" fontId="0" fillId="5" borderId="8" xfId="0" applyFill="1" applyBorder="1" applyAlignment="1" applyProtection="1">
      <alignment horizontal="center" vertical="top"/>
      <protection locked="0"/>
    </xf>
    <xf numFmtId="0" fontId="16" fillId="0" borderId="9" xfId="0" applyFont="1" applyBorder="1" applyAlignment="1" applyProtection="1">
      <alignment horizontal="center" vertical="top" wrapText="1"/>
    </xf>
    <xf numFmtId="0" fontId="16" fillId="0" borderId="10" xfId="0" applyFont="1" applyBorder="1" applyAlignment="1" applyProtection="1">
      <alignment horizontal="center" vertical="top" wrapText="1"/>
    </xf>
    <xf numFmtId="0" fontId="16" fillId="0" borderId="11" xfId="0" applyFont="1" applyBorder="1" applyAlignment="1" applyProtection="1">
      <alignment horizontal="center" vertical="top" wrapText="1"/>
    </xf>
    <xf numFmtId="0" fontId="18" fillId="0" borderId="12" xfId="0" applyFont="1" applyBorder="1" applyAlignment="1" applyProtection="1">
      <alignment horizontal="center" vertical="center" wrapText="1"/>
    </xf>
    <xf numFmtId="0" fontId="25" fillId="8" borderId="9" xfId="0" applyFont="1" applyFill="1" applyBorder="1" applyAlignment="1" applyProtection="1">
      <alignment horizontal="center" vertical="center" wrapText="1"/>
    </xf>
    <xf numFmtId="0" fontId="25" fillId="8" borderId="10" xfId="0" applyFont="1" applyFill="1" applyBorder="1" applyAlignment="1" applyProtection="1">
      <alignment horizontal="center" vertical="center" wrapText="1"/>
    </xf>
    <xf numFmtId="0" fontId="25" fillId="8" borderId="11" xfId="0" applyFont="1" applyFill="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9" xfId="0" applyFont="1" applyBorder="1" applyAlignment="1" applyProtection="1">
      <alignment horizontal="left" vertical="center" indent="1"/>
    </xf>
    <xf numFmtId="0" fontId="26" fillId="0" borderId="10" xfId="0" applyFont="1" applyBorder="1" applyAlignment="1" applyProtection="1">
      <alignment horizontal="left" vertical="center" indent="1"/>
    </xf>
    <xf numFmtId="0" fontId="26" fillId="0" borderId="11" xfId="0" applyFont="1" applyBorder="1" applyAlignment="1" applyProtection="1">
      <alignment horizontal="left" vertical="center" indent="1"/>
    </xf>
    <xf numFmtId="4" fontId="26" fillId="0" borderId="9" xfId="0" applyNumberFormat="1" applyFont="1" applyBorder="1" applyAlignment="1" applyProtection="1">
      <alignment horizontal="right" vertical="center" indent="1"/>
    </xf>
    <xf numFmtId="4" fontId="26" fillId="0" borderId="11" xfId="0" applyNumberFormat="1" applyFont="1" applyBorder="1" applyAlignment="1" applyProtection="1">
      <alignment horizontal="right" vertical="center" indent="1"/>
    </xf>
    <xf numFmtId="0" fontId="26" fillId="0" borderId="19" xfId="0" applyFont="1" applyBorder="1" applyAlignment="1" applyProtection="1">
      <alignment horizontal="left" vertical="center" indent="1"/>
    </xf>
    <xf numFmtId="0" fontId="26" fillId="0" borderId="20" xfId="0" applyFont="1" applyBorder="1" applyAlignment="1" applyProtection="1">
      <alignment horizontal="left" vertical="center" indent="1"/>
    </xf>
    <xf numFmtId="0" fontId="26" fillId="0" borderId="18" xfId="0" applyFont="1" applyBorder="1" applyAlignment="1" applyProtection="1">
      <alignment horizontal="left" vertical="center" indent="1"/>
    </xf>
    <xf numFmtId="0" fontId="26" fillId="9" borderId="9" xfId="0" applyFont="1" applyFill="1" applyBorder="1" applyAlignment="1" applyProtection="1">
      <alignment horizontal="right" vertical="center" indent="1"/>
    </xf>
    <xf numFmtId="0" fontId="26" fillId="9" borderId="11" xfId="0" applyFont="1" applyFill="1" applyBorder="1" applyAlignment="1" applyProtection="1">
      <alignment horizontal="right" vertical="center" indent="1"/>
    </xf>
    <xf numFmtId="0" fontId="27" fillId="0" borderId="0" xfId="0" applyFont="1" applyAlignment="1" applyProtection="1">
      <alignment horizontal="center" vertical="center" wrapText="1"/>
    </xf>
    <xf numFmtId="4" fontId="28" fillId="0" borderId="9" xfId="0" applyNumberFormat="1" applyFont="1" applyBorder="1" applyAlignment="1" applyProtection="1">
      <alignment horizontal="right" vertical="center" indent="1"/>
    </xf>
    <xf numFmtId="4" fontId="28" fillId="0" borderId="11" xfId="0" applyNumberFormat="1" applyFont="1" applyBorder="1" applyAlignment="1" applyProtection="1">
      <alignment horizontal="right" vertical="center" indent="1"/>
    </xf>
    <xf numFmtId="0" fontId="0" fillId="0" borderId="0" xfId="0" applyBorder="1" applyProtection="1"/>
    <xf numFmtId="0" fontId="2" fillId="0" borderId="0" xfId="0" applyFont="1" applyAlignment="1" applyProtection="1">
      <alignment vertical="top"/>
    </xf>
    <xf numFmtId="0" fontId="3" fillId="0" borderId="0" xfId="0" applyFont="1" applyAlignment="1" applyProtection="1">
      <alignment vertical="top"/>
    </xf>
    <xf numFmtId="0" fontId="4" fillId="0" borderId="1" xfId="0" applyFont="1" applyBorder="1" applyAlignment="1" applyProtection="1">
      <alignment vertical="top"/>
    </xf>
    <xf numFmtId="0" fontId="4" fillId="0" borderId="13" xfId="0" applyFont="1" applyBorder="1" applyAlignment="1" applyProtection="1">
      <alignment vertical="top" wrapText="1"/>
    </xf>
    <xf numFmtId="0" fontId="4" fillId="0" borderId="4" xfId="0" applyFont="1" applyBorder="1" applyAlignment="1" applyProtection="1">
      <alignment vertical="top"/>
    </xf>
    <xf numFmtId="0" fontId="10" fillId="0" borderId="1" xfId="0" applyFont="1" applyBorder="1" applyAlignment="1" applyProtection="1">
      <alignment vertical="top"/>
    </xf>
    <xf numFmtId="49" fontId="5" fillId="2" borderId="1" xfId="0" applyNumberFormat="1" applyFont="1" applyFill="1" applyBorder="1" applyAlignment="1" applyProtection="1">
      <alignment vertical="top"/>
    </xf>
    <xf numFmtId="0" fontId="6" fillId="2" borderId="13" xfId="0" applyFont="1" applyFill="1" applyBorder="1" applyAlignment="1" applyProtection="1">
      <alignment horizontal="left" vertical="center" wrapText="1"/>
    </xf>
    <xf numFmtId="0" fontId="5" fillId="2" borderId="4" xfId="0" applyFont="1" applyFill="1" applyBorder="1" applyAlignment="1" applyProtection="1">
      <alignment vertical="top"/>
    </xf>
    <xf numFmtId="3" fontId="11" fillId="2" borderId="1"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5" fillId="3" borderId="2" xfId="0" applyNumberFormat="1" applyFont="1" applyFill="1" applyBorder="1" applyAlignment="1" applyProtection="1">
      <alignment vertical="top"/>
    </xf>
    <xf numFmtId="49" fontId="5" fillId="3" borderId="14" xfId="0" applyNumberFormat="1" applyFont="1" applyFill="1" applyBorder="1" applyAlignment="1" applyProtection="1">
      <alignment vertical="top" wrapText="1"/>
    </xf>
    <xf numFmtId="0" fontId="5" fillId="3" borderId="15" xfId="0" applyFont="1" applyFill="1" applyBorder="1" applyAlignment="1" applyProtection="1">
      <alignment vertical="top"/>
    </xf>
    <xf numFmtId="3" fontId="11" fillId="3" borderId="2" xfId="0" applyNumberFormat="1" applyFont="1" applyFill="1" applyBorder="1" applyAlignment="1" applyProtection="1">
      <alignment vertical="top"/>
    </xf>
    <xf numFmtId="4" fontId="11" fillId="3" borderId="2"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49" fontId="7" fillId="4"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13" xfId="0" applyNumberFormat="1" applyFont="1" applyBorder="1" applyAlignment="1" applyProtection="1">
      <alignment vertical="top" wrapText="1"/>
    </xf>
    <xf numFmtId="0" fontId="7" fillId="0" borderId="4" xfId="0" applyFont="1" applyBorder="1" applyAlignment="1" applyProtection="1">
      <alignment vertical="top"/>
    </xf>
    <xf numFmtId="4" fontId="12" fillId="0" borderId="1" xfId="0" applyNumberFormat="1" applyFont="1" applyBorder="1" applyAlignment="1" applyProtection="1">
      <alignment vertical="top"/>
    </xf>
    <xf numFmtId="4" fontId="12" fillId="5" borderId="1" xfId="0" applyNumberFormat="1" applyFont="1" applyFill="1" applyBorder="1" applyAlignment="1" applyProtection="1">
      <alignment vertical="top"/>
    </xf>
    <xf numFmtId="0" fontId="7" fillId="0" borderId="1" xfId="0" applyFont="1" applyBorder="1" applyAlignment="1" applyProtection="1">
      <alignment vertical="top"/>
    </xf>
    <xf numFmtId="0" fontId="12" fillId="0" borderId="1" xfId="0" applyFont="1" applyBorder="1" applyAlignment="1" applyProtection="1">
      <alignment vertical="top"/>
    </xf>
    <xf numFmtId="164" fontId="12" fillId="0" borderId="1" xfId="0" applyNumberFormat="1" applyFont="1" applyBorder="1" applyAlignment="1" applyProtection="1">
      <alignment vertical="top"/>
    </xf>
    <xf numFmtId="0" fontId="8" fillId="0" borderId="1" xfId="0" applyFont="1" applyBorder="1" applyAlignment="1" applyProtection="1">
      <alignment vertical="top"/>
    </xf>
    <xf numFmtId="0" fontId="7" fillId="0" borderId="13" xfId="0" applyFont="1" applyBorder="1" applyAlignment="1" applyProtection="1">
      <alignment vertical="top" wrapText="1"/>
    </xf>
    <xf numFmtId="49" fontId="5" fillId="0" borderId="4"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0" fontId="7" fillId="0" borderId="16" xfId="0" applyFont="1" applyBorder="1" applyAlignment="1" applyProtection="1">
      <alignment vertical="top"/>
    </xf>
    <xf numFmtId="0" fontId="8" fillId="0" borderId="16" xfId="0" applyFont="1" applyBorder="1" applyAlignment="1" applyProtection="1">
      <alignment vertical="top"/>
    </xf>
    <xf numFmtId="0" fontId="5" fillId="0" borderId="16" xfId="0" applyFont="1" applyBorder="1" applyAlignment="1" applyProtection="1">
      <alignment horizontal="right" vertical="top" wrapText="1"/>
    </xf>
    <xf numFmtId="49" fontId="5" fillId="0" borderId="16" xfId="0" applyNumberFormat="1" applyFont="1" applyBorder="1" applyAlignment="1" applyProtection="1">
      <alignment vertical="top"/>
    </xf>
    <xf numFmtId="3" fontId="12" fillId="0" borderId="3" xfId="0" applyNumberFormat="1" applyFont="1" applyBorder="1" applyAlignment="1" applyProtection="1">
      <alignment vertical="top"/>
    </xf>
    <xf numFmtId="4" fontId="11" fillId="0" borderId="4" xfId="0" applyNumberFormat="1" applyFont="1" applyBorder="1" applyAlignment="1" applyProtection="1">
      <alignment vertical="top"/>
    </xf>
    <xf numFmtId="0" fontId="5" fillId="0" borderId="0" xfId="0" applyFont="1" applyBorder="1" applyAlignment="1" applyProtection="1">
      <alignment horizontal="right"/>
    </xf>
    <xf numFmtId="0" fontId="5" fillId="0" borderId="0" xfId="0" applyFont="1" applyAlignment="1" applyProtection="1">
      <alignment horizontal="right"/>
    </xf>
    <xf numFmtId="0" fontId="9" fillId="0" borderId="0" xfId="0" applyFont="1" applyBorder="1" applyProtection="1"/>
    <xf numFmtId="0" fontId="9" fillId="0" borderId="0" xfId="0" applyFont="1" applyProtection="1"/>
    <xf numFmtId="0" fontId="0" fillId="0" borderId="0" xfId="0" applyAlignment="1" applyProtection="1">
      <alignment horizontal="left"/>
    </xf>
    <xf numFmtId="4" fontId="12" fillId="5" borderId="1" xfId="0" applyNumberFormat="1" applyFont="1" applyFill="1" applyBorder="1" applyAlignment="1" applyProtection="1">
      <alignment vertical="top"/>
      <protection locked="0"/>
    </xf>
    <xf numFmtId="0" fontId="8" fillId="0" borderId="0" xfId="0"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A8581A2-1198-4E43-8A0D-77DDD1B97B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733B6-4253-4516-BDDD-BAE325606ED6}">
  <sheetPr>
    <pageSetUpPr fitToPage="1"/>
  </sheetPr>
  <dimension ref="A2:M54"/>
  <sheetViews>
    <sheetView tabSelected="1" workbookViewId="0">
      <pane ySplit="7" topLeftCell="A8" activePane="bottomLeft" state="frozen"/>
      <selection pane="bottomLeft" activeCell="B12" sqref="B12:E12"/>
    </sheetView>
  </sheetViews>
  <sheetFormatPr baseColWidth="10" defaultColWidth="11.42578125"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8" customFormat="1" ht="75" customHeight="1" x14ac:dyDescent="0.25">
      <c r="A2" s="31" t="s">
        <v>85</v>
      </c>
      <c r="B2" s="31"/>
      <c r="C2" s="31"/>
      <c r="D2" s="31"/>
      <c r="E2" s="31"/>
      <c r="F2" s="31"/>
      <c r="G2" s="31"/>
      <c r="H2" s="31"/>
      <c r="I2" s="31"/>
    </row>
    <row r="5" spans="1:9" x14ac:dyDescent="0.25">
      <c r="D5" s="12"/>
      <c r="E5" s="12"/>
      <c r="F5" s="13"/>
      <c r="G5" s="13"/>
      <c r="H5" s="13"/>
      <c r="I5" s="14" t="s">
        <v>68</v>
      </c>
    </row>
    <row r="6" spans="1:9" x14ac:dyDescent="0.25">
      <c r="D6" s="12"/>
      <c r="E6" s="12"/>
      <c r="F6" s="13"/>
      <c r="G6" s="13"/>
      <c r="H6" s="13"/>
      <c r="I6" s="14" t="s">
        <v>69</v>
      </c>
    </row>
    <row r="7" spans="1:9" x14ac:dyDescent="0.25">
      <c r="D7" s="12"/>
      <c r="E7" s="12"/>
      <c r="F7" s="13"/>
      <c r="G7" s="13"/>
      <c r="H7" s="13"/>
      <c r="I7" s="15" t="s">
        <v>67</v>
      </c>
    </row>
    <row r="8" spans="1:9" ht="24.95" customHeight="1" x14ac:dyDescent="0.25"/>
    <row r="9" spans="1:9" ht="18.75" x14ac:dyDescent="0.3">
      <c r="A9" s="32" t="s">
        <v>50</v>
      </c>
      <c r="B9" s="32"/>
      <c r="C9" s="32"/>
      <c r="D9" s="32"/>
      <c r="E9" s="32"/>
      <c r="F9" s="32"/>
      <c r="G9" s="32"/>
      <c r="H9" s="32"/>
      <c r="I9" s="32"/>
    </row>
    <row r="10" spans="1:9" ht="15" customHeight="1" x14ac:dyDescent="0.25"/>
    <row r="11" spans="1:9" ht="15" customHeight="1" x14ac:dyDescent="0.25"/>
    <row r="12" spans="1:9" x14ac:dyDescent="0.25">
      <c r="A12" s="8" t="s">
        <v>51</v>
      </c>
      <c r="B12" s="33"/>
      <c r="C12" s="33"/>
      <c r="D12" s="33"/>
      <c r="E12" s="33"/>
      <c r="F12" s="34" t="s">
        <v>71</v>
      </c>
      <c r="G12" s="34"/>
      <c r="H12" s="34"/>
      <c r="I12" s="29"/>
    </row>
    <row r="13" spans="1:9" x14ac:dyDescent="0.25">
      <c r="A13" s="35" t="s">
        <v>52</v>
      </c>
      <c r="B13" s="35"/>
      <c r="C13" s="35"/>
      <c r="D13" s="35"/>
      <c r="E13" s="35"/>
      <c r="F13" s="35"/>
      <c r="G13" s="35"/>
      <c r="H13" s="35"/>
      <c r="I13" s="16"/>
    </row>
    <row r="14" spans="1:9" x14ac:dyDescent="0.25">
      <c r="A14" s="30"/>
      <c r="B14" s="30"/>
      <c r="C14" s="30"/>
      <c r="D14" s="30"/>
      <c r="E14" s="30"/>
      <c r="F14" s="30"/>
      <c r="G14" s="30"/>
      <c r="H14" s="30"/>
      <c r="I14" s="16"/>
    </row>
    <row r="15" spans="1:9" x14ac:dyDescent="0.25">
      <c r="A15" s="38" t="s">
        <v>72</v>
      </c>
      <c r="B15" s="38"/>
      <c r="C15" s="38"/>
      <c r="D15" s="38"/>
      <c r="E15" s="39"/>
      <c r="F15" s="39"/>
      <c r="G15" s="39"/>
      <c r="H15" s="39"/>
      <c r="I15" s="39"/>
    </row>
    <row r="16" spans="1:9" x14ac:dyDescent="0.25">
      <c r="B16" s="17"/>
      <c r="C16" s="17"/>
      <c r="D16" s="17"/>
      <c r="E16" s="17"/>
      <c r="F16" s="17" t="s">
        <v>53</v>
      </c>
      <c r="G16" s="17"/>
      <c r="H16" s="17"/>
      <c r="I16" s="8"/>
    </row>
    <row r="17" spans="1:9" x14ac:dyDescent="0.25">
      <c r="B17" s="17"/>
      <c r="C17" s="17"/>
      <c r="D17" s="17"/>
      <c r="E17" s="17"/>
      <c r="F17" s="17"/>
      <c r="G17" s="17"/>
      <c r="H17" s="17"/>
      <c r="I17" s="8"/>
    </row>
    <row r="18" spans="1:9" s="26" customFormat="1" ht="30" customHeight="1" x14ac:dyDescent="0.25">
      <c r="A18" s="26" t="s">
        <v>54</v>
      </c>
      <c r="B18" s="27"/>
      <c r="C18" s="41" t="s">
        <v>55</v>
      </c>
      <c r="D18" s="41"/>
      <c r="E18" s="40"/>
      <c r="F18" s="40"/>
      <c r="G18" s="40"/>
      <c r="H18" s="40"/>
      <c r="I18" s="40"/>
    </row>
    <row r="19" spans="1:9" s="18" customFormat="1" x14ac:dyDescent="0.25">
      <c r="B19" s="19"/>
      <c r="C19" s="20"/>
      <c r="D19" s="20"/>
      <c r="E19" s="21"/>
      <c r="F19" s="21"/>
      <c r="G19" s="21"/>
      <c r="H19" s="21"/>
      <c r="I19" s="21"/>
    </row>
    <row r="20" spans="1:9" x14ac:dyDescent="0.25">
      <c r="A20" s="8" t="s">
        <v>56</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42" t="s">
        <v>57</v>
      </c>
      <c r="B22" s="42"/>
      <c r="C22" s="42"/>
      <c r="D22" s="42"/>
      <c r="E22" s="42"/>
      <c r="F22" s="42"/>
      <c r="G22" s="42"/>
      <c r="H22" s="42"/>
      <c r="I22" s="8"/>
    </row>
    <row r="23" spans="1:9" ht="15" customHeight="1" x14ac:dyDescent="0.25">
      <c r="A23" s="8"/>
      <c r="B23" s="8"/>
      <c r="C23" s="8"/>
      <c r="D23" s="8"/>
      <c r="E23" s="8"/>
      <c r="F23" s="8"/>
      <c r="G23" s="8"/>
      <c r="H23" s="8"/>
      <c r="I23" s="8"/>
    </row>
    <row r="24" spans="1:9" ht="15" customHeight="1" x14ac:dyDescent="0.25">
      <c r="A24" s="22" t="s">
        <v>58</v>
      </c>
      <c r="B24" s="8"/>
      <c r="C24" s="8"/>
      <c r="D24" s="8"/>
      <c r="E24" s="8"/>
      <c r="F24" s="8"/>
      <c r="G24" s="8"/>
      <c r="H24" s="8"/>
    </row>
    <row r="25" spans="1:9" ht="15" customHeight="1" x14ac:dyDescent="0.25">
      <c r="A25" s="8"/>
      <c r="B25" s="8"/>
      <c r="C25" s="8"/>
      <c r="D25" s="8"/>
      <c r="E25" s="8"/>
      <c r="F25" s="8"/>
      <c r="G25" s="8"/>
      <c r="H25" s="8"/>
    </row>
    <row r="26" spans="1:9" ht="15" customHeight="1" x14ac:dyDescent="0.25">
      <c r="A26" s="22" t="s">
        <v>59</v>
      </c>
      <c r="B26" s="43" t="str">
        <f>+IFERROR(IF(ISNUMBER('Lote 1 SAI Alicante'!H33),IF('Lote 1 SAI Alicante'!H33&lt;=9200,'Lote 1 SAI Alicante'!H33,"ERROR: no debe superar 9.200,00"),"revisar desglose precio"),"desglose precio incompleto/incorrecto")</f>
        <v>revisar desglose precio</v>
      </c>
      <c r="C26" s="44"/>
      <c r="D26" s="8" t="s">
        <v>60</v>
      </c>
      <c r="E26" s="8"/>
      <c r="F26" s="8"/>
      <c r="G26" s="8"/>
      <c r="H26" s="8"/>
    </row>
    <row r="27" spans="1:9" ht="15" customHeight="1" x14ac:dyDescent="0.25">
      <c r="A27" s="8"/>
      <c r="B27" s="8"/>
      <c r="C27" s="8"/>
      <c r="D27" s="8"/>
      <c r="E27" s="8"/>
      <c r="F27" s="8"/>
      <c r="G27" s="8"/>
      <c r="H27" s="8"/>
    </row>
    <row r="28" spans="1:9" ht="35.1" customHeight="1" x14ac:dyDescent="0.25">
      <c r="A28" s="36" t="s">
        <v>61</v>
      </c>
      <c r="B28" s="36"/>
      <c r="C28" s="36"/>
      <c r="D28" s="36"/>
      <c r="E28" s="36"/>
      <c r="F28" s="36"/>
      <c r="G28" s="36"/>
      <c r="H28" s="36"/>
      <c r="I28" s="8"/>
    </row>
    <row r="29" spans="1:9" ht="15.75" thickBot="1" x14ac:dyDescent="0.3"/>
    <row r="30" spans="1:9" ht="24.75" customHeight="1" thickBot="1" x14ac:dyDescent="0.3">
      <c r="B30" s="51"/>
      <c r="C30" s="52"/>
      <c r="D30" s="52"/>
      <c r="E30" s="53"/>
      <c r="F30" s="51" t="s">
        <v>73</v>
      </c>
      <c r="G30" s="53"/>
      <c r="I30" s="28"/>
    </row>
    <row r="31" spans="1:9" ht="15.75" thickBot="1" x14ac:dyDescent="0.3">
      <c r="B31" s="54" t="s">
        <v>74</v>
      </c>
      <c r="C31" s="55" t="s">
        <v>75</v>
      </c>
      <c r="D31" s="56"/>
      <c r="E31" s="57"/>
      <c r="F31" s="58" t="str">
        <f>+IFERROR(IF(ISNUMBER('Lote 1 SAI Alicante'!H33),IF('Lote 1 SAI Alicante'!H33&lt;=9200,'Lote 1 SAI Alicante'!H33,"ERROR: no debe superar 9.200,00"),"revisar desglose precio"),"desglose precio incompleto/incorrecto")</f>
        <v>revisar desglose precio</v>
      </c>
      <c r="G31" s="59"/>
      <c r="I31" s="28"/>
    </row>
    <row r="32" spans="1:9" ht="15.75" thickBot="1" x14ac:dyDescent="0.3">
      <c r="B32" s="54" t="s">
        <v>76</v>
      </c>
      <c r="C32" s="60" t="s">
        <v>77</v>
      </c>
      <c r="D32" s="61"/>
      <c r="E32" s="62"/>
      <c r="F32" s="63"/>
      <c r="G32" s="64"/>
      <c r="I32" s="28"/>
    </row>
    <row r="33" spans="1:13" ht="15.75" thickBot="1" x14ac:dyDescent="0.3">
      <c r="B33" s="54" t="s">
        <v>78</v>
      </c>
      <c r="C33" s="60" t="s">
        <v>79</v>
      </c>
      <c r="D33" s="61"/>
      <c r="E33" s="62"/>
      <c r="F33" s="63"/>
      <c r="G33" s="64"/>
      <c r="I33" s="28"/>
    </row>
    <row r="34" spans="1:13" ht="15.75" thickBot="1" x14ac:dyDescent="0.3">
      <c r="C34" s="65" t="s">
        <v>80</v>
      </c>
      <c r="D34" s="65"/>
      <c r="E34" s="65"/>
      <c r="F34" s="66" t="str">
        <f>+IFERROR(IF(ISNUMBER('Lote 1 SAI Alicante'!H33),IF('Lote 1 SAI Alicante'!H33&lt;=9200,'Lote 1 SAI Alicante'!H33,"ERROR: no debe superar 9.200,00"),"revisar desglose precio"),"desglose precio incompleto/incorrecto")</f>
        <v>revisar desglose precio</v>
      </c>
      <c r="G34" s="67"/>
    </row>
    <row r="35" spans="1:13" x14ac:dyDescent="0.25">
      <c r="M35" s="11">
        <f>+LEN(I31)</f>
        <v>0</v>
      </c>
    </row>
    <row r="36" spans="1:13" ht="35.1" customHeight="1" x14ac:dyDescent="0.25">
      <c r="A36" s="36" t="s">
        <v>62</v>
      </c>
      <c r="B36" s="36"/>
      <c r="C36" s="36"/>
      <c r="D36" s="36"/>
      <c r="E36" s="36"/>
      <c r="F36" s="36"/>
      <c r="G36" s="36"/>
      <c r="H36" s="36"/>
      <c r="I36" s="8"/>
    </row>
    <row r="37" spans="1:13" ht="35.1" customHeight="1" x14ac:dyDescent="0.25">
      <c r="A37" s="36" t="s">
        <v>63</v>
      </c>
      <c r="B37" s="36"/>
      <c r="C37" s="36"/>
      <c r="D37" s="36"/>
      <c r="E37" s="36"/>
      <c r="F37" s="36"/>
      <c r="G37" s="36"/>
      <c r="H37" s="36"/>
      <c r="I37" s="8"/>
    </row>
    <row r="38" spans="1:13" ht="45" customHeight="1" x14ac:dyDescent="0.25">
      <c r="A38" s="36" t="s">
        <v>64</v>
      </c>
      <c r="B38" s="36"/>
      <c r="C38" s="36"/>
      <c r="D38" s="36"/>
      <c r="E38" s="36"/>
      <c r="F38" s="36"/>
      <c r="G38" s="36"/>
      <c r="H38" s="36"/>
      <c r="I38" s="8"/>
    </row>
    <row r="39" spans="1:13" ht="15" customHeight="1" x14ac:dyDescent="0.25">
      <c r="A39" s="8"/>
      <c r="B39" s="8"/>
      <c r="C39" s="8"/>
      <c r="D39" s="8"/>
      <c r="E39" s="8"/>
      <c r="F39" s="8"/>
      <c r="G39" s="8"/>
      <c r="H39" s="8"/>
      <c r="I39" s="8"/>
    </row>
    <row r="40" spans="1:13" x14ac:dyDescent="0.25">
      <c r="A40" s="22" t="s">
        <v>65</v>
      </c>
      <c r="B40" s="8"/>
      <c r="C40" s="8"/>
      <c r="D40" s="8"/>
      <c r="E40" s="8"/>
      <c r="F40" s="8"/>
      <c r="G40" s="8"/>
      <c r="H40" s="8"/>
      <c r="I40" s="8"/>
    </row>
    <row r="41" spans="1:13" ht="8.1" customHeight="1" x14ac:dyDescent="0.25">
      <c r="A41" s="8"/>
      <c r="B41" s="8"/>
      <c r="C41" s="8"/>
      <c r="D41" s="8"/>
      <c r="E41" s="8"/>
      <c r="F41" s="8"/>
      <c r="G41" s="8"/>
      <c r="H41" s="8"/>
      <c r="I41" s="8"/>
    </row>
    <row r="46" spans="1:13" x14ac:dyDescent="0.25">
      <c r="B46" s="23" t="s">
        <v>66</v>
      </c>
    </row>
    <row r="54" spans="2:7" x14ac:dyDescent="0.25">
      <c r="B54" s="11" t="s">
        <v>48</v>
      </c>
      <c r="C54" s="37"/>
      <c r="D54" s="37"/>
      <c r="E54" s="37"/>
      <c r="F54" s="37"/>
      <c r="G54" s="37"/>
    </row>
  </sheetData>
  <sheetProtection algorithmName="SHA-512" hashValue="iUq7i09d+jUUDaDYG74Kd1WW0umv0BtODtpoc/Jv19m3OyMvIUmRJz8zWvRkhySjKZOCke0r10NvbXfm0/4AIw==" saltValue="jAwEgpG0hSGluC3UqOvXUw==" spinCount="100000" sheet="1" objects="1" scenarios="1" selectLockedCells="1"/>
  <mergeCells count="22">
    <mergeCell ref="A36:H36"/>
    <mergeCell ref="A37:H37"/>
    <mergeCell ref="A38:H38"/>
    <mergeCell ref="C54:G54"/>
    <mergeCell ref="A15:D15"/>
    <mergeCell ref="E15:I15"/>
    <mergeCell ref="E18:I18"/>
    <mergeCell ref="B30:E30"/>
    <mergeCell ref="F30:G30"/>
    <mergeCell ref="C18:D18"/>
    <mergeCell ref="A22:H22"/>
    <mergeCell ref="B26:C26"/>
    <mergeCell ref="A28:H28"/>
    <mergeCell ref="F31:G31"/>
    <mergeCell ref="F32:G32"/>
    <mergeCell ref="F33:G33"/>
    <mergeCell ref="F34:G34"/>
    <mergeCell ref="A2:I2"/>
    <mergeCell ref="A9:I9"/>
    <mergeCell ref="B12:E12"/>
    <mergeCell ref="F12:H12"/>
    <mergeCell ref="A13:H13"/>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D3288-8220-424D-89E7-9B265F0DEE57}">
  <sheetPr>
    <pageSetUpPr fitToPage="1"/>
  </sheetPr>
  <dimension ref="A1:H38"/>
  <sheetViews>
    <sheetView workbookViewId="0">
      <pane ySplit="5" topLeftCell="A6" activePane="bottomLeft" state="frozen"/>
      <selection pane="bottomLeft" activeCell="G10" sqref="G10"/>
    </sheetView>
  </sheetViews>
  <sheetFormatPr baseColWidth="10" defaultRowHeight="15" x14ac:dyDescent="0.25"/>
  <cols>
    <col min="1" max="1" width="7" style="11" bestFit="1" customWidth="1"/>
    <col min="2" max="2" width="6.5703125" style="11" bestFit="1" customWidth="1"/>
    <col min="3" max="3" width="3.7109375" style="11" bestFit="1" customWidth="1"/>
    <col min="4" max="4" width="60.7109375" style="11" customWidth="1"/>
    <col min="5" max="5" width="8.7109375" style="11" bestFit="1" customWidth="1"/>
    <col min="6" max="6" width="8.7109375" style="109" customWidth="1"/>
    <col min="7" max="8" width="12.7109375" style="109" customWidth="1"/>
    <col min="9" max="16384" width="11.42578125" style="11"/>
  </cols>
  <sheetData>
    <row r="1" spans="1:8" ht="75" customHeight="1" thickBot="1" x14ac:dyDescent="0.3">
      <c r="A1" s="47" t="s">
        <v>49</v>
      </c>
      <c r="B1" s="48"/>
      <c r="C1" s="48"/>
      <c r="D1" s="48"/>
      <c r="E1" s="48"/>
      <c r="F1" s="48"/>
      <c r="G1" s="48"/>
      <c r="H1" s="49"/>
    </row>
    <row r="2" spans="1:8" ht="50.1" customHeight="1" x14ac:dyDescent="0.25">
      <c r="A2" s="50" t="s">
        <v>86</v>
      </c>
      <c r="B2" s="50"/>
      <c r="C2" s="50"/>
      <c r="D2" s="50"/>
      <c r="E2" s="50"/>
      <c r="F2" s="50"/>
      <c r="G2" s="50"/>
      <c r="H2" s="50"/>
    </row>
    <row r="3" spans="1:8" x14ac:dyDescent="0.25">
      <c r="A3" s="8"/>
      <c r="B3" s="8"/>
      <c r="C3" s="8"/>
      <c r="D3" s="8"/>
      <c r="E3" s="9"/>
      <c r="F3" s="8"/>
      <c r="G3" s="8"/>
      <c r="H3" s="10"/>
    </row>
    <row r="4" spans="1:8" x14ac:dyDescent="0.25">
      <c r="A4" s="69" t="s">
        <v>70</v>
      </c>
      <c r="B4" s="8"/>
      <c r="C4" s="8"/>
      <c r="D4" s="8"/>
      <c r="E4" s="8"/>
      <c r="F4" s="10"/>
      <c r="G4" s="10"/>
      <c r="H4" s="10"/>
    </row>
    <row r="5" spans="1:8" ht="18.75" x14ac:dyDescent="0.25">
      <c r="A5" s="70" t="s">
        <v>46</v>
      </c>
      <c r="B5" s="8"/>
      <c r="C5" s="8"/>
      <c r="D5" s="8"/>
      <c r="E5" s="8"/>
      <c r="F5" s="10"/>
      <c r="G5" s="10"/>
      <c r="H5" s="10"/>
    </row>
    <row r="6" spans="1:8" ht="8.1" customHeight="1" x14ac:dyDescent="0.25">
      <c r="A6" s="70"/>
      <c r="B6" s="8"/>
      <c r="C6" s="8"/>
      <c r="D6" s="8"/>
      <c r="E6" s="8"/>
      <c r="F6" s="10"/>
      <c r="G6" s="10"/>
      <c r="H6" s="10"/>
    </row>
    <row r="7" spans="1:8" x14ac:dyDescent="0.25">
      <c r="A7" s="71" t="s">
        <v>0</v>
      </c>
      <c r="B7" s="71" t="s">
        <v>1</v>
      </c>
      <c r="C7" s="71" t="s">
        <v>2</v>
      </c>
      <c r="D7" s="72" t="s">
        <v>3</v>
      </c>
      <c r="E7" s="73"/>
      <c r="F7" s="74" t="s">
        <v>4</v>
      </c>
      <c r="G7" s="74" t="s">
        <v>5</v>
      </c>
      <c r="H7" s="74" t="s">
        <v>6</v>
      </c>
    </row>
    <row r="8" spans="1:8" x14ac:dyDescent="0.25">
      <c r="A8" s="75"/>
      <c r="B8" s="75"/>
      <c r="C8" s="75"/>
      <c r="D8" s="76" t="s">
        <v>7</v>
      </c>
      <c r="E8" s="77"/>
      <c r="F8" s="78"/>
      <c r="G8" s="79"/>
      <c r="H8" s="79"/>
    </row>
    <row r="9" spans="1:8" x14ac:dyDescent="0.25">
      <c r="A9" s="80" t="s">
        <v>8</v>
      </c>
      <c r="B9" s="80" t="s">
        <v>9</v>
      </c>
      <c r="C9" s="80" t="s">
        <v>10</v>
      </c>
      <c r="D9" s="81" t="s">
        <v>11</v>
      </c>
      <c r="E9" s="82"/>
      <c r="F9" s="83"/>
      <c r="G9" s="84"/>
      <c r="H9" s="85"/>
    </row>
    <row r="10" spans="1:8" x14ac:dyDescent="0.25">
      <c r="A10" s="86" t="s">
        <v>36</v>
      </c>
      <c r="B10" s="87" t="s">
        <v>12</v>
      </c>
      <c r="C10" s="87" t="s">
        <v>13</v>
      </c>
      <c r="D10" s="88" t="s">
        <v>14</v>
      </c>
      <c r="E10" s="89"/>
      <c r="F10" s="90">
        <v>1</v>
      </c>
      <c r="G10" s="111"/>
      <c r="H10" s="91">
        <f>+ROUND(+F10*ROUND(G10,2),2)</f>
        <v>0</v>
      </c>
    </row>
    <row r="11" spans="1:8" ht="63.75" customHeight="1" x14ac:dyDescent="0.25">
      <c r="A11" s="92"/>
      <c r="B11" s="92"/>
      <c r="C11" s="92"/>
      <c r="D11" s="88" t="s">
        <v>15</v>
      </c>
      <c r="E11" s="89"/>
      <c r="F11" s="93"/>
      <c r="G11" s="93"/>
      <c r="H11" s="93"/>
    </row>
    <row r="12" spans="1:8" x14ac:dyDescent="0.25">
      <c r="A12" s="86" t="s">
        <v>37</v>
      </c>
      <c r="B12" s="87" t="s">
        <v>12</v>
      </c>
      <c r="C12" s="87" t="s">
        <v>13</v>
      </c>
      <c r="D12" s="88" t="s">
        <v>16</v>
      </c>
      <c r="E12" s="89"/>
      <c r="F12" s="90">
        <v>1</v>
      </c>
      <c r="G12" s="111"/>
      <c r="H12" s="91">
        <f>+ROUND(+F12*ROUND(G12,2),2)</f>
        <v>0</v>
      </c>
    </row>
    <row r="13" spans="1:8" ht="202.5" x14ac:dyDescent="0.25">
      <c r="A13" s="92"/>
      <c r="B13" s="92"/>
      <c r="C13" s="92"/>
      <c r="D13" s="88" t="s">
        <v>17</v>
      </c>
      <c r="E13" s="89"/>
      <c r="F13" s="93"/>
      <c r="G13" s="93"/>
      <c r="H13" s="93"/>
    </row>
    <row r="14" spans="1:8" x14ac:dyDescent="0.25">
      <c r="A14" s="86" t="s">
        <v>38</v>
      </c>
      <c r="B14" s="87" t="s">
        <v>12</v>
      </c>
      <c r="C14" s="87" t="s">
        <v>13</v>
      </c>
      <c r="D14" s="88" t="s">
        <v>18</v>
      </c>
      <c r="E14" s="89"/>
      <c r="F14" s="90">
        <v>1</v>
      </c>
      <c r="G14" s="111"/>
      <c r="H14" s="91">
        <f>+ROUND(+F14*ROUND(G14,2),2)</f>
        <v>0</v>
      </c>
    </row>
    <row r="15" spans="1:8" ht="90" x14ac:dyDescent="0.25">
      <c r="A15" s="92"/>
      <c r="B15" s="92"/>
      <c r="C15" s="92"/>
      <c r="D15" s="88" t="s">
        <v>19</v>
      </c>
      <c r="E15" s="89"/>
      <c r="F15" s="93"/>
      <c r="G15" s="93"/>
      <c r="H15" s="93"/>
    </row>
    <row r="16" spans="1:8" x14ac:dyDescent="0.25">
      <c r="A16" s="86" t="s">
        <v>39</v>
      </c>
      <c r="B16" s="87" t="s">
        <v>12</v>
      </c>
      <c r="C16" s="87" t="s">
        <v>20</v>
      </c>
      <c r="D16" s="88" t="s">
        <v>21</v>
      </c>
      <c r="E16" s="89"/>
      <c r="F16" s="90">
        <v>20</v>
      </c>
      <c r="G16" s="111"/>
      <c r="H16" s="91">
        <f>+ROUND(+F16*ROUND(G16,2),2)</f>
        <v>0</v>
      </c>
    </row>
    <row r="17" spans="1:8" ht="45" x14ac:dyDescent="0.25">
      <c r="A17" s="92"/>
      <c r="B17" s="92"/>
      <c r="C17" s="92"/>
      <c r="D17" s="88" t="s">
        <v>22</v>
      </c>
      <c r="E17" s="89"/>
      <c r="F17" s="93"/>
      <c r="G17" s="93"/>
      <c r="H17" s="93"/>
    </row>
    <row r="18" spans="1:8" x14ac:dyDescent="0.25">
      <c r="A18" s="86" t="s">
        <v>40</v>
      </c>
      <c r="B18" s="87" t="s">
        <v>12</v>
      </c>
      <c r="C18" s="87" t="s">
        <v>13</v>
      </c>
      <c r="D18" s="88" t="s">
        <v>23</v>
      </c>
      <c r="E18" s="89"/>
      <c r="F18" s="90"/>
      <c r="G18" s="90"/>
      <c r="H18" s="90"/>
    </row>
    <row r="19" spans="1:8" x14ac:dyDescent="0.25">
      <c r="A19" s="87" t="s">
        <v>41</v>
      </c>
      <c r="B19" s="87" t="s">
        <v>12</v>
      </c>
      <c r="C19" s="87" t="s">
        <v>13</v>
      </c>
      <c r="D19" s="88" t="s">
        <v>24</v>
      </c>
      <c r="E19" s="89"/>
      <c r="F19" s="94">
        <v>1</v>
      </c>
      <c r="G19" s="111"/>
      <c r="H19" s="91">
        <f>+ROUND(+F19*ROUND(G19,2),2)</f>
        <v>0</v>
      </c>
    </row>
    <row r="20" spans="1:8" ht="56.25" x14ac:dyDescent="0.25">
      <c r="A20" s="92"/>
      <c r="B20" s="92"/>
      <c r="C20" s="92"/>
      <c r="D20" s="88" t="s">
        <v>25</v>
      </c>
      <c r="E20" s="89"/>
      <c r="F20" s="93"/>
      <c r="G20" s="93"/>
      <c r="H20" s="93"/>
    </row>
    <row r="21" spans="1:8" x14ac:dyDescent="0.25">
      <c r="A21" s="87" t="s">
        <v>42</v>
      </c>
      <c r="B21" s="87" t="s">
        <v>12</v>
      </c>
      <c r="C21" s="87" t="s">
        <v>20</v>
      </c>
      <c r="D21" s="88" t="s">
        <v>26</v>
      </c>
      <c r="E21" s="89"/>
      <c r="F21" s="94">
        <v>50</v>
      </c>
      <c r="G21" s="111"/>
      <c r="H21" s="91">
        <f>+ROUND(+F21*ROUND(G21,2),2)</f>
        <v>0</v>
      </c>
    </row>
    <row r="22" spans="1:8" ht="39.950000000000003" customHeight="1" x14ac:dyDescent="0.25">
      <c r="A22" s="92"/>
      <c r="B22" s="92"/>
      <c r="C22" s="92"/>
      <c r="D22" s="88" t="s">
        <v>27</v>
      </c>
      <c r="E22" s="89"/>
      <c r="F22" s="93"/>
      <c r="G22" s="93"/>
      <c r="H22" s="93"/>
    </row>
    <row r="23" spans="1:8" x14ac:dyDescent="0.25">
      <c r="A23" s="87" t="s">
        <v>43</v>
      </c>
      <c r="B23" s="87" t="s">
        <v>12</v>
      </c>
      <c r="C23" s="87" t="s">
        <v>13</v>
      </c>
      <c r="D23" s="88" t="s">
        <v>28</v>
      </c>
      <c r="E23" s="89"/>
      <c r="F23" s="94">
        <v>1</v>
      </c>
      <c r="G23" s="111"/>
      <c r="H23" s="91">
        <f>+ROUND(+F23*ROUND(G23,2),2)</f>
        <v>0</v>
      </c>
    </row>
    <row r="24" spans="1:8" ht="282.75" customHeight="1" x14ac:dyDescent="0.25">
      <c r="A24" s="92"/>
      <c r="B24" s="92"/>
      <c r="C24" s="92"/>
      <c r="D24" s="88" t="s">
        <v>29</v>
      </c>
      <c r="E24" s="89"/>
      <c r="F24" s="93"/>
      <c r="G24" s="93"/>
      <c r="H24" s="93"/>
    </row>
    <row r="25" spans="1:8" x14ac:dyDescent="0.25">
      <c r="A25" s="92"/>
      <c r="B25" s="95" t="s">
        <v>35</v>
      </c>
      <c r="C25" s="92"/>
      <c r="D25" s="96"/>
      <c r="E25" s="97" t="s">
        <v>30</v>
      </c>
      <c r="F25" s="90"/>
      <c r="G25" s="98"/>
      <c r="H25" s="99">
        <f>SUM(H19:H24)</f>
        <v>0</v>
      </c>
    </row>
    <row r="26" spans="1:8" x14ac:dyDescent="0.25">
      <c r="A26" s="86" t="s">
        <v>44</v>
      </c>
      <c r="B26" s="87" t="s">
        <v>12</v>
      </c>
      <c r="C26" s="87" t="s">
        <v>13</v>
      </c>
      <c r="D26" s="88" t="s">
        <v>31</v>
      </c>
      <c r="E26" s="89"/>
      <c r="F26" s="90">
        <v>1</v>
      </c>
      <c r="G26" s="111"/>
      <c r="H26" s="91">
        <f>+ROUND(+F26*ROUND(G26,2),2)</f>
        <v>0</v>
      </c>
    </row>
    <row r="27" spans="1:8" ht="39.950000000000003" customHeight="1" x14ac:dyDescent="0.25">
      <c r="A27" s="92"/>
      <c r="B27" s="92"/>
      <c r="C27" s="92"/>
      <c r="D27" s="88" t="s">
        <v>32</v>
      </c>
      <c r="E27" s="89"/>
      <c r="F27" s="93"/>
      <c r="G27" s="93"/>
      <c r="H27" s="93"/>
    </row>
    <row r="28" spans="1:8" x14ac:dyDescent="0.25">
      <c r="A28" s="86" t="s">
        <v>45</v>
      </c>
      <c r="B28" s="87" t="s">
        <v>12</v>
      </c>
      <c r="C28" s="87" t="s">
        <v>13</v>
      </c>
      <c r="D28" s="88" t="s">
        <v>33</v>
      </c>
      <c r="E28" s="89"/>
      <c r="F28" s="90">
        <v>1</v>
      </c>
      <c r="G28" s="111"/>
      <c r="H28" s="91">
        <f>+ROUND(+F28*ROUND(G28,2),2)</f>
        <v>0</v>
      </c>
    </row>
    <row r="29" spans="1:8" ht="39.950000000000003" customHeight="1" x14ac:dyDescent="0.25">
      <c r="A29" s="92"/>
      <c r="B29" s="92"/>
      <c r="C29" s="92"/>
      <c r="D29" s="88" t="s">
        <v>34</v>
      </c>
      <c r="E29" s="89"/>
      <c r="F29" s="93"/>
      <c r="G29" s="93"/>
      <c r="H29" s="93"/>
    </row>
    <row r="30" spans="1:8" x14ac:dyDescent="0.25">
      <c r="A30" s="100"/>
      <c r="B30" s="101" t="s">
        <v>35</v>
      </c>
      <c r="C30" s="100"/>
      <c r="D30" s="102" t="s">
        <v>81</v>
      </c>
      <c r="E30" s="103"/>
      <c r="F30" s="104"/>
      <c r="G30" s="105"/>
      <c r="H30" s="99">
        <f>+H28+H26+H25+H16+H14+H12+H10</f>
        <v>0</v>
      </c>
    </row>
    <row r="31" spans="1:8" x14ac:dyDescent="0.25">
      <c r="A31" s="68"/>
      <c r="B31" s="112" t="s">
        <v>35</v>
      </c>
      <c r="C31" s="68"/>
      <c r="D31" s="106" t="s">
        <v>83</v>
      </c>
      <c r="E31" s="68"/>
      <c r="F31" s="1" t="str">
        <f>+IF(AND($H$30&gt;0,LEN(H31)&lt;=0,LEN(G31)&lt;=0),"13 %",IF(AND($H$30&gt;0,H31&gt;0,LEN(G31)&lt;=0),+(H31/$H$30),""))</f>
        <v/>
      </c>
      <c r="G31" s="2"/>
      <c r="H31" s="3"/>
    </row>
    <row r="32" spans="1:8" x14ac:dyDescent="0.25">
      <c r="A32" s="68"/>
      <c r="B32" s="112" t="s">
        <v>35</v>
      </c>
      <c r="C32" s="68"/>
      <c r="D32" s="106" t="s">
        <v>84</v>
      </c>
      <c r="E32" s="68"/>
      <c r="F32" s="1" t="str">
        <f>+IF(AND($H$30&gt;0,LEN(H32)&lt;=0,LEN(G32)&lt;=0)," 6 %",IF(AND($H$30&gt;0,H32&gt;0,LEN(G32)&lt;=0),+(H32/$H$30),""))</f>
        <v/>
      </c>
      <c r="G32" s="4"/>
      <c r="H32" s="5"/>
    </row>
    <row r="33" spans="1:8" x14ac:dyDescent="0.25">
      <c r="B33" s="112" t="s">
        <v>35</v>
      </c>
      <c r="D33" s="107" t="s">
        <v>82</v>
      </c>
      <c r="F33" s="24"/>
      <c r="G33" s="25"/>
      <c r="H33" s="6" t="str">
        <f>IF(COUNTA(G10:G29)=0,"",IF(OR(COUNTA(G10:G29)&lt;9,+COUNTIFS(G10:G29,"&gt;0")+COUNTIFS(G10:G29,0)&lt;9),"hay partidas sin ofertar",IF(ROUND(SUM(H30:H32),2)&gt;9200,"supera 9.200 eur",IF(ROUND(SUM(H30:H32),2)=H30+H31+H32,SUM(H30:H32),"revisar G.G.-B.I. ofertados"))))</f>
        <v/>
      </c>
    </row>
    <row r="34" spans="1:8" x14ac:dyDescent="0.25">
      <c r="F34" s="108"/>
      <c r="G34" s="108"/>
    </row>
    <row r="35" spans="1:8" s="110" customFormat="1" ht="45" customHeight="1" x14ac:dyDescent="0.25">
      <c r="A35" s="45" t="s">
        <v>47</v>
      </c>
      <c r="B35" s="45"/>
      <c r="C35" s="45"/>
      <c r="D35" s="45"/>
      <c r="E35" s="45"/>
      <c r="F35" s="45"/>
      <c r="G35" s="45"/>
      <c r="H35" s="45"/>
    </row>
    <row r="38" spans="1:8" x14ac:dyDescent="0.25">
      <c r="A38" s="7" t="s">
        <v>48</v>
      </c>
      <c r="B38" s="46"/>
      <c r="C38" s="46"/>
      <c r="D38" s="46"/>
      <c r="E38" s="46"/>
      <c r="F38" s="46"/>
      <c r="G38" s="46"/>
    </row>
  </sheetData>
  <sheetProtection algorithmName="SHA-512" hashValue="rVCvI6yHVUezTTkNittjLPuW1R2xlTIowTmvC8mVitaPM1LdmykDLLciHvlv/3OTTDI24z865fKGUXpWUrfzEA==" saltValue="5RMYcFmjiBwsrJOzy8vh4A==" spinCount="100000" sheet="1" objects="1" scenarios="1" selectLockedCells="1"/>
  <mergeCells count="4">
    <mergeCell ref="A35:H35"/>
    <mergeCell ref="B38:G38"/>
    <mergeCell ref="A1:H1"/>
    <mergeCell ref="A2:H2"/>
  </mergeCells>
  <dataValidations count="1">
    <dataValidation type="list" allowBlank="1" showInputMessage="1" showErrorMessage="1" sqref="B8:B33" xr:uid="{4AA314FD-8CFB-4D66-8B6E-147DF19BF400}">
      <formula1>"Capítulo,Partida,Mano de obra,Maquinaria,Material,Otros,Tarea,"</formula1>
    </dataValidation>
  </dataValidations>
  <pageMargins left="0.70866141732283472" right="0.70866141732283472" top="0.78740157480314965" bottom="0.78740157480314965" header="0.31496062992125984" footer="0.31496062992125984"/>
  <pageSetup paperSize="9" scale="72" fitToHeight="3" orientation="portrait" r:id="rId1"/>
  <headerFooter>
    <oddFooter>&amp;R&amp;P / &amp;N</oddFooter>
  </headerFooter>
  <ignoredErrors>
    <ignoredError sqref="A9: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Lote 1 SAI Alicante</vt:lpstr>
      <vt:lpstr>'Anexo I pag 1 oferta'!Área_de_impresión</vt:lpstr>
      <vt:lpstr>'Lote 1 SAI Alicante'!Área_de_impresión</vt:lpstr>
      <vt:lpstr>'Lote 1 SAI Alicante'!Títulos_a_imprimir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2025-08-18T06:59:23Z</cp:lastPrinted>
  <dcterms:created xsi:type="dcterms:W3CDTF">2025-08-13T11:26:09Z</dcterms:created>
  <dcterms:modified xsi:type="dcterms:W3CDTF">2025-08-18T07:08:11Z</dcterms:modified>
</cp:coreProperties>
</file>