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3996_ObraClimaBaleares_ALBERTO+LCE-RRJ\"/>
    </mc:Choice>
  </mc:AlternateContent>
  <xr:revisionPtr revIDLastSave="0" documentId="13_ncr:1_{D4F00AA0-2C89-4025-BC44-0514F24531DA}" xr6:coauthVersionLast="36" xr6:coauthVersionMax="36" xr10:uidLastSave="{00000000-0000-0000-0000-000000000000}"/>
  <bookViews>
    <workbookView xWindow="0" yWindow="0" windowWidth="28635" windowHeight="11790" xr2:uid="{28C30889-5956-4FEC-9FBA-566466D7007E}"/>
  </bookViews>
  <sheets>
    <sheet name="Anexo I pag 1 oferta" sheetId="7" r:id="rId1"/>
    <sheet name="Anexo I Tabla Desglose Precio" sheetId="6" r:id="rId2"/>
  </sheets>
  <definedNames>
    <definedName name="_xlnm._FilterDatabase" localSheetId="1" hidden="1">'Anexo I Tabla Desglose Precio'!$A$7:$G$167</definedName>
    <definedName name="_xlnm.Print_Area" localSheetId="0">'Anexo I pag 1 oferta'!$A$3:$J$50</definedName>
    <definedName name="_xlnm.Print_Area" localSheetId="1">'Anexo I Tabla Desglose Precio'!$A$7:$G$176</definedName>
    <definedName name="_xlnm.Print_Titles" localSheetId="1">'Anexo I Tabla Desglose Precio'!$4:$6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2" i="6" l="1"/>
  <c r="F163" i="6" s="1"/>
  <c r="F159" i="6"/>
  <c r="F156" i="6"/>
  <c r="F155" i="6"/>
  <c r="F154" i="6"/>
  <c r="F151" i="6"/>
  <c r="F150" i="6"/>
  <c r="F147" i="6"/>
  <c r="F144" i="6"/>
  <c r="F143" i="6"/>
  <c r="F142" i="6"/>
  <c r="F139" i="6"/>
  <c r="F138" i="6"/>
  <c r="F137" i="6"/>
  <c r="F136" i="6"/>
  <c r="F135" i="6"/>
  <c r="F134" i="6"/>
  <c r="F133" i="6"/>
  <c r="F132" i="6"/>
  <c r="F131" i="6"/>
  <c r="F130" i="6"/>
  <c r="F129" i="6"/>
  <c r="F128" i="6"/>
  <c r="F127" i="6"/>
  <c r="F126" i="6"/>
  <c r="F125" i="6"/>
  <c r="F124" i="6"/>
  <c r="F123" i="6"/>
  <c r="F122" i="6"/>
  <c r="F121" i="6"/>
  <c r="F120" i="6"/>
  <c r="F119" i="6"/>
  <c r="F118" i="6"/>
  <c r="F117" i="6"/>
  <c r="F116" i="6"/>
  <c r="F115" i="6"/>
  <c r="F114" i="6"/>
  <c r="F113" i="6"/>
  <c r="F112" i="6"/>
  <c r="F111" i="6"/>
  <c r="F110" i="6"/>
  <c r="F109" i="6"/>
  <c r="F108" i="6"/>
  <c r="F107" i="6"/>
  <c r="F106" i="6"/>
  <c r="F105" i="6"/>
  <c r="F104" i="6"/>
  <c r="F103" i="6"/>
  <c r="F102" i="6"/>
  <c r="F101" i="6"/>
  <c r="F100" i="6"/>
  <c r="F99" i="6"/>
  <c r="F98" i="6"/>
  <c r="F97" i="6"/>
  <c r="F96" i="6"/>
  <c r="F95" i="6"/>
  <c r="F94" i="6"/>
  <c r="F93" i="6"/>
  <c r="F92" i="6"/>
  <c r="F91" i="6"/>
  <c r="F90" i="6"/>
  <c r="F89" i="6"/>
  <c r="F86" i="6"/>
  <c r="F85" i="6"/>
  <c r="F84" i="6"/>
  <c r="F83" i="6"/>
  <c r="F82" i="6"/>
  <c r="F81" i="6"/>
  <c r="F80" i="6"/>
  <c r="F79" i="6"/>
  <c r="F78" i="6"/>
  <c r="F77" i="6"/>
  <c r="F76" i="6"/>
  <c r="F75" i="6"/>
  <c r="F74" i="6"/>
  <c r="F73" i="6"/>
  <c r="F70" i="6"/>
  <c r="F69" i="6"/>
  <c r="F68" i="6"/>
  <c r="F67" i="6"/>
  <c r="F64" i="6"/>
  <c r="F63" i="6"/>
  <c r="F62" i="6"/>
  <c r="F59" i="6"/>
  <c r="F58" i="6"/>
  <c r="F57" i="6"/>
  <c r="F56" i="6"/>
  <c r="F55" i="6"/>
  <c r="F54" i="6"/>
  <c r="F53" i="6"/>
  <c r="F52" i="6"/>
  <c r="F51" i="6"/>
  <c r="F48" i="6"/>
  <c r="F47" i="6"/>
  <c r="F46" i="6"/>
  <c r="F45" i="6"/>
  <c r="F42" i="6"/>
  <c r="F41" i="6"/>
  <c r="F40" i="6"/>
  <c r="F39" i="6"/>
  <c r="F36" i="6"/>
  <c r="F35" i="6"/>
  <c r="F37" i="6" s="1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1" i="6"/>
  <c r="F10" i="6"/>
  <c r="F9" i="6"/>
  <c r="F8" i="6"/>
  <c r="F145" i="6" l="1"/>
  <c r="F157" i="6"/>
  <c r="F12" i="6"/>
  <c r="F33" i="6"/>
  <c r="F65" i="6"/>
  <c r="F87" i="6"/>
  <c r="F60" i="6"/>
  <c r="F148" i="6"/>
  <c r="F152" i="6"/>
  <c r="F43" i="6"/>
  <c r="F160" i="6"/>
  <c r="F49" i="6"/>
  <c r="F71" i="6"/>
  <c r="F140" i="6"/>
  <c r="F164" i="6" l="1"/>
  <c r="F167" i="6" l="1"/>
  <c r="B26" i="7" s="1"/>
  <c r="D166" i="6"/>
  <c r="D165" i="6"/>
</calcChain>
</file>

<file path=xl/sharedStrings.xml><?xml version="1.0" encoding="utf-8"?>
<sst xmlns="http://schemas.openxmlformats.org/spreadsheetml/2006/main" count="497" uniqueCount="342">
  <si>
    <t>CODIGO</t>
  </si>
  <si>
    <t>Ud</t>
  </si>
  <si>
    <t>Resumen</t>
  </si>
  <si>
    <t>CanPres</t>
  </si>
  <si>
    <t xml:space="preserve">Pres </t>
  </si>
  <si>
    <t>ImpPres</t>
  </si>
  <si>
    <t>01</t>
  </si>
  <si>
    <t/>
  </si>
  <si>
    <t>ACTUACIONES PREVIAS</t>
  </si>
  <si>
    <t>u</t>
  </si>
  <si>
    <t>PROTECCIÓN RACKS ÁREA DE INTERVENCIÓN</t>
  </si>
  <si>
    <t>IDENTIFICACIÓN INSTALACIONES DE LOS EQUIPOS A DESMONTAR</t>
  </si>
  <si>
    <t>DESVÍO DE BAJANTE PLUVIALES PATIO</t>
  </si>
  <si>
    <t>DESVIO INSTALACIONES EXISTENTES</t>
  </si>
  <si>
    <t>Total 01</t>
  </si>
  <si>
    <t>02</t>
  </si>
  <si>
    <t>DEMOLICIONES Y DESMONTAJES</t>
  </si>
  <si>
    <t>ud</t>
  </si>
  <si>
    <t>DESMONTAJE INSTALACIONES</t>
  </si>
  <si>
    <t>m2</t>
  </si>
  <si>
    <t>DEMOLICIÓN FALSO TECHO</t>
  </si>
  <si>
    <t>DESMONTAJE CON O SIN RECUP. PLACAS FALSO TECHO</t>
  </si>
  <si>
    <t>DESMONTAJE CON O SIN RECUP. SUELO TECNICO</t>
  </si>
  <si>
    <t>DESMONTAJE CON O SIN RECUP. PLACAS SUELO TECNICO</t>
  </si>
  <si>
    <t>DIAMANTADO Y LIMPIEZA EXHAUSTIVA DE LA SUPERFICIE DE LA CUBIERTA</t>
  </si>
  <si>
    <t>PICADO DE YESO EN PARAMENTOS HORIZONTALES Y VERTICALES</t>
  </si>
  <si>
    <t>PICADO ENFOSCADOS CEMENTO VERTICALES</t>
  </si>
  <si>
    <t>PICADO DE DADOS DE LADRILLO REVESTIDO</t>
  </si>
  <si>
    <t>PICADO Y RETIRADA DE BANCADAS EN CUBIERTA</t>
  </si>
  <si>
    <t>m</t>
  </si>
  <si>
    <t>LEVANTADO DE ALBARDILLA CON/SIN RECUPERACIÓN</t>
  </si>
  <si>
    <t>DEMOLICIÓN SOLADO BALDOSAS</t>
  </si>
  <si>
    <t>DESMONTAJE DE CERRAMIENTO METÁLICO</t>
  </si>
  <si>
    <t>LEVANTADO DE SOLADO TRAMEX CON/SIN RECUPERACIÓN</t>
  </si>
  <si>
    <t>DESMONTAJE MATERIAL DIFUSION</t>
  </si>
  <si>
    <t>DESMONTAJE DE CONDUCTO DE CLIMATIZACIÓN</t>
  </si>
  <si>
    <t>DESMONTAJE DE LUMINARIAS</t>
  </si>
  <si>
    <t>DESMONTAJE DE ELEMENTOS PCI</t>
  </si>
  <si>
    <t>DESMONTAJE CON Y SIN RECUP. INSTALACIONES EN PARAM. VERTICALES Y HORIZONTALES</t>
  </si>
  <si>
    <t>Total 02</t>
  </si>
  <si>
    <t>03</t>
  </si>
  <si>
    <t>AISLAMIENTOS, CUBIERTAS E IMPERMEABILIZACIONES</t>
  </si>
  <si>
    <t>IMPERMEABILIZACIÓN CON POLIURETANO</t>
  </si>
  <si>
    <t>REPOSICIÓN IMPERMEABILIZACIÓN DE CUBIERTA</t>
  </si>
  <si>
    <t>Total 03</t>
  </si>
  <si>
    <t>04</t>
  </si>
  <si>
    <t>ALBAÑILERÍA, CERRAMIENTOS Y DIVISIONES</t>
  </si>
  <si>
    <t>APERTURA DE HUECOS</t>
  </si>
  <si>
    <t>FORMACIÓN ESCOCIA BASE LÁMINA</t>
  </si>
  <si>
    <t>FÁBRICA LADRILLO PERFORADO 7 cm 1/2 P</t>
  </si>
  <si>
    <t>AYUDAS ALBAÑILERIA A LAS INSTALACIONES</t>
  </si>
  <si>
    <t>Total 04</t>
  </si>
  <si>
    <t>05</t>
  </si>
  <si>
    <t>REVESTIMIENTOS, CHAPADOS Y ALICATADOS</t>
  </si>
  <si>
    <t>GUARNECIDO MAESTREADO Y ENLUCIDO</t>
  </si>
  <si>
    <t>ENFOSCADO MAESTREADO HIDRÓFUGO M-10</t>
  </si>
  <si>
    <t>ALBARDILLA DE HORMIGÓN POLÍMERO</t>
  </si>
  <si>
    <t>COLOCACIÓN ALBARDILLA / VIERTEAGUAS</t>
  </si>
  <si>
    <t>Total 05</t>
  </si>
  <si>
    <t>06</t>
  </si>
  <si>
    <t>FALSOS TECHOS Y PAVIMENTOS</t>
  </si>
  <si>
    <t>FALSO TECHO REGISTRABLE FIBRA MINERAL 60x60x25 P.V</t>
  </si>
  <si>
    <t>FALSO TECHO YESO LAMINADO LISO N-13</t>
  </si>
  <si>
    <t>MONTAJE DE PLACAS F.T. RETIRADAS Y ACOPIADAS</t>
  </si>
  <si>
    <t>PLACAS DE FALSO TECHO</t>
  </si>
  <si>
    <t>SUELO TÉCNICO REGISTRABLE ESTRATIFICADO</t>
  </si>
  <si>
    <t>MONTAJE DE SUELO TECNICO ESTRATIFICADO RECUPERADO</t>
  </si>
  <si>
    <t>AJUSTE Y FIJACIÓN DE SUELO TÉCNICO</t>
  </si>
  <si>
    <t>BALDOSA DE SUELO TÉCNICO</t>
  </si>
  <si>
    <t>SOLADO EXTERIOR DE BALDOSA</t>
  </si>
  <si>
    <t>Total 06</t>
  </si>
  <si>
    <t>07</t>
  </si>
  <si>
    <t>INSONORIZACION</t>
  </si>
  <si>
    <t>PANTALLA ACUSTICA</t>
  </si>
  <si>
    <t>FORMACIÓN BANCADA AISLADA ANTIVIBRATORIA</t>
  </si>
  <si>
    <t>INFORME ACUSTICO</t>
  </si>
  <si>
    <t>Total 07</t>
  </si>
  <si>
    <t>08</t>
  </si>
  <si>
    <t>PINTURAS Y ACABADOS</t>
  </si>
  <si>
    <t>POLIURETANO SATINADO ALTA PROTECCIÓN</t>
  </si>
  <si>
    <t>PINTURA PLÁSTICA EN PARAMENTOS HORIZ. Y VERT.</t>
  </si>
  <si>
    <t>PINTURA AL PLIOLITE EXTERIOR</t>
  </si>
  <si>
    <t>PROTECCIÓN Y PINTURA DE ELEMENTOS DE ACERO Y CERRAJERÍA</t>
  </si>
  <si>
    <t>Total 08</t>
  </si>
  <si>
    <t>09</t>
  </si>
  <si>
    <t>ELECTRICIDAD Y ALUMBRADO</t>
  </si>
  <si>
    <t>LINEA ELECTRICA 5G10 mm Cu RZ1 (AS)</t>
  </si>
  <si>
    <t>LINEA ELECTRICA 5G6 mm Cu RZ1 (AS)</t>
  </si>
  <si>
    <t>LINEA ELECTRICA 3G6 mm² Cu RZ1 (AS)</t>
  </si>
  <si>
    <t>LINEA ELECTRICA 3G2,5 mm² Cu RZ1 (AS)</t>
  </si>
  <si>
    <t>TUBO ACERO ECOFLEX DN 29</t>
  </si>
  <si>
    <t>CANALIZACIÓN TUBO FLEXIBLE CORRUGADO LIBRE HALÓGENOS D=20 mm</t>
  </si>
  <si>
    <t>CANALIZACIÓN TUBO FLEXIBLE CORRUGADO LIBRE HALÓGENOS D=25 mm</t>
  </si>
  <si>
    <t>PROTECCION 4X40A PARA CGBT</t>
  </si>
  <si>
    <t>PROTECCION 2X32A y DIFERENCIAL DE 2X40A 30mA PARA CGBT</t>
  </si>
  <si>
    <t>MONTAJE DE LUMINARIA RECUPERADA</t>
  </si>
  <si>
    <t>PANEL LUZERNA AVANT NORMALIT. 600X600. 32W</t>
  </si>
  <si>
    <t>LUMINARIA DE EMERGENCIA FA-200 L NORMALUX</t>
  </si>
  <si>
    <t>CERTIFICADO INSTALACIÓN ELÉCTRICA INSTALADOR</t>
  </si>
  <si>
    <t>BANDEJA DE REJILLA 35x60 mm C7</t>
  </si>
  <si>
    <t>Total 09</t>
  </si>
  <si>
    <t>10</t>
  </si>
  <si>
    <t>CLIMATIZACIÓN</t>
  </si>
  <si>
    <t>ALQUILER EQUIPO PORTATIL DE AIRE ACONDICIONADO 7,3 kW FRIO</t>
  </si>
  <si>
    <t>kg</t>
  </si>
  <si>
    <t>RECUPERACIÓN CARGA REFRIGERANTE 410A Y ACEITE</t>
  </si>
  <si>
    <t>UNIDAD EXTERIOR REYQ18U</t>
  </si>
  <si>
    <t>UNIDAD EXTERIOR REYQ16U</t>
  </si>
  <si>
    <t>UNIDAD EXTERIOR RXYQ10U</t>
  </si>
  <si>
    <t>UNIDAD EXTERIOR RXYSQ4TV9</t>
  </si>
  <si>
    <t>UNIDAD INTERIOR FXSQ80A</t>
  </si>
  <si>
    <t>UNIDAD INTERIOR FXAQ63A</t>
  </si>
  <si>
    <t>MANDO BRC1D52</t>
  </si>
  <si>
    <t>TUBERÍA COBRE FRIGORÍFICO RÍGIDO D= 34,92 mm (1 3/8")</t>
  </si>
  <si>
    <t>TUBERÍA COBRE FRIGORÍFICO RÍGIDO D= 28,6 mm (1 1/8")</t>
  </si>
  <si>
    <t>TUBERÍA COBRE FRIGORÍFICO RÍGIDO D= 22,2mm (7/8")</t>
  </si>
  <si>
    <t>TUBERÍA COBRE FRIGORÍFICO RÍGIDO D= 19,06 mm(3/4")</t>
  </si>
  <si>
    <t>TUBERÍA COBRE FRIGORÍFICO RIGIDO D=15,9mm (5/8")</t>
  </si>
  <si>
    <t>TUBERÍA COBRE FRIGORÍFICO ROLLO D=12,7 mm (1/2")</t>
  </si>
  <si>
    <t>TUBERÍA COBRE FRIGORÍFICO ROLLO D=9,52 mm (3/8")</t>
  </si>
  <si>
    <t>KIT JUNTAS REFNET BHFQ23P907A</t>
  </si>
  <si>
    <t>KIT JUNTAS REFNET KHRQ23M75T</t>
  </si>
  <si>
    <t>KIT JUNTAS REFNET KHRQ22M20T</t>
  </si>
  <si>
    <t>KIT JUNTAS REFNET KHRQ22M29T</t>
  </si>
  <si>
    <t>VALVULA BOLA PARA REFRIGERANTE 1 1/8" (28,6 mm)</t>
  </si>
  <si>
    <t>VALVULA BOLA PARA REFRIGERANTE 7/8" (22,2 mm)</t>
  </si>
  <si>
    <t>VALVULA BOLA PARA REFRIGERANTE 1/2" (12,7 mm)</t>
  </si>
  <si>
    <t>AISLAMIENTO tubería de 35 mm diametro exterior e=32 mm</t>
  </si>
  <si>
    <t>AISLAMIENTO tubería de 28 mm diametro exterior e = 32 mm</t>
  </si>
  <si>
    <t>AISLAMIENTO tubería de 22 mm diametro exterior e=25 mm</t>
  </si>
  <si>
    <t>AISLAMIENTO tubería de 20 mm diametro exterior e= 25 mm</t>
  </si>
  <si>
    <t>AISLAMIENTO tubería de 15 mm diametro exterior e=25 mm</t>
  </si>
  <si>
    <t>AISLAMIENTO tubería de 12 mm diametro exterior e=19 mm</t>
  </si>
  <si>
    <t>AISLAMIENTO tubería de 10 mm diametro exterior e=19 mm</t>
  </si>
  <si>
    <t>AISLAMIENTO tuberia de 15 mm diametro exterior e=13 mm</t>
  </si>
  <si>
    <t>AISLAMIENTO tuberia de 12 mm diametro exterior e= 9 mm</t>
  </si>
  <si>
    <t>AISLAMIENTO tuberia de 10 mm diametro exterior e= 9 mm</t>
  </si>
  <si>
    <t>BANDEJA CHAPA PERFORADA100x500</t>
  </si>
  <si>
    <t>BANDEJA CHAPA PERFORADA 100x300</t>
  </si>
  <si>
    <t>BANDEJA CHAPA PERFORADA 100x200</t>
  </si>
  <si>
    <t>BANDEJA DE REJILLA 60x60 mm C7</t>
  </si>
  <si>
    <t>CANAL METÁLICO CIEGO 200x500 GC</t>
  </si>
  <si>
    <t>CANAL METÁLICO CIEGO 200x400 GC</t>
  </si>
  <si>
    <t>CANAL METÁLICO CIEGO 200x300 GC</t>
  </si>
  <si>
    <t>CANAL METÁLICO CIEGO 200x200 GC</t>
  </si>
  <si>
    <t>TAPA CIEGA METALICA GC 500x3</t>
  </si>
  <si>
    <t>TAPA CIEGA METALICA GC 300x3</t>
  </si>
  <si>
    <t>TAPA CIEGA METALICA  GC 200x3</t>
  </si>
  <si>
    <t>SOPORTES MONTAJE ELEVADO BANDEJAS</t>
  </si>
  <si>
    <t>SUMINISTRO Y CARGA REFRIGERANTE 410A Y ACEITE</t>
  </si>
  <si>
    <t>PUESTA EN MARCHA EQUIPOS</t>
  </si>
  <si>
    <t>TERMINACION DE TUBERIAS  CON ALUMINIO</t>
  </si>
  <si>
    <t>ANALISIS ESTADO REFRIGERANTE EN EQUIPOS EXISTENTES</t>
  </si>
  <si>
    <t>MONTAJE DE MATERIAL DE DIFUSIÓN</t>
  </si>
  <si>
    <t>CERTIFICADO INSTALACIÓN CLIMATIZACIÓN POR INSTALADOR</t>
  </si>
  <si>
    <t>Total 10</t>
  </si>
  <si>
    <t>11</t>
  </si>
  <si>
    <t>CONTROL DE INSTALACIONES CLIMATIZACION</t>
  </si>
  <si>
    <t>PROGAMACION CONTROL</t>
  </si>
  <si>
    <t>LISTADO Y CHEQUEO PUNTOS, PRUEBAS Y PUESTA EN MARCHA</t>
  </si>
  <si>
    <t>CABLEADO DE CONTROL</t>
  </si>
  <si>
    <t>Total 11</t>
  </si>
  <si>
    <t>12</t>
  </si>
  <si>
    <t>PCI</t>
  </si>
  <si>
    <t>CUELGUE TEMPORAL Y RE-COLOCACIÓN DE MATERIAL DE DETECCIÓN</t>
  </si>
  <si>
    <t>Total 12</t>
  </si>
  <si>
    <t>13</t>
  </si>
  <si>
    <t>MEDIOS AUXILIARES ESPECIALES</t>
  </si>
  <si>
    <t>GRUA AUTOPROPULSADA 250TN</t>
  </si>
  <si>
    <t>TRABAJOS VERTICALES</t>
  </si>
  <si>
    <t>Total 13</t>
  </si>
  <si>
    <t>14</t>
  </si>
  <si>
    <t>CONTROL DE CALIDAD</t>
  </si>
  <si>
    <t>PRUEBA DE ESTANQUEIDAD Y SERVICIO CUBIERTAS SIN INUNDACIÓN</t>
  </si>
  <si>
    <t>PRUEBAS DE ADHERENCIA MEDIANTE EXTRACCIÓN</t>
  </si>
  <si>
    <t>Total 14</t>
  </si>
  <si>
    <t>15</t>
  </si>
  <si>
    <t>GESTIÓN DE RESIDUOS</t>
  </si>
  <si>
    <t>Total 15</t>
  </si>
  <si>
    <t>16</t>
  </si>
  <si>
    <t>SEGURIDAD Y SALUD</t>
  </si>
  <si>
    <t>Total 16</t>
  </si>
  <si>
    <t>PRESUPUESTO EJECUCIÓN MATERIAL</t>
  </si>
  <si>
    <t>t</t>
  </si>
  <si>
    <t>01_01</t>
  </si>
  <si>
    <t>01_02</t>
  </si>
  <si>
    <t>01_03</t>
  </si>
  <si>
    <t>01_04</t>
  </si>
  <si>
    <t>02_01</t>
  </si>
  <si>
    <t>02_02</t>
  </si>
  <si>
    <t>02_03</t>
  </si>
  <si>
    <t>02_04</t>
  </si>
  <si>
    <t>02_05</t>
  </si>
  <si>
    <t>02_06</t>
  </si>
  <si>
    <t>02_07</t>
  </si>
  <si>
    <t>02_08</t>
  </si>
  <si>
    <t>02_09</t>
  </si>
  <si>
    <t>02_10</t>
  </si>
  <si>
    <t>02_11</t>
  </si>
  <si>
    <t>02_12</t>
  </si>
  <si>
    <t>02_13</t>
  </si>
  <si>
    <t>02_14</t>
  </si>
  <si>
    <t>02_15</t>
  </si>
  <si>
    <t>02_16</t>
  </si>
  <si>
    <t>02_17</t>
  </si>
  <si>
    <t>02_18</t>
  </si>
  <si>
    <t>02_19</t>
  </si>
  <si>
    <t>03_01</t>
  </si>
  <si>
    <t>03_02</t>
  </si>
  <si>
    <t>04_01</t>
  </si>
  <si>
    <t>04_02</t>
  </si>
  <si>
    <t>04_03</t>
  </si>
  <si>
    <t>04_04</t>
  </si>
  <si>
    <t>05_01</t>
  </si>
  <si>
    <t>05_02</t>
  </si>
  <si>
    <t>05_03</t>
  </si>
  <si>
    <t>05_04</t>
  </si>
  <si>
    <t>06_01</t>
  </si>
  <si>
    <t>06_02</t>
  </si>
  <si>
    <t>06_03</t>
  </si>
  <si>
    <t>06_04</t>
  </si>
  <si>
    <t>06_05</t>
  </si>
  <si>
    <t>06_06</t>
  </si>
  <si>
    <t>06_07</t>
  </si>
  <si>
    <t>06_08</t>
  </si>
  <si>
    <t>06_09</t>
  </si>
  <si>
    <t>07_01</t>
  </si>
  <si>
    <t>07_02</t>
  </si>
  <si>
    <t>07_04</t>
  </si>
  <si>
    <t>08_01</t>
  </si>
  <si>
    <t>08_02</t>
  </si>
  <si>
    <t>08_03</t>
  </si>
  <si>
    <t>08_04</t>
  </si>
  <si>
    <t>09_01</t>
  </si>
  <si>
    <t>09_02</t>
  </si>
  <si>
    <t>09_03</t>
  </si>
  <si>
    <t>09_04</t>
  </si>
  <si>
    <t>09_05</t>
  </si>
  <si>
    <t>09_06</t>
  </si>
  <si>
    <t>09_07</t>
  </si>
  <si>
    <t>09_08</t>
  </si>
  <si>
    <t>09_09</t>
  </si>
  <si>
    <t>09_10</t>
  </si>
  <si>
    <t>09_11</t>
  </si>
  <si>
    <t>09_12</t>
  </si>
  <si>
    <t>09_13</t>
  </si>
  <si>
    <t>09_14</t>
  </si>
  <si>
    <t>10_01</t>
  </si>
  <si>
    <t>10_02</t>
  </si>
  <si>
    <t>10_03</t>
  </si>
  <si>
    <t>10_04</t>
  </si>
  <si>
    <t>10_05</t>
  </si>
  <si>
    <t>10_06</t>
  </si>
  <si>
    <t>10_07</t>
  </si>
  <si>
    <t>10_08</t>
  </si>
  <si>
    <t>10_09</t>
  </si>
  <si>
    <t>10_10</t>
  </si>
  <si>
    <t>10_11</t>
  </si>
  <si>
    <t>10_12</t>
  </si>
  <si>
    <t>10_13</t>
  </si>
  <si>
    <t>10_14</t>
  </si>
  <si>
    <t>10_15</t>
  </si>
  <si>
    <t>10_16</t>
  </si>
  <si>
    <t>10_17</t>
  </si>
  <si>
    <t>10_18</t>
  </si>
  <si>
    <t>10_19</t>
  </si>
  <si>
    <t>10_20</t>
  </si>
  <si>
    <t>10_21</t>
  </si>
  <si>
    <t>10_22</t>
  </si>
  <si>
    <t>10_23</t>
  </si>
  <si>
    <t>10_24</t>
  </si>
  <si>
    <t>10_25</t>
  </si>
  <si>
    <t>10_26</t>
  </si>
  <si>
    <t>10_27</t>
  </si>
  <si>
    <t>10_28</t>
  </si>
  <si>
    <t>10_29</t>
  </si>
  <si>
    <t>10_30</t>
  </si>
  <si>
    <t>10_31</t>
  </si>
  <si>
    <t>10_32</t>
  </si>
  <si>
    <t>10_33</t>
  </si>
  <si>
    <t>10_34</t>
  </si>
  <si>
    <t>10_35</t>
  </si>
  <si>
    <t>10_36</t>
  </si>
  <si>
    <t>10_37</t>
  </si>
  <si>
    <t>10_38</t>
  </si>
  <si>
    <t>10_39</t>
  </si>
  <si>
    <t>10_40</t>
  </si>
  <si>
    <t>10_41</t>
  </si>
  <si>
    <t>10_42</t>
  </si>
  <si>
    <t>10_43</t>
  </si>
  <si>
    <t>10_44</t>
  </si>
  <si>
    <t>10_45</t>
  </si>
  <si>
    <t>10_46</t>
  </si>
  <si>
    <t>10_47</t>
  </si>
  <si>
    <t>10_48</t>
  </si>
  <si>
    <t>10_49</t>
  </si>
  <si>
    <t>10_50</t>
  </si>
  <si>
    <t>10_51</t>
  </si>
  <si>
    <t>11_01</t>
  </si>
  <si>
    <t>11_02</t>
  </si>
  <si>
    <t>11_03</t>
  </si>
  <si>
    <t>12_01</t>
  </si>
  <si>
    <t>13_01</t>
  </si>
  <si>
    <t>13_02</t>
  </si>
  <si>
    <t>14_01</t>
  </si>
  <si>
    <t>14_02</t>
  </si>
  <si>
    <t>14_03</t>
  </si>
  <si>
    <t>15_01</t>
  </si>
  <si>
    <t>16_01</t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</si>
  <si>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</si>
  <si>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S-03996-2025 - Obras sustitución y reubicación equipos climatización en cubierta edificio Centro Territorial BALEARES</t>
  </si>
  <si>
    <t>ESTA TABLA DESGLOSE PRECIO DE OFERTA SE PRESENTARA FIRMADA 
EN FORMATO PDF</t>
  </si>
  <si>
    <r>
      <t>Gastos Generales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%</t>
    </r>
    <r>
      <rPr>
        <b/>
        <sz val="8"/>
        <color rgb="FFFF0000"/>
        <rFont val="Calibri"/>
        <family val="2"/>
        <scheme val="minor"/>
      </rPr>
      <t xml:space="preserve"> (a)</t>
    </r>
  </si>
  <si>
    <r>
      <t>Beneficio Industrial</t>
    </r>
    <r>
      <rPr>
        <b/>
        <sz val="8"/>
        <color rgb="FFFF0000"/>
        <rFont val="Calibri"/>
        <family val="2"/>
        <scheme val="minor"/>
      </rPr>
      <t xml:space="preserve"> yy</t>
    </r>
    <r>
      <rPr>
        <b/>
        <sz val="8"/>
        <color rgb="FF000000"/>
        <rFont val="Calibri"/>
        <family val="2"/>
        <scheme val="minor"/>
      </rPr>
      <t xml:space="preserve"> % </t>
    </r>
    <r>
      <rPr>
        <b/>
        <sz val="8"/>
        <color rgb="FFFF0000"/>
        <rFont val="Calibri"/>
        <family val="2"/>
        <scheme val="minor"/>
      </rPr>
      <t>(b)</t>
    </r>
  </si>
  <si>
    <t>PRESUPUESTO EJECUCION CONTRATA/IMPORTE OFERTA</t>
  </si>
  <si>
    <t>(*) Cuando no se indiquen otros porcentajes se entenderá que quedan incluidos en el precio de la oferta el 13% de Gastos Generales y el 6% de Beneficio Industrial</t>
  </si>
  <si>
    <t xml:space="preserve">(**) Deben ofertarse todas las partidas. Si alguna se ofertara por importe CERO se consideraría ofertada SIN COSTE para CRTVE.  </t>
  </si>
  <si>
    <r>
      <t xml:space="preserve">( # ) El precio de partidas C.ED.A.T.10.04 y C.ED.A.T.12.01 se obtiene según % fijo e invariable de cada partida sobre importe de “suma cap.1-9”  y </t>
    </r>
    <r>
      <rPr>
        <b/>
        <i/>
        <u/>
        <sz val="8"/>
        <rFont val="Calibri"/>
        <family val="2"/>
        <scheme val="minor"/>
      </rPr>
      <t>deberá incluirse en oferta.</t>
    </r>
    <r>
      <rPr>
        <b/>
        <i/>
        <sz val="8"/>
        <rFont val="Calibri"/>
        <family val="2"/>
        <scheme val="minor"/>
      </rPr>
      <t xml:space="preserve">
</t>
    </r>
  </si>
  <si>
    <t>Fdo:</t>
  </si>
  <si>
    <r>
      <t xml:space="preserve">Esta tabla </t>
    </r>
    <r>
      <rPr>
        <b/>
        <i/>
        <sz val="9"/>
        <color theme="1"/>
        <rFont val="Calibri"/>
        <family val="2"/>
        <scheme val="minor"/>
      </rPr>
      <t>se indica como ejemplo para la presentación de las ofertas</t>
    </r>
    <r>
      <rPr>
        <i/>
        <sz val="9"/>
        <color theme="1"/>
        <rFont val="Calibri"/>
        <family val="2"/>
        <scheme val="minor"/>
      </rPr>
      <t>, el único contenido técnico vinculante es el definido en el Pliego de Condiciones Técnicas, el licitador debe verificar que los capítulos y contenidos de la oferta presentada correspondan exactamente con las mediciones del Proyecto</t>
    </r>
    <r>
      <rPr>
        <b/>
        <i/>
        <sz val="9"/>
        <color theme="1"/>
        <rFont val="Calibri"/>
        <family val="2"/>
        <scheme val="minor"/>
      </rPr>
      <t>.</t>
    </r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</si>
  <si>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</si>
  <si>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</si>
  <si>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</si>
  <si>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</si>
  <si>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</si>
  <si>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</si>
  <si>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</si>
  <si>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</si>
  <si>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b/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</si>
  <si>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</si>
  <si>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</si>
  <si>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</si>
  <si>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</si>
  <si>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total de la obra, prevalecerá el importe del precio unitario de cada prestación, y se corregirá el cálculo partiendo del precio unitario indicado.</t>
  </si>
  <si>
    <t>B.  Desglose Precio:</t>
  </si>
  <si>
    <t>(tabla desglose precio se incluye en páginas siguientes)</t>
  </si>
  <si>
    <t xml:space="preserve">con D.N.I./NIE número </t>
  </si>
  <si>
    <t>actuando en calidad de apoderado de la empresa</t>
  </si>
  <si>
    <r>
      <rPr>
        <b/>
        <sz val="11"/>
        <color theme="1"/>
        <rFont val="Calibri"/>
        <family val="2"/>
        <scheme val="minor"/>
      </rPr>
      <t>Se compromete a ejecutar la obra con estricta sujeción a todas las condiciones técnicas y legales que se contienen en las Condiciones Generales de Contratación y de Condiciones Técnicas Particulares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</si>
  <si>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t>Expediente n.º S/03996/2025</t>
  </si>
  <si>
    <r>
      <t xml:space="preserve">Las proposiciones económicas no podrán superar el importe total del valor estimado indicado en el PCAP cláusula 3ª, </t>
    </r>
    <r>
      <rPr>
        <b/>
        <sz val="11"/>
        <color theme="1"/>
        <rFont val="Calibri"/>
        <family val="2"/>
        <scheme val="minor"/>
      </rPr>
      <t>sin incluir modificaciones.</t>
    </r>
  </si>
  <si>
    <t>“Obras sustitución y reubicación equipos climatización en cubierta edificio Centro Territorial BALEARES”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</si>
</sst>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8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u/>
      <sz val="8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92">
    <xf numFmtId="0" fontId="0" fillId="0" borderId="0" xfId="0"/>
    <xf numFmtId="0" fontId="9" fillId="0" borderId="0" xfId="0" applyFont="1" applyBorder="1" applyAlignment="1" applyProtection="1">
      <alignment vertical="top" wrapText="1"/>
    </xf>
    <xf numFmtId="0" fontId="0" fillId="0" borderId="0" xfId="0" applyProtection="1"/>
    <xf numFmtId="0" fontId="11" fillId="0" borderId="0" xfId="0" applyFont="1" applyBorder="1" applyAlignment="1" applyProtection="1">
      <alignment vertical="center" wrapText="1"/>
    </xf>
    <xf numFmtId="0" fontId="0" fillId="0" borderId="0" xfId="0" applyAlignment="1" applyProtection="1">
      <alignment vertical="top"/>
    </xf>
    <xf numFmtId="0" fontId="0" fillId="0" borderId="0" xfId="0" applyAlignment="1" applyProtection="1">
      <alignment horizontal="center" vertical="top"/>
    </xf>
    <xf numFmtId="0" fontId="9" fillId="0" borderId="2" xfId="0" applyFont="1" applyBorder="1" applyAlignment="1" applyProtection="1">
      <alignment horizontal="center" vertical="top" wrapText="1"/>
    </xf>
    <xf numFmtId="0" fontId="9" fillId="0" borderId="3" xfId="0" applyFont="1" applyBorder="1" applyAlignment="1" applyProtection="1">
      <alignment horizontal="center" vertical="top" wrapText="1"/>
    </xf>
    <xf numFmtId="0" fontId="9" fillId="0" borderId="4" xfId="0" applyFont="1" applyBorder="1" applyAlignment="1" applyProtection="1">
      <alignment horizontal="center" vertical="top" wrapText="1"/>
    </xf>
    <xf numFmtId="0" fontId="8" fillId="0" borderId="0" xfId="0" applyFont="1" applyAlignment="1" applyProtection="1">
      <alignment vertical="top"/>
    </xf>
    <xf numFmtId="0" fontId="12" fillId="0" borderId="0" xfId="0" applyFont="1" applyAlignment="1" applyProtection="1">
      <alignment vertical="top"/>
    </xf>
    <xf numFmtId="0" fontId="11" fillId="0" borderId="5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10" fontId="14" fillId="4" borderId="7" xfId="0" applyNumberFormat="1" applyFont="1" applyFill="1" applyBorder="1" applyAlignment="1" applyProtection="1">
      <alignment horizontal="right" vertical="center"/>
    </xf>
    <xf numFmtId="10" fontId="14" fillId="5" borderId="8" xfId="0" applyNumberFormat="1" applyFont="1" applyFill="1" applyBorder="1" applyAlignment="1" applyProtection="1">
      <alignment horizontal="right" vertical="center" indent="4"/>
      <protection locked="0"/>
    </xf>
    <xf numFmtId="4" fontId="3" fillId="4" borderId="9" xfId="0" applyNumberFormat="1" applyFont="1" applyFill="1" applyBorder="1" applyAlignment="1" applyProtection="1">
      <alignment vertical="top"/>
      <protection locked="0"/>
    </xf>
    <xf numFmtId="10" fontId="14" fillId="5" borderId="10" xfId="0" applyNumberFormat="1" applyFont="1" applyFill="1" applyBorder="1" applyAlignment="1" applyProtection="1">
      <alignment horizontal="right" vertical="center" indent="4"/>
      <protection locked="0"/>
    </xf>
    <xf numFmtId="4" fontId="3" fillId="4" borderId="1" xfId="0" applyNumberFormat="1" applyFont="1" applyFill="1" applyBorder="1" applyAlignment="1" applyProtection="1">
      <alignment vertical="top"/>
      <protection locked="0"/>
    </xf>
    <xf numFmtId="2" fontId="4" fillId="0" borderId="6" xfId="0" applyNumberFormat="1" applyFont="1" applyBorder="1" applyAlignment="1" applyProtection="1">
      <alignment vertical="top" wrapText="1"/>
    </xf>
    <xf numFmtId="4" fontId="3" fillId="0" borderId="6" xfId="0" applyNumberFormat="1" applyFont="1" applyBorder="1" applyAlignment="1" applyProtection="1">
      <alignment vertical="top" wrapText="1"/>
    </xf>
    <xf numFmtId="4" fontId="3" fillId="4" borderId="1" xfId="0" applyNumberFormat="1" applyFont="1" applyFill="1" applyBorder="1" applyAlignment="1" applyProtection="1">
      <alignment vertical="center" wrapText="1"/>
    </xf>
    <xf numFmtId="0" fontId="0" fillId="0" borderId="0" xfId="0" applyAlignment="1" applyProtection="1">
      <alignment horizontal="center"/>
    </xf>
    <xf numFmtId="49" fontId="15" fillId="0" borderId="0" xfId="0" applyNumberFormat="1" applyFont="1" applyAlignment="1" applyProtection="1">
      <alignment horizontal="right" vertical="top" wrapText="1"/>
    </xf>
    <xf numFmtId="4" fontId="3" fillId="0" borderId="0" xfId="0" applyNumberFormat="1" applyFont="1" applyAlignment="1" applyProtection="1">
      <alignment vertical="top"/>
    </xf>
    <xf numFmtId="0" fontId="16" fillId="0" borderId="0" xfId="0" applyFont="1" applyAlignment="1" applyProtection="1">
      <alignment horizontal="left" wrapText="1"/>
    </xf>
    <xf numFmtId="0" fontId="2" fillId="0" borderId="0" xfId="0" applyFont="1" applyBorder="1" applyAlignment="1" applyProtection="1">
      <alignment horizontal="left" vertical="top" wrapText="1"/>
    </xf>
    <xf numFmtId="2" fontId="0" fillId="0" borderId="0" xfId="0" applyNumberFormat="1" applyProtection="1"/>
    <xf numFmtId="0" fontId="0" fillId="0" borderId="0" xfId="0" applyBorder="1" applyAlignment="1" applyProtection="1">
      <alignment horizontal="right" vertical="top"/>
    </xf>
    <xf numFmtId="0" fontId="0" fillId="4" borderId="11" xfId="0" applyFill="1" applyBorder="1" applyAlignment="1" applyProtection="1">
      <alignment horizontal="center" vertical="top"/>
      <protection locked="0"/>
    </xf>
    <xf numFmtId="0" fontId="1" fillId="0" borderId="0" xfId="0" applyFont="1" applyProtection="1"/>
    <xf numFmtId="0" fontId="16" fillId="0" borderId="0" xfId="0" applyFont="1" applyAlignment="1" applyProtection="1">
      <alignment horizontal="left" vertical="center" wrapText="1"/>
    </xf>
    <xf numFmtId="0" fontId="13" fillId="0" borderId="6" xfId="0" applyFont="1" applyBorder="1" applyAlignment="1" applyProtection="1">
      <alignment horizontal="right" vertical="center" wrapText="1"/>
    </xf>
    <xf numFmtId="0" fontId="13" fillId="0" borderId="10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vertical="top" wrapText="1"/>
    </xf>
    <xf numFmtId="0" fontId="16" fillId="0" borderId="0" xfId="0" applyFont="1" applyAlignment="1" applyProtection="1">
      <alignment horizontal="justify" vertical="center" wrapText="1"/>
    </xf>
    <xf numFmtId="0" fontId="11" fillId="0" borderId="0" xfId="0" applyFont="1" applyAlignment="1" applyProtection="1">
      <alignment horizontal="center" vertical="top" wrapText="1"/>
    </xf>
    <xf numFmtId="0" fontId="19" fillId="0" borderId="0" xfId="0" applyFont="1" applyProtection="1"/>
    <xf numFmtId="0" fontId="12" fillId="0" borderId="0" xfId="0" applyFont="1" applyProtection="1"/>
    <xf numFmtId="0" fontId="20" fillId="0" borderId="0" xfId="0" applyFont="1" applyAlignment="1" applyProtection="1">
      <alignment horizontal="right" vertical="center"/>
    </xf>
    <xf numFmtId="0" fontId="20" fillId="0" borderId="0" xfId="0" applyFont="1" applyAlignment="1" applyProtection="1">
      <alignment horizontal="right"/>
    </xf>
    <xf numFmtId="0" fontId="21" fillId="0" borderId="0" xfId="0" applyFont="1" applyAlignment="1" applyProtection="1">
      <alignment horizontal="center"/>
    </xf>
    <xf numFmtId="0" fontId="0" fillId="4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4" borderId="0" xfId="0" applyFill="1" applyAlignment="1" applyProtection="1">
      <alignment horizontal="left" vertical="top" shrinkToFit="1"/>
      <protection locked="0"/>
    </xf>
    <xf numFmtId="0" fontId="22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22" fillId="0" borderId="0" xfId="0" applyFont="1" applyAlignment="1" applyProtection="1">
      <alignment horizontal="left" vertical="top"/>
    </xf>
    <xf numFmtId="0" fontId="0" fillId="4" borderId="0" xfId="0" applyFill="1" applyAlignment="1" applyProtection="1">
      <alignment horizontal="center" vertical="top" shrinkToFit="1"/>
      <protection locked="0"/>
    </xf>
    <xf numFmtId="0" fontId="22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justify" vertical="top" wrapText="1"/>
    </xf>
    <xf numFmtId="4" fontId="8" fillId="6" borderId="0" xfId="0" applyNumberFormat="1" applyFont="1" applyFill="1" applyAlignment="1" applyProtection="1">
      <alignment horizontal="center" vertical="top" shrinkToFit="1"/>
    </xf>
    <xf numFmtId="0" fontId="8" fillId="6" borderId="0" xfId="0" applyFont="1" applyFill="1" applyAlignment="1" applyProtection="1">
      <alignment horizontal="center" vertical="top" shrinkToFit="1"/>
    </xf>
    <xf numFmtId="0" fontId="24" fillId="0" borderId="0" xfId="0" applyFont="1" applyAlignment="1" applyProtection="1"/>
    <xf numFmtId="0" fontId="0" fillId="0" borderId="0" xfId="0" applyFont="1" applyAlignment="1" applyProtection="1">
      <alignment horizontal="justify" vertical="top" wrapText="1"/>
    </xf>
    <xf numFmtId="0" fontId="25" fillId="0" borderId="0" xfId="0" applyFont="1" applyProtection="1"/>
    <xf numFmtId="0" fontId="0" fillId="0" borderId="11" xfId="0" applyBorder="1" applyAlignment="1" applyProtection="1">
      <alignment horizontal="center" wrapText="1"/>
      <protection locked="0"/>
    </xf>
    <xf numFmtId="0" fontId="0" fillId="0" borderId="0" xfId="0" applyAlignment="1" applyProtection="1">
      <alignment horizontal="justify" vertical="top"/>
    </xf>
    <xf numFmtId="0" fontId="0" fillId="0" borderId="0" xfId="0" applyAlignment="1" applyProtection="1">
      <alignment vertical="center"/>
    </xf>
    <xf numFmtId="0" fontId="0" fillId="4" borderId="0" xfId="0" applyFill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center" vertical="center"/>
    </xf>
    <xf numFmtId="0" fontId="0" fillId="4" borderId="0" xfId="0" applyFill="1" applyAlignment="1" applyProtection="1">
      <alignment horizontal="center" vertical="center" shrinkToFit="1"/>
      <protection locked="0"/>
    </xf>
    <xf numFmtId="0" fontId="0" fillId="0" borderId="0" xfId="0" applyFill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1" fillId="0" borderId="0" xfId="0" applyFont="1" applyFill="1" applyProtection="1"/>
    <xf numFmtId="0" fontId="1" fillId="0" borderId="0" xfId="0" applyFont="1" applyFill="1" applyAlignment="1" applyProtection="1">
      <alignment vertical="top"/>
    </xf>
    <xf numFmtId="0" fontId="2" fillId="2" borderId="1" xfId="0" applyFont="1" applyFill="1" applyBorder="1" applyAlignment="1" applyProtection="1">
      <alignment horizontal="center" vertical="top"/>
    </xf>
    <xf numFmtId="0" fontId="2" fillId="2" borderId="1" xfId="0" applyFont="1" applyFill="1" applyBorder="1" applyAlignment="1" applyProtection="1">
      <alignment horizontal="center" vertical="top" wrapText="1"/>
    </xf>
    <xf numFmtId="49" fontId="3" fillId="2" borderId="1" xfId="0" applyNumberFormat="1" applyFont="1" applyFill="1" applyBorder="1" applyAlignment="1" applyProtection="1">
      <alignment vertical="top"/>
    </xf>
    <xf numFmtId="49" fontId="3" fillId="2" borderId="1" xfId="0" applyNumberFormat="1" applyFont="1" applyFill="1" applyBorder="1" applyAlignment="1" applyProtection="1">
      <alignment vertical="top" wrapText="1"/>
    </xf>
    <xf numFmtId="3" fontId="3" fillId="2" borderId="1" xfId="0" applyNumberFormat="1" applyFont="1" applyFill="1" applyBorder="1" applyAlignment="1" applyProtection="1">
      <alignment vertical="top"/>
    </xf>
    <xf numFmtId="4" fontId="3" fillId="2" borderId="1" xfId="0" applyNumberFormat="1" applyFont="1" applyFill="1" applyBorder="1" applyAlignment="1" applyProtection="1">
      <alignment vertical="top"/>
    </xf>
    <xf numFmtId="49" fontId="4" fillId="0" borderId="1" xfId="0" applyNumberFormat="1" applyFont="1" applyFill="1" applyBorder="1" applyAlignment="1" applyProtection="1">
      <alignment vertical="top"/>
    </xf>
    <xf numFmtId="49" fontId="4" fillId="0" borderId="1" xfId="0" applyNumberFormat="1" applyFont="1" applyFill="1" applyBorder="1" applyAlignment="1" applyProtection="1">
      <alignment vertical="top" wrapText="1"/>
    </xf>
    <xf numFmtId="4" fontId="4" fillId="0" borderId="1" xfId="0" applyNumberFormat="1" applyFont="1" applyFill="1" applyBorder="1" applyAlignment="1" applyProtection="1">
      <alignment vertical="top"/>
    </xf>
    <xf numFmtId="4" fontId="4" fillId="4" borderId="1" xfId="0" applyNumberFormat="1" applyFont="1" applyFill="1" applyBorder="1" applyAlignment="1" applyProtection="1">
      <alignment vertical="top"/>
    </xf>
    <xf numFmtId="0" fontId="4" fillId="0" borderId="1" xfId="0" applyFont="1" applyFill="1" applyBorder="1" applyAlignment="1" applyProtection="1">
      <alignment vertical="top"/>
    </xf>
    <xf numFmtId="0" fontId="7" fillId="0" borderId="1" xfId="0" applyFont="1" applyFill="1" applyBorder="1" applyAlignment="1" applyProtection="1">
      <alignment vertical="top"/>
    </xf>
    <xf numFmtId="49" fontId="3" fillId="0" borderId="1" xfId="0" applyNumberFormat="1" applyFont="1" applyFill="1" applyBorder="1" applyAlignment="1" applyProtection="1">
      <alignment vertical="top" wrapText="1"/>
    </xf>
    <xf numFmtId="3" fontId="4" fillId="0" borderId="1" xfId="0" applyNumberFormat="1" applyFont="1" applyFill="1" applyBorder="1" applyAlignment="1" applyProtection="1">
      <alignment vertical="top"/>
    </xf>
    <xf numFmtId="4" fontId="3" fillId="0" borderId="1" xfId="0" applyNumberFormat="1" applyFont="1" applyFill="1" applyBorder="1" applyAlignment="1" applyProtection="1">
      <alignment vertical="top"/>
    </xf>
    <xf numFmtId="4" fontId="3" fillId="4" borderId="1" xfId="0" applyNumberFormat="1" applyFont="1" applyFill="1" applyBorder="1" applyAlignment="1" applyProtection="1">
      <alignment vertical="top"/>
    </xf>
    <xf numFmtId="49" fontId="3" fillId="0" borderId="1" xfId="0" applyNumberFormat="1" applyFont="1" applyFill="1" applyBorder="1" applyAlignment="1" applyProtection="1">
      <alignment vertical="top"/>
    </xf>
    <xf numFmtId="49" fontId="3" fillId="3" borderId="1" xfId="0" applyNumberFormat="1" applyFont="1" applyFill="1" applyBorder="1" applyAlignment="1" applyProtection="1">
      <alignment vertical="top" wrapText="1"/>
    </xf>
    <xf numFmtId="49" fontId="3" fillId="3" borderId="1" xfId="0" applyNumberFormat="1" applyFont="1" applyFill="1" applyBorder="1" applyAlignment="1" applyProtection="1">
      <alignment vertical="top"/>
    </xf>
    <xf numFmtId="3" fontId="3" fillId="3" borderId="1" xfId="0" applyNumberFormat="1" applyFont="1" applyFill="1" applyBorder="1" applyAlignment="1" applyProtection="1">
      <alignment vertical="top"/>
    </xf>
    <xf numFmtId="4" fontId="3" fillId="3" borderId="1" xfId="0" applyNumberFormat="1" applyFont="1" applyFill="1" applyBorder="1" applyAlignment="1" applyProtection="1">
      <alignment vertical="top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" fontId="4" fillId="4" borderId="1" xfId="0" applyNumberFormat="1" applyFont="1" applyFill="1" applyBorder="1" applyAlignment="1" applyProtection="1">
      <alignment vertical="top"/>
      <protection locked="0"/>
    </xf>
  </cellXfs>
  <cellStyles count="2">
    <cellStyle name="Normal" xfId="0" builtinId="0"/>
    <cellStyle name="Normal 2" xfId="1" xr:uid="{72EA1204-B504-4A13-9D2E-5574E0D3D7C0}"/>
  </cellStyles>
  <dxfs count="0"/>
  <tableStyles count="0" defaultTableStyle="TableStyleMedium2" defaultPivotStyle="PivotStyleLight16"/>
  <colors>
    <mruColors>
      <color rgb="FFFFFFCC"/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53132AB-39B6-4CE7-B85F-2B96FB206B2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8771E65-0840-4FBB-B7A0-816307CC09D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ECEE5-150C-4175-A7B9-FD0687B30686}">
  <sheetPr>
    <pageSetUpPr fitToPage="1"/>
  </sheetPr>
  <dimension ref="A2:I49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17.85546875" style="2" customWidth="1"/>
    <col min="4" max="9" width="11.42578125" style="2"/>
    <col min="10" max="10" width="1.7109375" style="2" customWidth="1"/>
    <col min="11" max="16384" width="11.42578125" style="2"/>
  </cols>
  <sheetData>
    <row r="2" spans="1:9" s="4" customFormat="1" ht="108.75" customHeight="1" x14ac:dyDescent="0.25">
      <c r="A2" s="35" t="s">
        <v>320</v>
      </c>
      <c r="B2" s="35"/>
      <c r="C2" s="35"/>
      <c r="D2" s="35"/>
      <c r="E2" s="35"/>
      <c r="F2" s="35"/>
      <c r="G2" s="35"/>
      <c r="H2" s="35"/>
      <c r="I2" s="35"/>
    </row>
    <row r="5" spans="1:9" x14ac:dyDescent="0.25">
      <c r="D5" s="36"/>
      <c r="E5" s="36"/>
      <c r="F5" s="37"/>
      <c r="G5" s="37"/>
      <c r="H5" s="37"/>
      <c r="I5" s="38" t="s">
        <v>341</v>
      </c>
    </row>
    <row r="6" spans="1:9" x14ac:dyDescent="0.25">
      <c r="D6" s="36"/>
      <c r="E6" s="36"/>
      <c r="F6" s="37"/>
      <c r="G6" s="37"/>
      <c r="H6" s="37"/>
      <c r="I6" s="38"/>
    </row>
    <row r="7" spans="1:9" x14ac:dyDescent="0.25">
      <c r="D7" s="36"/>
      <c r="E7" s="36"/>
      <c r="F7" s="37"/>
      <c r="G7" s="37"/>
      <c r="H7" s="37"/>
      <c r="I7" s="39" t="s">
        <v>339</v>
      </c>
    </row>
    <row r="8" spans="1:9" ht="24.95" customHeight="1" x14ac:dyDescent="0.25"/>
    <row r="9" spans="1:9" ht="18.75" x14ac:dyDescent="0.3">
      <c r="A9" s="40" t="s">
        <v>321</v>
      </c>
      <c r="B9" s="40"/>
      <c r="C9" s="40"/>
      <c r="D9" s="40"/>
      <c r="E9" s="40"/>
      <c r="F9" s="40"/>
      <c r="G9" s="40"/>
      <c r="H9" s="40"/>
      <c r="I9" s="40"/>
    </row>
    <row r="10" spans="1:9" ht="15" customHeight="1" x14ac:dyDescent="0.25"/>
    <row r="11" spans="1:9" ht="15" customHeight="1" x14ac:dyDescent="0.25"/>
    <row r="12" spans="1:9" x14ac:dyDescent="0.25">
      <c r="A12" s="4" t="s">
        <v>322</v>
      </c>
      <c r="B12" s="41"/>
      <c r="C12" s="41"/>
      <c r="D12" s="41"/>
      <c r="E12" s="41"/>
      <c r="F12" s="42" t="s">
        <v>336</v>
      </c>
      <c r="G12" s="42"/>
      <c r="H12" s="42"/>
      <c r="I12" s="43"/>
    </row>
    <row r="13" spans="1:9" x14ac:dyDescent="0.25">
      <c r="A13" s="44" t="s">
        <v>323</v>
      </c>
      <c r="B13" s="44"/>
      <c r="C13" s="44"/>
      <c r="D13" s="44"/>
      <c r="E13" s="44"/>
      <c r="F13" s="44"/>
      <c r="G13" s="44"/>
      <c r="H13" s="44"/>
      <c r="I13" s="45"/>
    </row>
    <row r="14" spans="1:9" x14ac:dyDescent="0.25">
      <c r="A14" s="46"/>
      <c r="B14" s="46"/>
      <c r="C14" s="46"/>
      <c r="D14" s="46"/>
      <c r="E14" s="46"/>
      <c r="F14" s="46"/>
      <c r="G14" s="46"/>
      <c r="H14" s="46"/>
      <c r="I14" s="45"/>
    </row>
    <row r="15" spans="1:9" x14ac:dyDescent="0.25">
      <c r="A15" s="60" t="s">
        <v>337</v>
      </c>
      <c r="B15" s="60"/>
      <c r="C15" s="60"/>
      <c r="D15" s="60"/>
      <c r="E15" s="47"/>
      <c r="F15" s="47"/>
      <c r="G15" s="47"/>
      <c r="H15" s="47"/>
      <c r="I15" s="47"/>
    </row>
    <row r="16" spans="1:9" x14ac:dyDescent="0.25">
      <c r="B16" s="48"/>
      <c r="C16" s="48"/>
      <c r="D16" s="48"/>
      <c r="E16" s="48"/>
      <c r="F16" s="48" t="s">
        <v>324</v>
      </c>
      <c r="G16" s="48"/>
      <c r="H16" s="48"/>
      <c r="I16" s="4"/>
    </row>
    <row r="17" spans="1:9" x14ac:dyDescent="0.25">
      <c r="B17" s="48"/>
      <c r="C17" s="48"/>
      <c r="D17" s="48"/>
      <c r="E17" s="48"/>
      <c r="F17" s="48"/>
      <c r="G17" s="48"/>
      <c r="H17" s="48"/>
      <c r="I17" s="4"/>
    </row>
    <row r="18" spans="1:9" s="61" customFormat="1" ht="30" customHeight="1" x14ac:dyDescent="0.25">
      <c r="A18" s="61" t="s">
        <v>325</v>
      </c>
      <c r="B18" s="62"/>
      <c r="C18" s="63" t="s">
        <v>326</v>
      </c>
      <c r="D18" s="63"/>
      <c r="E18" s="64"/>
      <c r="F18" s="64"/>
      <c r="G18" s="64"/>
      <c r="H18" s="64"/>
      <c r="I18" s="64"/>
    </row>
    <row r="19" spans="1:9" s="49" customFormat="1" x14ac:dyDescent="0.25">
      <c r="A19" s="65"/>
      <c r="B19" s="50"/>
      <c r="C19" s="51"/>
      <c r="D19" s="51"/>
      <c r="E19" s="51"/>
      <c r="F19" s="51"/>
      <c r="G19" s="51"/>
      <c r="H19" s="52"/>
      <c r="I19" s="66"/>
    </row>
    <row r="20" spans="1:9" x14ac:dyDescent="0.25">
      <c r="A20" s="4" t="s">
        <v>327</v>
      </c>
      <c r="B20" s="4"/>
      <c r="C20" s="4"/>
      <c r="D20" s="4"/>
      <c r="E20" s="4"/>
      <c r="F20" s="4"/>
      <c r="G20" s="4"/>
      <c r="H20" s="4"/>
      <c r="I20" s="4"/>
    </row>
    <row r="21" spans="1:9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</row>
    <row r="22" spans="1:9" ht="56.25" customHeight="1" x14ac:dyDescent="0.25">
      <c r="A22" s="53" t="s">
        <v>338</v>
      </c>
      <c r="B22" s="53"/>
      <c r="C22" s="53"/>
      <c r="D22" s="53"/>
      <c r="E22" s="53"/>
      <c r="F22" s="53"/>
      <c r="G22" s="53"/>
      <c r="H22" s="53"/>
      <c r="I22" s="53"/>
    </row>
    <row r="23" spans="1:9" ht="15" customHeight="1" x14ac:dyDescent="0.25">
      <c r="A23" s="4"/>
      <c r="B23" s="4"/>
      <c r="C23" s="4"/>
      <c r="D23" s="4"/>
      <c r="E23" s="4"/>
      <c r="F23" s="4"/>
      <c r="G23" s="4"/>
      <c r="H23" s="4"/>
      <c r="I23" s="4"/>
    </row>
    <row r="24" spans="1:9" ht="15" customHeight="1" x14ac:dyDescent="0.25">
      <c r="A24" s="9" t="s">
        <v>328</v>
      </c>
      <c r="B24" s="4"/>
      <c r="C24" s="4"/>
      <c r="D24" s="4"/>
      <c r="E24" s="4"/>
      <c r="F24" s="4"/>
      <c r="G24" s="4"/>
      <c r="H24" s="4"/>
    </row>
    <row r="25" spans="1:9" ht="15" customHeight="1" x14ac:dyDescent="0.25">
      <c r="A25" s="4"/>
      <c r="B25" s="4"/>
      <c r="C25" s="4"/>
      <c r="D25" s="4"/>
      <c r="E25" s="4"/>
      <c r="F25" s="4"/>
      <c r="G25" s="4"/>
      <c r="H25" s="4"/>
    </row>
    <row r="26" spans="1:9" ht="15" customHeight="1" x14ac:dyDescent="0.25">
      <c r="A26" s="4" t="s">
        <v>329</v>
      </c>
      <c r="B26" s="54" t="str">
        <f>+IF('Anexo I Tabla Desglose Precio'!F167="hay partidas sin ofertar","revisar tabla desglose precio",IF('Anexo I Tabla Desglose Precio'!F167&lt;=346671.55,'Anexo I Tabla Desglose Precio'!F167,"ERROR: no debe superar 346.671,55"))</f>
        <v>revisar tabla desglose precio</v>
      </c>
      <c r="C26" s="55"/>
      <c r="D26" s="4" t="s">
        <v>330</v>
      </c>
      <c r="E26" s="4"/>
      <c r="F26" s="4"/>
      <c r="G26" s="4"/>
      <c r="H26" s="4"/>
    </row>
    <row r="27" spans="1:9" ht="15" customHeight="1" x14ac:dyDescent="0.25">
      <c r="A27" s="4"/>
      <c r="B27" s="4"/>
      <c r="C27" s="4"/>
      <c r="D27" s="4"/>
      <c r="E27" s="4"/>
      <c r="F27" s="4"/>
      <c r="G27" s="4"/>
      <c r="H27" s="4"/>
    </row>
    <row r="28" spans="1:9" ht="15" customHeight="1" x14ac:dyDescent="0.25">
      <c r="A28" s="56"/>
      <c r="B28" s="4"/>
      <c r="C28" s="4"/>
      <c r="D28" s="4"/>
      <c r="E28" s="4"/>
      <c r="F28" s="4"/>
      <c r="G28" s="4"/>
      <c r="H28" s="4"/>
    </row>
    <row r="29" spans="1:9" ht="15" customHeight="1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ht="35.1" customHeight="1" x14ac:dyDescent="0.25">
      <c r="A30" s="53" t="s">
        <v>331</v>
      </c>
      <c r="B30" s="53"/>
      <c r="C30" s="53"/>
      <c r="D30" s="53"/>
      <c r="E30" s="53"/>
      <c r="F30" s="53"/>
      <c r="G30" s="53"/>
      <c r="H30" s="53"/>
      <c r="I30" s="53"/>
    </row>
    <row r="31" spans="1:9" ht="35.1" customHeight="1" x14ac:dyDescent="0.25">
      <c r="A31" s="57" t="s">
        <v>340</v>
      </c>
      <c r="B31" s="57"/>
      <c r="C31" s="57"/>
      <c r="D31" s="57"/>
      <c r="E31" s="57"/>
      <c r="F31" s="57"/>
      <c r="G31" s="57"/>
      <c r="H31" s="57"/>
      <c r="I31" s="57"/>
    </row>
    <row r="32" spans="1:9" ht="35.1" customHeight="1" x14ac:dyDescent="0.25">
      <c r="A32" s="53" t="s">
        <v>332</v>
      </c>
      <c r="B32" s="53"/>
      <c r="C32" s="53"/>
      <c r="D32" s="53"/>
      <c r="E32" s="53"/>
      <c r="F32" s="53"/>
      <c r="G32" s="53"/>
      <c r="H32" s="53"/>
      <c r="I32" s="53"/>
    </row>
    <row r="33" spans="1:9" ht="54.95" customHeight="1" x14ac:dyDescent="0.25">
      <c r="A33" s="53" t="s">
        <v>333</v>
      </c>
      <c r="B33" s="53"/>
      <c r="C33" s="53"/>
      <c r="D33" s="53"/>
      <c r="E33" s="53"/>
      <c r="F33" s="53"/>
      <c r="G33" s="53"/>
      <c r="H33" s="53"/>
      <c r="I33" s="53"/>
    </row>
    <row r="34" spans="1:9" ht="27" customHeight="1" x14ac:dyDescent="0.25">
      <c r="A34" s="4"/>
      <c r="B34" s="4"/>
      <c r="C34" s="4"/>
      <c r="D34" s="4"/>
      <c r="E34" s="4"/>
      <c r="F34" s="4"/>
      <c r="G34" s="4"/>
      <c r="H34" s="4"/>
      <c r="I34" s="4"/>
    </row>
    <row r="35" spans="1:9" x14ac:dyDescent="0.25">
      <c r="A35" s="9" t="s">
        <v>334</v>
      </c>
      <c r="B35" s="4"/>
      <c r="C35" s="4"/>
      <c r="D35" s="4"/>
      <c r="E35" s="4"/>
      <c r="F35" s="4"/>
      <c r="G35" s="4"/>
      <c r="H35" s="4"/>
      <c r="I35" s="4"/>
    </row>
    <row r="36" spans="1:9" ht="8.1" customHeight="1" x14ac:dyDescent="0.25">
      <c r="A36" s="4"/>
      <c r="B36" s="4"/>
      <c r="C36" s="4"/>
      <c r="D36" s="4"/>
      <c r="E36" s="4"/>
      <c r="F36" s="4"/>
      <c r="G36" s="4"/>
      <c r="H36" s="4"/>
      <c r="I36" s="4"/>
    </row>
    <row r="42" spans="1:9" x14ac:dyDescent="0.25">
      <c r="C42" s="58" t="s">
        <v>335</v>
      </c>
    </row>
    <row r="49" spans="2:7" x14ac:dyDescent="0.25">
      <c r="B49" s="2" t="s">
        <v>318</v>
      </c>
      <c r="C49" s="59"/>
      <c r="D49" s="59"/>
      <c r="E49" s="59"/>
      <c r="F49" s="59"/>
      <c r="G49" s="59"/>
    </row>
  </sheetData>
  <sheetProtection algorithmName="SHA-512" hashValue="kNbB5ewUOBOelPu98ZSsUFDjauSpDHTTeao/iuwVPCT6JlV8xpLvvrWKqdyfVyczQgHsk+M85y4IqkiPyufkQw==" saltValue="rZI9cwIOAyK0IxUjTBDVlQ==" spinCount="100000" sheet="1" objects="1" scenarios="1" selectLockedCells="1"/>
  <mergeCells count="16">
    <mergeCell ref="A32:I32"/>
    <mergeCell ref="A33:I33"/>
    <mergeCell ref="C49:G49"/>
    <mergeCell ref="A15:D15"/>
    <mergeCell ref="E15:I15"/>
    <mergeCell ref="A22:I22"/>
    <mergeCell ref="C18:D18"/>
    <mergeCell ref="E18:I18"/>
    <mergeCell ref="B26:C26"/>
    <mergeCell ref="A30:I30"/>
    <mergeCell ref="A31:I31"/>
    <mergeCell ref="A2:I2"/>
    <mergeCell ref="A9:I9"/>
    <mergeCell ref="B12:E12"/>
    <mergeCell ref="F12:H12"/>
    <mergeCell ref="A13:H13"/>
  </mergeCells>
  <printOptions horizontalCentered="1"/>
  <pageMargins left="0.9055118110236221" right="0.51181102362204722" top="0.74803149606299213" bottom="0.74803149606299213" header="0.31496062992125984" footer="0.31496062992125984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AFAD0-D0FE-43E2-B58B-8A8483FD2CE9}">
  <sheetPr>
    <pageSetUpPr fitToPage="1"/>
  </sheetPr>
  <dimension ref="A1:G179"/>
  <sheetViews>
    <sheetView showGridLines="0" workbookViewId="0">
      <pane ySplit="6" topLeftCell="A7" activePane="bottomLeft" state="frozen"/>
      <selection pane="bottomLeft" activeCell="E8" sqref="E8"/>
    </sheetView>
  </sheetViews>
  <sheetFormatPr baseColWidth="10" defaultRowHeight="15" x14ac:dyDescent="0.25"/>
  <cols>
    <col min="1" max="1" width="8.7109375" style="67" customWidth="1"/>
    <col min="2" max="2" width="5.7109375" style="67" customWidth="1"/>
    <col min="3" max="3" width="43.28515625" style="67" customWidth="1"/>
    <col min="4" max="4" width="8.7109375" style="67" customWidth="1"/>
    <col min="5" max="6" width="12.7109375" style="67" customWidth="1"/>
    <col min="7" max="7" width="1.7109375" style="67" customWidth="1"/>
    <col min="8" max="16384" width="11.42578125" style="67"/>
  </cols>
  <sheetData>
    <row r="1" spans="1:7" s="2" customFormat="1" ht="80.099999999999994" customHeight="1" thickBot="1" x14ac:dyDescent="0.3">
      <c r="A1" s="6" t="s">
        <v>309</v>
      </c>
      <c r="B1" s="7"/>
      <c r="C1" s="7"/>
      <c r="D1" s="7"/>
      <c r="E1" s="7"/>
      <c r="F1" s="8"/>
      <c r="G1" s="1"/>
    </row>
    <row r="2" spans="1:7" s="2" customFormat="1" ht="60" customHeight="1" x14ac:dyDescent="0.25">
      <c r="A2" s="11" t="s">
        <v>311</v>
      </c>
      <c r="B2" s="11"/>
      <c r="C2" s="11"/>
      <c r="D2" s="11"/>
      <c r="E2" s="11"/>
      <c r="F2" s="11"/>
      <c r="G2" s="3"/>
    </row>
    <row r="3" spans="1:7" s="2" customFormat="1" x14ac:dyDescent="0.25">
      <c r="A3" s="5"/>
      <c r="B3" s="4"/>
      <c r="C3" s="4"/>
      <c r="D3" s="4"/>
      <c r="E3" s="4"/>
      <c r="F3" s="4"/>
    </row>
    <row r="4" spans="1:7" s="2" customFormat="1" x14ac:dyDescent="0.25">
      <c r="A4" s="10" t="s">
        <v>310</v>
      </c>
      <c r="B4" s="4"/>
      <c r="C4" s="4"/>
      <c r="D4" s="4"/>
      <c r="E4" s="4"/>
      <c r="F4" s="4"/>
    </row>
    <row r="5" spans="1:7" ht="5.0999999999999996" customHeight="1" x14ac:dyDescent="0.25">
      <c r="B5" s="68"/>
      <c r="C5" s="68"/>
      <c r="D5" s="68"/>
      <c r="E5" s="68"/>
      <c r="F5" s="68"/>
    </row>
    <row r="6" spans="1:7" ht="15" customHeight="1" x14ac:dyDescent="0.25">
      <c r="A6" s="69" t="s">
        <v>0</v>
      </c>
      <c r="B6" s="69" t="s">
        <v>1</v>
      </c>
      <c r="C6" s="70" t="s">
        <v>2</v>
      </c>
      <c r="D6" s="69" t="s">
        <v>3</v>
      </c>
      <c r="E6" s="69" t="s">
        <v>4</v>
      </c>
      <c r="F6" s="69" t="s">
        <v>5</v>
      </c>
    </row>
    <row r="7" spans="1:7" ht="15" customHeight="1" x14ac:dyDescent="0.25">
      <c r="A7" s="71" t="s">
        <v>6</v>
      </c>
      <c r="B7" s="71" t="s">
        <v>7</v>
      </c>
      <c r="C7" s="72" t="s">
        <v>8</v>
      </c>
      <c r="D7" s="73"/>
      <c r="E7" s="74"/>
      <c r="F7" s="74"/>
    </row>
    <row r="8" spans="1:7" ht="15" customHeight="1" x14ac:dyDescent="0.25">
      <c r="A8" s="75" t="s">
        <v>184</v>
      </c>
      <c r="B8" s="75" t="s">
        <v>9</v>
      </c>
      <c r="C8" s="76" t="s">
        <v>10</v>
      </c>
      <c r="D8" s="77">
        <v>1</v>
      </c>
      <c r="E8" s="91"/>
      <c r="F8" s="78">
        <f>+ROUND(+ROUND(D8,2)*ROUND(E8,2),2)</f>
        <v>0</v>
      </c>
    </row>
    <row r="9" spans="1:7" ht="15" customHeight="1" x14ac:dyDescent="0.25">
      <c r="A9" s="75" t="s">
        <v>185</v>
      </c>
      <c r="B9" s="75" t="s">
        <v>9</v>
      </c>
      <c r="C9" s="76" t="s">
        <v>11</v>
      </c>
      <c r="D9" s="77">
        <v>1</v>
      </c>
      <c r="E9" s="91"/>
      <c r="F9" s="78">
        <f t="shared" ref="F9:F11" si="0">+ROUND(+ROUND(D9,2)*ROUND(E9,2),2)</f>
        <v>0</v>
      </c>
    </row>
    <row r="10" spans="1:7" ht="15" customHeight="1" x14ac:dyDescent="0.25">
      <c r="A10" s="75" t="s">
        <v>186</v>
      </c>
      <c r="B10" s="75" t="s">
        <v>9</v>
      </c>
      <c r="C10" s="76" t="s">
        <v>12</v>
      </c>
      <c r="D10" s="77">
        <v>1</v>
      </c>
      <c r="E10" s="91"/>
      <c r="F10" s="78">
        <f t="shared" si="0"/>
        <v>0</v>
      </c>
    </row>
    <row r="11" spans="1:7" ht="15" customHeight="1" x14ac:dyDescent="0.25">
      <c r="A11" s="75" t="s">
        <v>187</v>
      </c>
      <c r="B11" s="75" t="s">
        <v>9</v>
      </c>
      <c r="C11" s="76" t="s">
        <v>13</v>
      </c>
      <c r="D11" s="77">
        <v>1</v>
      </c>
      <c r="E11" s="91"/>
      <c r="F11" s="78">
        <f t="shared" si="0"/>
        <v>0</v>
      </c>
    </row>
    <row r="12" spans="1:7" ht="15" customHeight="1" x14ac:dyDescent="0.25">
      <c r="A12" s="79"/>
      <c r="B12" s="80" t="s">
        <v>183</v>
      </c>
      <c r="C12" s="81" t="s">
        <v>14</v>
      </c>
      <c r="D12" s="82"/>
      <c r="E12" s="83"/>
      <c r="F12" s="84">
        <f>SUM(F8:F11)</f>
        <v>0</v>
      </c>
    </row>
    <row r="13" spans="1:7" ht="15" customHeight="1" x14ac:dyDescent="0.25">
      <c r="A13" s="71" t="s">
        <v>15</v>
      </c>
      <c r="B13" s="71" t="s">
        <v>7</v>
      </c>
      <c r="C13" s="72" t="s">
        <v>16</v>
      </c>
      <c r="D13" s="73"/>
      <c r="E13" s="74"/>
      <c r="F13" s="74"/>
    </row>
    <row r="14" spans="1:7" ht="15" customHeight="1" x14ac:dyDescent="0.25">
      <c r="A14" s="75" t="s">
        <v>188</v>
      </c>
      <c r="B14" s="75" t="s">
        <v>17</v>
      </c>
      <c r="C14" s="76" t="s">
        <v>18</v>
      </c>
      <c r="D14" s="77">
        <v>1</v>
      </c>
      <c r="E14" s="91"/>
      <c r="F14" s="78">
        <f t="shared" ref="F14:F32" si="1">+ROUND(+ROUND(D14,2)*ROUND(E14,2),2)</f>
        <v>0</v>
      </c>
    </row>
    <row r="15" spans="1:7" ht="15" customHeight="1" x14ac:dyDescent="0.25">
      <c r="A15" s="75" t="s">
        <v>189</v>
      </c>
      <c r="B15" s="75" t="s">
        <v>19</v>
      </c>
      <c r="C15" s="76" t="s">
        <v>20</v>
      </c>
      <c r="D15" s="77">
        <v>56.41</v>
      </c>
      <c r="E15" s="91"/>
      <c r="F15" s="78">
        <f t="shared" si="1"/>
        <v>0</v>
      </c>
    </row>
    <row r="16" spans="1:7" ht="15" customHeight="1" x14ac:dyDescent="0.25">
      <c r="A16" s="75" t="s">
        <v>190</v>
      </c>
      <c r="B16" s="75" t="s">
        <v>19</v>
      </c>
      <c r="C16" s="76" t="s">
        <v>21</v>
      </c>
      <c r="D16" s="77">
        <v>1</v>
      </c>
      <c r="E16" s="91"/>
      <c r="F16" s="78">
        <f t="shared" si="1"/>
        <v>0</v>
      </c>
    </row>
    <row r="17" spans="1:6" ht="15" customHeight="1" x14ac:dyDescent="0.25">
      <c r="A17" s="75" t="s">
        <v>191</v>
      </c>
      <c r="B17" s="75" t="s">
        <v>19</v>
      </c>
      <c r="C17" s="76" t="s">
        <v>22</v>
      </c>
      <c r="D17" s="77">
        <v>1</v>
      </c>
      <c r="E17" s="91"/>
      <c r="F17" s="78">
        <f t="shared" si="1"/>
        <v>0</v>
      </c>
    </row>
    <row r="18" spans="1:6" ht="15" customHeight="1" x14ac:dyDescent="0.25">
      <c r="A18" s="75" t="s">
        <v>192</v>
      </c>
      <c r="B18" s="75" t="s">
        <v>19</v>
      </c>
      <c r="C18" s="76" t="s">
        <v>23</v>
      </c>
      <c r="D18" s="77">
        <v>1</v>
      </c>
      <c r="E18" s="91"/>
      <c r="F18" s="78">
        <f t="shared" si="1"/>
        <v>0</v>
      </c>
    </row>
    <row r="19" spans="1:6" ht="15" customHeight="1" x14ac:dyDescent="0.25">
      <c r="A19" s="75" t="s">
        <v>193</v>
      </c>
      <c r="B19" s="75" t="s">
        <v>19</v>
      </c>
      <c r="C19" s="76" t="s">
        <v>24</v>
      </c>
      <c r="D19" s="77">
        <v>60</v>
      </c>
      <c r="E19" s="91"/>
      <c r="F19" s="78">
        <f t="shared" si="1"/>
        <v>0</v>
      </c>
    </row>
    <row r="20" spans="1:6" ht="15" customHeight="1" x14ac:dyDescent="0.25">
      <c r="A20" s="75" t="s">
        <v>194</v>
      </c>
      <c r="B20" s="75" t="s">
        <v>19</v>
      </c>
      <c r="C20" s="76" t="s">
        <v>25</v>
      </c>
      <c r="D20" s="77">
        <v>1</v>
      </c>
      <c r="E20" s="91"/>
      <c r="F20" s="78">
        <f t="shared" si="1"/>
        <v>0</v>
      </c>
    </row>
    <row r="21" spans="1:6" ht="15" customHeight="1" x14ac:dyDescent="0.25">
      <c r="A21" s="75" t="s">
        <v>195</v>
      </c>
      <c r="B21" s="75" t="s">
        <v>19</v>
      </c>
      <c r="C21" s="76" t="s">
        <v>26</v>
      </c>
      <c r="D21" s="77">
        <v>107.5</v>
      </c>
      <c r="E21" s="91"/>
      <c r="F21" s="78">
        <f t="shared" si="1"/>
        <v>0</v>
      </c>
    </row>
    <row r="22" spans="1:6" ht="15" customHeight="1" x14ac:dyDescent="0.25">
      <c r="A22" s="75" t="s">
        <v>196</v>
      </c>
      <c r="B22" s="75" t="s">
        <v>9</v>
      </c>
      <c r="C22" s="76" t="s">
        <v>27</v>
      </c>
      <c r="D22" s="77">
        <v>18</v>
      </c>
      <c r="E22" s="91"/>
      <c r="F22" s="78">
        <f t="shared" si="1"/>
        <v>0</v>
      </c>
    </row>
    <row r="23" spans="1:6" ht="15" customHeight="1" x14ac:dyDescent="0.25">
      <c r="A23" s="75" t="s">
        <v>197</v>
      </c>
      <c r="B23" s="75" t="s">
        <v>19</v>
      </c>
      <c r="C23" s="76" t="s">
        <v>28</v>
      </c>
      <c r="D23" s="77">
        <v>3.6</v>
      </c>
      <c r="E23" s="91"/>
      <c r="F23" s="78">
        <f t="shared" si="1"/>
        <v>0</v>
      </c>
    </row>
    <row r="24" spans="1:6" ht="15" customHeight="1" x14ac:dyDescent="0.25">
      <c r="A24" s="75" t="s">
        <v>198</v>
      </c>
      <c r="B24" s="75" t="s">
        <v>29</v>
      </c>
      <c r="C24" s="76" t="s">
        <v>30</v>
      </c>
      <c r="D24" s="77">
        <v>5</v>
      </c>
      <c r="E24" s="91"/>
      <c r="F24" s="78">
        <f t="shared" si="1"/>
        <v>0</v>
      </c>
    </row>
    <row r="25" spans="1:6" ht="15" customHeight="1" x14ac:dyDescent="0.25">
      <c r="A25" s="75" t="s">
        <v>199</v>
      </c>
      <c r="B25" s="75" t="s">
        <v>19</v>
      </c>
      <c r="C25" s="76" t="s">
        <v>31</v>
      </c>
      <c r="D25" s="77">
        <v>12.45</v>
      </c>
      <c r="E25" s="91"/>
      <c r="F25" s="78">
        <f t="shared" si="1"/>
        <v>0</v>
      </c>
    </row>
    <row r="26" spans="1:6" ht="15" customHeight="1" x14ac:dyDescent="0.25">
      <c r="A26" s="75" t="s">
        <v>200</v>
      </c>
      <c r="B26" s="75" t="s">
        <v>19</v>
      </c>
      <c r="C26" s="76" t="s">
        <v>32</v>
      </c>
      <c r="D26" s="77">
        <v>22.12</v>
      </c>
      <c r="E26" s="91"/>
      <c r="F26" s="78">
        <f t="shared" si="1"/>
        <v>0</v>
      </c>
    </row>
    <row r="27" spans="1:6" ht="15" customHeight="1" x14ac:dyDescent="0.25">
      <c r="A27" s="75" t="s">
        <v>201</v>
      </c>
      <c r="B27" s="75" t="s">
        <v>19</v>
      </c>
      <c r="C27" s="76" t="s">
        <v>33</v>
      </c>
      <c r="D27" s="77">
        <v>4</v>
      </c>
      <c r="E27" s="91"/>
      <c r="F27" s="78">
        <f t="shared" si="1"/>
        <v>0</v>
      </c>
    </row>
    <row r="28" spans="1:6" ht="15" customHeight="1" x14ac:dyDescent="0.25">
      <c r="A28" s="75" t="s">
        <v>202</v>
      </c>
      <c r="B28" s="75" t="s">
        <v>9</v>
      </c>
      <c r="C28" s="76" t="s">
        <v>34</v>
      </c>
      <c r="D28" s="77">
        <v>10</v>
      </c>
      <c r="E28" s="91"/>
      <c r="F28" s="78">
        <f t="shared" si="1"/>
        <v>0</v>
      </c>
    </row>
    <row r="29" spans="1:6" ht="15" customHeight="1" x14ac:dyDescent="0.25">
      <c r="A29" s="75" t="s">
        <v>203</v>
      </c>
      <c r="B29" s="75" t="s">
        <v>19</v>
      </c>
      <c r="C29" s="76" t="s">
        <v>35</v>
      </c>
      <c r="D29" s="77">
        <v>50</v>
      </c>
      <c r="E29" s="91"/>
      <c r="F29" s="78">
        <f t="shared" si="1"/>
        <v>0</v>
      </c>
    </row>
    <row r="30" spans="1:6" ht="15" customHeight="1" x14ac:dyDescent="0.25">
      <c r="A30" s="75" t="s">
        <v>204</v>
      </c>
      <c r="B30" s="75" t="s">
        <v>17</v>
      </c>
      <c r="C30" s="76" t="s">
        <v>36</v>
      </c>
      <c r="D30" s="77">
        <v>5</v>
      </c>
      <c r="E30" s="91"/>
      <c r="F30" s="78">
        <f t="shared" si="1"/>
        <v>0</v>
      </c>
    </row>
    <row r="31" spans="1:6" ht="15" customHeight="1" x14ac:dyDescent="0.25">
      <c r="A31" s="75" t="s">
        <v>205</v>
      </c>
      <c r="B31" s="75" t="s">
        <v>17</v>
      </c>
      <c r="C31" s="76" t="s">
        <v>37</v>
      </c>
      <c r="D31" s="77">
        <v>5</v>
      </c>
      <c r="E31" s="91"/>
      <c r="F31" s="78">
        <f t="shared" si="1"/>
        <v>0</v>
      </c>
    </row>
    <row r="32" spans="1:6" ht="15" customHeight="1" x14ac:dyDescent="0.25">
      <c r="A32" s="75" t="s">
        <v>206</v>
      </c>
      <c r="B32" s="75" t="s">
        <v>19</v>
      </c>
      <c r="C32" s="76" t="s">
        <v>38</v>
      </c>
      <c r="D32" s="77">
        <v>100</v>
      </c>
      <c r="E32" s="91"/>
      <c r="F32" s="78">
        <f t="shared" si="1"/>
        <v>0</v>
      </c>
    </row>
    <row r="33" spans="1:6" ht="15" customHeight="1" x14ac:dyDescent="0.25">
      <c r="A33" s="79"/>
      <c r="B33" s="80" t="s">
        <v>183</v>
      </c>
      <c r="C33" s="81" t="s">
        <v>39</v>
      </c>
      <c r="D33" s="82"/>
      <c r="E33" s="83"/>
      <c r="F33" s="84">
        <f>SUM(F14:F32)</f>
        <v>0</v>
      </c>
    </row>
    <row r="34" spans="1:6" ht="15" customHeight="1" x14ac:dyDescent="0.25">
      <c r="A34" s="71" t="s">
        <v>40</v>
      </c>
      <c r="B34" s="71" t="s">
        <v>7</v>
      </c>
      <c r="C34" s="72" t="s">
        <v>41</v>
      </c>
      <c r="D34" s="73"/>
      <c r="E34" s="74"/>
      <c r="F34" s="74"/>
    </row>
    <row r="35" spans="1:6" ht="15" customHeight="1" x14ac:dyDescent="0.25">
      <c r="A35" s="75" t="s">
        <v>207</v>
      </c>
      <c r="B35" s="75" t="s">
        <v>19</v>
      </c>
      <c r="C35" s="76" t="s">
        <v>42</v>
      </c>
      <c r="D35" s="77">
        <v>60</v>
      </c>
      <c r="E35" s="91"/>
      <c r="F35" s="78">
        <f t="shared" ref="F35:F36" si="2">+ROUND(+ROUND(D35,2)*ROUND(E35,2),2)</f>
        <v>0</v>
      </c>
    </row>
    <row r="36" spans="1:6" ht="15" customHeight="1" x14ac:dyDescent="0.25">
      <c r="A36" s="75" t="s">
        <v>208</v>
      </c>
      <c r="B36" s="75" t="s">
        <v>19</v>
      </c>
      <c r="C36" s="76" t="s">
        <v>43</v>
      </c>
      <c r="D36" s="77">
        <v>15</v>
      </c>
      <c r="E36" s="91"/>
      <c r="F36" s="78">
        <f t="shared" si="2"/>
        <v>0</v>
      </c>
    </row>
    <row r="37" spans="1:6" ht="15" customHeight="1" x14ac:dyDescent="0.25">
      <c r="A37" s="79"/>
      <c r="B37" s="80" t="s">
        <v>183</v>
      </c>
      <c r="C37" s="81" t="s">
        <v>44</v>
      </c>
      <c r="D37" s="82"/>
      <c r="E37" s="83"/>
      <c r="F37" s="84">
        <f>SUM(F35:F36)</f>
        <v>0</v>
      </c>
    </row>
    <row r="38" spans="1:6" ht="15" customHeight="1" x14ac:dyDescent="0.25">
      <c r="A38" s="71" t="s">
        <v>45</v>
      </c>
      <c r="B38" s="71" t="s">
        <v>7</v>
      </c>
      <c r="C38" s="72" t="s">
        <v>46</v>
      </c>
      <c r="D38" s="73"/>
      <c r="E38" s="74"/>
      <c r="F38" s="74"/>
    </row>
    <row r="39" spans="1:6" ht="15" customHeight="1" x14ac:dyDescent="0.25">
      <c r="A39" s="75" t="s">
        <v>209</v>
      </c>
      <c r="B39" s="75" t="s">
        <v>9</v>
      </c>
      <c r="C39" s="76" t="s">
        <v>47</v>
      </c>
      <c r="D39" s="77">
        <v>12</v>
      </c>
      <c r="E39" s="91"/>
      <c r="F39" s="78">
        <f t="shared" ref="F39:F42" si="3">+ROUND(+ROUND(D39,2)*ROUND(E39,2),2)</f>
        <v>0</v>
      </c>
    </row>
    <row r="40" spans="1:6" ht="15" customHeight="1" x14ac:dyDescent="0.25">
      <c r="A40" s="75" t="s">
        <v>210</v>
      </c>
      <c r="B40" s="75" t="s">
        <v>29</v>
      </c>
      <c r="C40" s="76" t="s">
        <v>48</v>
      </c>
      <c r="D40" s="77">
        <v>21</v>
      </c>
      <c r="E40" s="91"/>
      <c r="F40" s="78">
        <f t="shared" si="3"/>
        <v>0</v>
      </c>
    </row>
    <row r="41" spans="1:6" ht="15" customHeight="1" x14ac:dyDescent="0.25">
      <c r="A41" s="75" t="s">
        <v>211</v>
      </c>
      <c r="B41" s="75" t="s">
        <v>19</v>
      </c>
      <c r="C41" s="76" t="s">
        <v>49</v>
      </c>
      <c r="D41" s="77">
        <v>1</v>
      </c>
      <c r="E41" s="91"/>
      <c r="F41" s="78">
        <f t="shared" si="3"/>
        <v>0</v>
      </c>
    </row>
    <row r="42" spans="1:6" ht="15" customHeight="1" x14ac:dyDescent="0.25">
      <c r="A42" s="75" t="s">
        <v>212</v>
      </c>
      <c r="B42" s="75" t="s">
        <v>9</v>
      </c>
      <c r="C42" s="76" t="s">
        <v>50</v>
      </c>
      <c r="D42" s="77">
        <v>1</v>
      </c>
      <c r="E42" s="91"/>
      <c r="F42" s="78">
        <f t="shared" si="3"/>
        <v>0</v>
      </c>
    </row>
    <row r="43" spans="1:6" ht="15" customHeight="1" x14ac:dyDescent="0.25">
      <c r="A43" s="79"/>
      <c r="B43" s="80" t="s">
        <v>183</v>
      </c>
      <c r="C43" s="81" t="s">
        <v>51</v>
      </c>
      <c r="D43" s="82"/>
      <c r="E43" s="83"/>
      <c r="F43" s="84">
        <f>SUM(F39:F42)</f>
        <v>0</v>
      </c>
    </row>
    <row r="44" spans="1:6" ht="15" customHeight="1" x14ac:dyDescent="0.25">
      <c r="A44" s="71" t="s">
        <v>52</v>
      </c>
      <c r="B44" s="71" t="s">
        <v>7</v>
      </c>
      <c r="C44" s="72" t="s">
        <v>53</v>
      </c>
      <c r="D44" s="73"/>
      <c r="E44" s="74"/>
      <c r="F44" s="74"/>
    </row>
    <row r="45" spans="1:6" ht="15" customHeight="1" x14ac:dyDescent="0.25">
      <c r="A45" s="75" t="s">
        <v>213</v>
      </c>
      <c r="B45" s="75" t="s">
        <v>19</v>
      </c>
      <c r="C45" s="76" t="s">
        <v>54</v>
      </c>
      <c r="D45" s="77">
        <v>1</v>
      </c>
      <c r="E45" s="91"/>
      <c r="F45" s="78">
        <f t="shared" ref="F45:F48" si="4">+ROUND(+ROUND(D45,2)*ROUND(E45,2),2)</f>
        <v>0</v>
      </c>
    </row>
    <row r="46" spans="1:6" ht="15" customHeight="1" x14ac:dyDescent="0.25">
      <c r="A46" s="75" t="s">
        <v>214</v>
      </c>
      <c r="B46" s="75" t="s">
        <v>19</v>
      </c>
      <c r="C46" s="76" t="s">
        <v>55</v>
      </c>
      <c r="D46" s="77">
        <v>107.5</v>
      </c>
      <c r="E46" s="91"/>
      <c r="F46" s="78">
        <f t="shared" si="4"/>
        <v>0</v>
      </c>
    </row>
    <row r="47" spans="1:6" ht="15" customHeight="1" x14ac:dyDescent="0.25">
      <c r="A47" s="75" t="s">
        <v>215</v>
      </c>
      <c r="B47" s="75" t="s">
        <v>29</v>
      </c>
      <c r="C47" s="76" t="s">
        <v>56</v>
      </c>
      <c r="D47" s="77">
        <v>5</v>
      </c>
      <c r="E47" s="91"/>
      <c r="F47" s="78">
        <f t="shared" si="4"/>
        <v>0</v>
      </c>
    </row>
    <row r="48" spans="1:6" ht="15" customHeight="1" x14ac:dyDescent="0.25">
      <c r="A48" s="75" t="s">
        <v>216</v>
      </c>
      <c r="B48" s="75" t="s">
        <v>29</v>
      </c>
      <c r="C48" s="76" t="s">
        <v>57</v>
      </c>
      <c r="D48" s="77">
        <v>3</v>
      </c>
      <c r="E48" s="91"/>
      <c r="F48" s="78">
        <f t="shared" si="4"/>
        <v>0</v>
      </c>
    </row>
    <row r="49" spans="1:6" ht="15" customHeight="1" x14ac:dyDescent="0.25">
      <c r="A49" s="79"/>
      <c r="B49" s="80" t="s">
        <v>183</v>
      </c>
      <c r="C49" s="81" t="s">
        <v>58</v>
      </c>
      <c r="D49" s="82"/>
      <c r="E49" s="83"/>
      <c r="F49" s="84">
        <f>SUM(F45:F48)</f>
        <v>0</v>
      </c>
    </row>
    <row r="50" spans="1:6" ht="15" customHeight="1" x14ac:dyDescent="0.25">
      <c r="A50" s="71" t="s">
        <v>59</v>
      </c>
      <c r="B50" s="71" t="s">
        <v>7</v>
      </c>
      <c r="C50" s="72" t="s">
        <v>60</v>
      </c>
      <c r="D50" s="73"/>
      <c r="E50" s="74"/>
      <c r="F50" s="74"/>
    </row>
    <row r="51" spans="1:6" ht="15" customHeight="1" x14ac:dyDescent="0.25">
      <c r="A51" s="75" t="s">
        <v>217</v>
      </c>
      <c r="B51" s="75" t="s">
        <v>19</v>
      </c>
      <c r="C51" s="76" t="s">
        <v>61</v>
      </c>
      <c r="D51" s="77">
        <v>56.41</v>
      </c>
      <c r="E51" s="91"/>
      <c r="F51" s="78">
        <f t="shared" ref="F51:F59" si="5">+ROUND(+ROUND(D51,2)*ROUND(E51,2),2)</f>
        <v>0</v>
      </c>
    </row>
    <row r="52" spans="1:6" ht="15" customHeight="1" x14ac:dyDescent="0.25">
      <c r="A52" s="75" t="s">
        <v>218</v>
      </c>
      <c r="B52" s="75" t="s">
        <v>19</v>
      </c>
      <c r="C52" s="76" t="s">
        <v>62</v>
      </c>
      <c r="D52" s="77">
        <v>1</v>
      </c>
      <c r="E52" s="91"/>
      <c r="F52" s="78">
        <f t="shared" si="5"/>
        <v>0</v>
      </c>
    </row>
    <row r="53" spans="1:6" ht="15" customHeight="1" x14ac:dyDescent="0.25">
      <c r="A53" s="75" t="s">
        <v>219</v>
      </c>
      <c r="B53" s="75" t="s">
        <v>19</v>
      </c>
      <c r="C53" s="76" t="s">
        <v>63</v>
      </c>
      <c r="D53" s="77">
        <v>1</v>
      </c>
      <c r="E53" s="91"/>
      <c r="F53" s="78">
        <f t="shared" si="5"/>
        <v>0</v>
      </c>
    </row>
    <row r="54" spans="1:6" ht="15" customHeight="1" x14ac:dyDescent="0.25">
      <c r="A54" s="75" t="s">
        <v>220</v>
      </c>
      <c r="B54" s="75" t="s">
        <v>19</v>
      </c>
      <c r="C54" s="76" t="s">
        <v>64</v>
      </c>
      <c r="D54" s="77">
        <v>1</v>
      </c>
      <c r="E54" s="91"/>
      <c r="F54" s="78">
        <f t="shared" si="5"/>
        <v>0</v>
      </c>
    </row>
    <row r="55" spans="1:6" ht="15" customHeight="1" x14ac:dyDescent="0.25">
      <c r="A55" s="75" t="s">
        <v>221</v>
      </c>
      <c r="B55" s="75" t="s">
        <v>19</v>
      </c>
      <c r="C55" s="76" t="s">
        <v>65</v>
      </c>
      <c r="D55" s="77">
        <v>1</v>
      </c>
      <c r="E55" s="91"/>
      <c r="F55" s="78">
        <f t="shared" si="5"/>
        <v>0</v>
      </c>
    </row>
    <row r="56" spans="1:6" ht="15" customHeight="1" x14ac:dyDescent="0.25">
      <c r="A56" s="75" t="s">
        <v>222</v>
      </c>
      <c r="B56" s="75" t="s">
        <v>19</v>
      </c>
      <c r="C56" s="76" t="s">
        <v>66</v>
      </c>
      <c r="D56" s="77">
        <v>1</v>
      </c>
      <c r="E56" s="91"/>
      <c r="F56" s="78">
        <f t="shared" si="5"/>
        <v>0</v>
      </c>
    </row>
    <row r="57" spans="1:6" ht="15" customHeight="1" x14ac:dyDescent="0.25">
      <c r="A57" s="75" t="s">
        <v>223</v>
      </c>
      <c r="B57" s="75" t="s">
        <v>19</v>
      </c>
      <c r="C57" s="76" t="s">
        <v>67</v>
      </c>
      <c r="D57" s="77">
        <v>1</v>
      </c>
      <c r="E57" s="91"/>
      <c r="F57" s="78">
        <f t="shared" si="5"/>
        <v>0</v>
      </c>
    </row>
    <row r="58" spans="1:6" ht="15" customHeight="1" x14ac:dyDescent="0.25">
      <c r="A58" s="75" t="s">
        <v>224</v>
      </c>
      <c r="B58" s="75" t="s">
        <v>19</v>
      </c>
      <c r="C58" s="76" t="s">
        <v>68</v>
      </c>
      <c r="D58" s="77">
        <v>1</v>
      </c>
      <c r="E58" s="91"/>
      <c r="F58" s="78">
        <f t="shared" si="5"/>
        <v>0</v>
      </c>
    </row>
    <row r="59" spans="1:6" ht="15" customHeight="1" x14ac:dyDescent="0.25">
      <c r="A59" s="75" t="s">
        <v>225</v>
      </c>
      <c r="B59" s="75" t="s">
        <v>19</v>
      </c>
      <c r="C59" s="76" t="s">
        <v>69</v>
      </c>
      <c r="D59" s="77">
        <v>12.45</v>
      </c>
      <c r="E59" s="91"/>
      <c r="F59" s="78">
        <f t="shared" si="5"/>
        <v>0</v>
      </c>
    </row>
    <row r="60" spans="1:6" ht="15" customHeight="1" x14ac:dyDescent="0.25">
      <c r="A60" s="79"/>
      <c r="B60" s="80" t="s">
        <v>183</v>
      </c>
      <c r="C60" s="81" t="s">
        <v>70</v>
      </c>
      <c r="D60" s="82"/>
      <c r="E60" s="83"/>
      <c r="F60" s="84">
        <f>SUM(F51:F59)</f>
        <v>0</v>
      </c>
    </row>
    <row r="61" spans="1:6" ht="15" customHeight="1" x14ac:dyDescent="0.25">
      <c r="A61" s="71" t="s">
        <v>71</v>
      </c>
      <c r="B61" s="71" t="s">
        <v>7</v>
      </c>
      <c r="C61" s="72" t="s">
        <v>72</v>
      </c>
      <c r="D61" s="73"/>
      <c r="E61" s="74"/>
      <c r="F61" s="74"/>
    </row>
    <row r="62" spans="1:6" ht="15" customHeight="1" x14ac:dyDescent="0.25">
      <c r="A62" s="75" t="s">
        <v>226</v>
      </c>
      <c r="B62" s="75" t="s">
        <v>19</v>
      </c>
      <c r="C62" s="76" t="s">
        <v>73</v>
      </c>
      <c r="D62" s="77">
        <v>52.64</v>
      </c>
      <c r="E62" s="91"/>
      <c r="F62" s="78">
        <f t="shared" ref="F62:F64" si="6">+ROUND(+ROUND(D62,2)*ROUND(E62,2),2)</f>
        <v>0</v>
      </c>
    </row>
    <row r="63" spans="1:6" ht="15" customHeight="1" x14ac:dyDescent="0.25">
      <c r="A63" s="75" t="s">
        <v>227</v>
      </c>
      <c r="B63" s="75" t="s">
        <v>19</v>
      </c>
      <c r="C63" s="76" t="s">
        <v>74</v>
      </c>
      <c r="D63" s="77">
        <v>21.28</v>
      </c>
      <c r="E63" s="91"/>
      <c r="F63" s="78">
        <f t="shared" si="6"/>
        <v>0</v>
      </c>
    </row>
    <row r="64" spans="1:6" ht="15" customHeight="1" x14ac:dyDescent="0.25">
      <c r="A64" s="85" t="s">
        <v>228</v>
      </c>
      <c r="B64" s="75" t="s">
        <v>17</v>
      </c>
      <c r="C64" s="76" t="s">
        <v>75</v>
      </c>
      <c r="D64" s="77">
        <v>2</v>
      </c>
      <c r="E64" s="91"/>
      <c r="F64" s="78">
        <f t="shared" si="6"/>
        <v>0</v>
      </c>
    </row>
    <row r="65" spans="1:6" ht="15" customHeight="1" x14ac:dyDescent="0.25">
      <c r="A65" s="79"/>
      <c r="B65" s="80" t="s">
        <v>183</v>
      </c>
      <c r="C65" s="81" t="s">
        <v>76</v>
      </c>
      <c r="D65" s="82"/>
      <c r="E65" s="83"/>
      <c r="F65" s="84">
        <f>SUM(F62:F64)</f>
        <v>0</v>
      </c>
    </row>
    <row r="66" spans="1:6" ht="15" customHeight="1" x14ac:dyDescent="0.25">
      <c r="A66" s="71" t="s">
        <v>77</v>
      </c>
      <c r="B66" s="71" t="s">
        <v>7</v>
      </c>
      <c r="C66" s="72" t="s">
        <v>78</v>
      </c>
      <c r="D66" s="73"/>
      <c r="E66" s="74"/>
      <c r="F66" s="74"/>
    </row>
    <row r="67" spans="1:6" ht="15" customHeight="1" x14ac:dyDescent="0.25">
      <c r="A67" s="75" t="s">
        <v>229</v>
      </c>
      <c r="B67" s="75" t="s">
        <v>19</v>
      </c>
      <c r="C67" s="76" t="s">
        <v>79</v>
      </c>
      <c r="D67" s="77">
        <v>74.8</v>
      </c>
      <c r="E67" s="91"/>
      <c r="F67" s="78">
        <f t="shared" ref="F67:F70" si="7">+ROUND(+ROUND(D67,2)*ROUND(E67,2),2)</f>
        <v>0</v>
      </c>
    </row>
    <row r="68" spans="1:6" ht="15" customHeight="1" x14ac:dyDescent="0.25">
      <c r="A68" s="75" t="s">
        <v>230</v>
      </c>
      <c r="B68" s="75" t="s">
        <v>19</v>
      </c>
      <c r="C68" s="76" t="s">
        <v>80</v>
      </c>
      <c r="D68" s="77">
        <v>50</v>
      </c>
      <c r="E68" s="91"/>
      <c r="F68" s="78">
        <f t="shared" si="7"/>
        <v>0</v>
      </c>
    </row>
    <row r="69" spans="1:6" ht="15" customHeight="1" x14ac:dyDescent="0.25">
      <c r="A69" s="75" t="s">
        <v>231</v>
      </c>
      <c r="B69" s="75" t="s">
        <v>19</v>
      </c>
      <c r="C69" s="76" t="s">
        <v>81</v>
      </c>
      <c r="D69" s="77">
        <v>107.5</v>
      </c>
      <c r="E69" s="91"/>
      <c r="F69" s="78">
        <f t="shared" si="7"/>
        <v>0</v>
      </c>
    </row>
    <row r="70" spans="1:6" ht="15" customHeight="1" x14ac:dyDescent="0.25">
      <c r="A70" s="75" t="s">
        <v>232</v>
      </c>
      <c r="B70" s="75" t="s">
        <v>19</v>
      </c>
      <c r="C70" s="76" t="s">
        <v>82</v>
      </c>
      <c r="D70" s="77">
        <v>52.64</v>
      </c>
      <c r="E70" s="91"/>
      <c r="F70" s="78">
        <f t="shared" si="7"/>
        <v>0</v>
      </c>
    </row>
    <row r="71" spans="1:6" ht="15" customHeight="1" x14ac:dyDescent="0.25">
      <c r="A71" s="79"/>
      <c r="B71" s="80" t="s">
        <v>183</v>
      </c>
      <c r="C71" s="81" t="s">
        <v>83</v>
      </c>
      <c r="D71" s="82"/>
      <c r="E71" s="83"/>
      <c r="F71" s="84">
        <f>SUM(F67:F70)</f>
        <v>0</v>
      </c>
    </row>
    <row r="72" spans="1:6" ht="15" customHeight="1" x14ac:dyDescent="0.25">
      <c r="A72" s="71" t="s">
        <v>84</v>
      </c>
      <c r="B72" s="71" t="s">
        <v>7</v>
      </c>
      <c r="C72" s="72" t="s">
        <v>85</v>
      </c>
      <c r="D72" s="73"/>
      <c r="E72" s="74"/>
      <c r="F72" s="74"/>
    </row>
    <row r="73" spans="1:6" ht="15" customHeight="1" x14ac:dyDescent="0.25">
      <c r="A73" s="75" t="s">
        <v>233</v>
      </c>
      <c r="B73" s="75" t="s">
        <v>29</v>
      </c>
      <c r="C73" s="76" t="s">
        <v>86</v>
      </c>
      <c r="D73" s="77">
        <v>180.4</v>
      </c>
      <c r="E73" s="91"/>
      <c r="F73" s="78">
        <f t="shared" ref="F73:F86" si="8">+ROUND(+ROUND(D73,2)*ROUND(E73,2),2)</f>
        <v>0</v>
      </c>
    </row>
    <row r="74" spans="1:6" ht="15" customHeight="1" x14ac:dyDescent="0.25">
      <c r="A74" s="75" t="s">
        <v>234</v>
      </c>
      <c r="B74" s="75" t="s">
        <v>29</v>
      </c>
      <c r="C74" s="76" t="s">
        <v>87</v>
      </c>
      <c r="D74" s="77">
        <v>93.5</v>
      </c>
      <c r="E74" s="91"/>
      <c r="F74" s="78">
        <f t="shared" si="8"/>
        <v>0</v>
      </c>
    </row>
    <row r="75" spans="1:6" ht="15" customHeight="1" x14ac:dyDescent="0.25">
      <c r="A75" s="75" t="s">
        <v>235</v>
      </c>
      <c r="B75" s="75" t="s">
        <v>29</v>
      </c>
      <c r="C75" s="76" t="s">
        <v>88</v>
      </c>
      <c r="D75" s="77">
        <v>118.8</v>
      </c>
      <c r="E75" s="91"/>
      <c r="F75" s="78">
        <f t="shared" si="8"/>
        <v>0</v>
      </c>
    </row>
    <row r="76" spans="1:6" ht="15" customHeight="1" x14ac:dyDescent="0.25">
      <c r="A76" s="75" t="s">
        <v>236</v>
      </c>
      <c r="B76" s="75" t="s">
        <v>29</v>
      </c>
      <c r="C76" s="76" t="s">
        <v>89</v>
      </c>
      <c r="D76" s="77">
        <v>58.3</v>
      </c>
      <c r="E76" s="91"/>
      <c r="F76" s="78">
        <f t="shared" si="8"/>
        <v>0</v>
      </c>
    </row>
    <row r="77" spans="1:6" ht="15" customHeight="1" x14ac:dyDescent="0.25">
      <c r="A77" s="75" t="s">
        <v>237</v>
      </c>
      <c r="B77" s="75" t="s">
        <v>29</v>
      </c>
      <c r="C77" s="76" t="s">
        <v>90</v>
      </c>
      <c r="D77" s="77">
        <v>6.25</v>
      </c>
      <c r="E77" s="91"/>
      <c r="F77" s="78">
        <f t="shared" si="8"/>
        <v>0</v>
      </c>
    </row>
    <row r="78" spans="1:6" ht="15" customHeight="1" x14ac:dyDescent="0.25">
      <c r="A78" s="75" t="s">
        <v>238</v>
      </c>
      <c r="B78" s="75" t="s">
        <v>29</v>
      </c>
      <c r="C78" s="76" t="s">
        <v>91</v>
      </c>
      <c r="D78" s="77">
        <v>58.3</v>
      </c>
      <c r="E78" s="91"/>
      <c r="F78" s="78">
        <f t="shared" si="8"/>
        <v>0</v>
      </c>
    </row>
    <row r="79" spans="1:6" ht="15" customHeight="1" x14ac:dyDescent="0.25">
      <c r="A79" s="75" t="s">
        <v>239</v>
      </c>
      <c r="B79" s="75" t="s">
        <v>29</v>
      </c>
      <c r="C79" s="76" t="s">
        <v>92</v>
      </c>
      <c r="D79" s="77">
        <v>94.8</v>
      </c>
      <c r="E79" s="91"/>
      <c r="F79" s="78">
        <f t="shared" si="8"/>
        <v>0</v>
      </c>
    </row>
    <row r="80" spans="1:6" ht="15" customHeight="1" x14ac:dyDescent="0.25">
      <c r="A80" s="75" t="s">
        <v>240</v>
      </c>
      <c r="B80" s="75" t="s">
        <v>17</v>
      </c>
      <c r="C80" s="76" t="s">
        <v>93</v>
      </c>
      <c r="D80" s="77">
        <v>1</v>
      </c>
      <c r="E80" s="91"/>
      <c r="F80" s="78">
        <f t="shared" si="8"/>
        <v>0</v>
      </c>
    </row>
    <row r="81" spans="1:6" ht="15" customHeight="1" x14ac:dyDescent="0.25">
      <c r="A81" s="75" t="s">
        <v>241</v>
      </c>
      <c r="B81" s="75" t="s">
        <v>17</v>
      </c>
      <c r="C81" s="76" t="s">
        <v>94</v>
      </c>
      <c r="D81" s="77">
        <v>2</v>
      </c>
      <c r="E81" s="91"/>
      <c r="F81" s="78">
        <f t="shared" si="8"/>
        <v>0</v>
      </c>
    </row>
    <row r="82" spans="1:6" ht="15" customHeight="1" x14ac:dyDescent="0.25">
      <c r="A82" s="75" t="s">
        <v>242</v>
      </c>
      <c r="B82" s="75" t="s">
        <v>9</v>
      </c>
      <c r="C82" s="76" t="s">
        <v>95</v>
      </c>
      <c r="D82" s="77">
        <v>5</v>
      </c>
      <c r="E82" s="91"/>
      <c r="F82" s="78">
        <f t="shared" si="8"/>
        <v>0</v>
      </c>
    </row>
    <row r="83" spans="1:6" ht="15" customHeight="1" x14ac:dyDescent="0.25">
      <c r="A83" s="75" t="s">
        <v>243</v>
      </c>
      <c r="B83" s="75" t="s">
        <v>9</v>
      </c>
      <c r="C83" s="76" t="s">
        <v>96</v>
      </c>
      <c r="D83" s="77">
        <v>1</v>
      </c>
      <c r="E83" s="91"/>
      <c r="F83" s="78">
        <f t="shared" si="8"/>
        <v>0</v>
      </c>
    </row>
    <row r="84" spans="1:6" ht="15" customHeight="1" x14ac:dyDescent="0.25">
      <c r="A84" s="75" t="s">
        <v>244</v>
      </c>
      <c r="B84" s="75" t="s">
        <v>9</v>
      </c>
      <c r="C84" s="76" t="s">
        <v>97</v>
      </c>
      <c r="D84" s="77">
        <v>1</v>
      </c>
      <c r="E84" s="91"/>
      <c r="F84" s="78">
        <f t="shared" si="8"/>
        <v>0</v>
      </c>
    </row>
    <row r="85" spans="1:6" ht="15" customHeight="1" x14ac:dyDescent="0.25">
      <c r="A85" s="75" t="s">
        <v>245</v>
      </c>
      <c r="B85" s="75" t="s">
        <v>9</v>
      </c>
      <c r="C85" s="76" t="s">
        <v>98</v>
      </c>
      <c r="D85" s="77">
        <v>1</v>
      </c>
      <c r="E85" s="91"/>
      <c r="F85" s="78">
        <f t="shared" si="8"/>
        <v>0</v>
      </c>
    </row>
    <row r="86" spans="1:6" ht="15" customHeight="1" x14ac:dyDescent="0.25">
      <c r="A86" s="75" t="s">
        <v>246</v>
      </c>
      <c r="B86" s="75" t="s">
        <v>29</v>
      </c>
      <c r="C86" s="76" t="s">
        <v>99</v>
      </c>
      <c r="D86" s="77">
        <v>44</v>
      </c>
      <c r="E86" s="91"/>
      <c r="F86" s="78">
        <f t="shared" si="8"/>
        <v>0</v>
      </c>
    </row>
    <row r="87" spans="1:6" ht="15" customHeight="1" x14ac:dyDescent="0.25">
      <c r="A87" s="79"/>
      <c r="B87" s="80" t="s">
        <v>183</v>
      </c>
      <c r="C87" s="81" t="s">
        <v>100</v>
      </c>
      <c r="D87" s="82"/>
      <c r="E87" s="83"/>
      <c r="F87" s="84">
        <f>SUM(F73:F86)</f>
        <v>0</v>
      </c>
    </row>
    <row r="88" spans="1:6" ht="15" customHeight="1" x14ac:dyDescent="0.25">
      <c r="A88" s="71" t="s">
        <v>101</v>
      </c>
      <c r="B88" s="71" t="s">
        <v>7</v>
      </c>
      <c r="C88" s="72" t="s">
        <v>102</v>
      </c>
      <c r="D88" s="73"/>
      <c r="E88" s="74"/>
      <c r="F88" s="74"/>
    </row>
    <row r="89" spans="1:6" ht="15" customHeight="1" x14ac:dyDescent="0.25">
      <c r="A89" s="75" t="s">
        <v>247</v>
      </c>
      <c r="B89" s="75" t="s">
        <v>9</v>
      </c>
      <c r="C89" s="76" t="s">
        <v>103</v>
      </c>
      <c r="D89" s="77">
        <v>4</v>
      </c>
      <c r="E89" s="91"/>
      <c r="F89" s="78">
        <f t="shared" ref="F89:F139" si="9">+ROUND(+ROUND(D89,2)*ROUND(E89,2),2)</f>
        <v>0</v>
      </c>
    </row>
    <row r="90" spans="1:6" ht="15" customHeight="1" x14ac:dyDescent="0.25">
      <c r="A90" s="75" t="s">
        <v>248</v>
      </c>
      <c r="B90" s="75" t="s">
        <v>104</v>
      </c>
      <c r="C90" s="76" t="s">
        <v>105</v>
      </c>
      <c r="D90" s="77">
        <v>53.7</v>
      </c>
      <c r="E90" s="91"/>
      <c r="F90" s="78">
        <f t="shared" si="9"/>
        <v>0</v>
      </c>
    </row>
    <row r="91" spans="1:6" ht="15" customHeight="1" x14ac:dyDescent="0.25">
      <c r="A91" s="75" t="s">
        <v>249</v>
      </c>
      <c r="B91" s="75" t="s">
        <v>9</v>
      </c>
      <c r="C91" s="76" t="s">
        <v>106</v>
      </c>
      <c r="D91" s="77">
        <v>1</v>
      </c>
      <c r="E91" s="91"/>
      <c r="F91" s="78">
        <f t="shared" si="9"/>
        <v>0</v>
      </c>
    </row>
    <row r="92" spans="1:6" ht="15" customHeight="1" x14ac:dyDescent="0.25">
      <c r="A92" s="75" t="s">
        <v>250</v>
      </c>
      <c r="B92" s="75" t="s">
        <v>9</v>
      </c>
      <c r="C92" s="76" t="s">
        <v>107</v>
      </c>
      <c r="D92" s="77">
        <v>1</v>
      </c>
      <c r="E92" s="91"/>
      <c r="F92" s="78">
        <f t="shared" si="9"/>
        <v>0</v>
      </c>
    </row>
    <row r="93" spans="1:6" ht="15" customHeight="1" x14ac:dyDescent="0.25">
      <c r="A93" s="75" t="s">
        <v>251</v>
      </c>
      <c r="B93" s="75" t="s">
        <v>9</v>
      </c>
      <c r="C93" s="76" t="s">
        <v>108</v>
      </c>
      <c r="D93" s="77">
        <v>1</v>
      </c>
      <c r="E93" s="91"/>
      <c r="F93" s="78">
        <f t="shared" si="9"/>
        <v>0</v>
      </c>
    </row>
    <row r="94" spans="1:6" ht="15" customHeight="1" x14ac:dyDescent="0.25">
      <c r="A94" s="75" t="s">
        <v>252</v>
      </c>
      <c r="B94" s="75" t="s">
        <v>9</v>
      </c>
      <c r="C94" s="76" t="s">
        <v>109</v>
      </c>
      <c r="D94" s="77">
        <v>2</v>
      </c>
      <c r="E94" s="91"/>
      <c r="F94" s="78">
        <f t="shared" si="9"/>
        <v>0</v>
      </c>
    </row>
    <row r="95" spans="1:6" ht="15" customHeight="1" x14ac:dyDescent="0.25">
      <c r="A95" s="75" t="s">
        <v>253</v>
      </c>
      <c r="B95" s="75" t="s">
        <v>9</v>
      </c>
      <c r="C95" s="76" t="s">
        <v>110</v>
      </c>
      <c r="D95" s="77">
        <v>3</v>
      </c>
      <c r="E95" s="91"/>
      <c r="F95" s="78">
        <f t="shared" si="9"/>
        <v>0</v>
      </c>
    </row>
    <row r="96" spans="1:6" ht="15" customHeight="1" x14ac:dyDescent="0.25">
      <c r="A96" s="75" t="s">
        <v>254</v>
      </c>
      <c r="B96" s="75" t="s">
        <v>9</v>
      </c>
      <c r="C96" s="76" t="s">
        <v>111</v>
      </c>
      <c r="D96" s="77">
        <v>2</v>
      </c>
      <c r="E96" s="91"/>
      <c r="F96" s="78">
        <f t="shared" si="9"/>
        <v>0</v>
      </c>
    </row>
    <row r="97" spans="1:6" ht="15" customHeight="1" x14ac:dyDescent="0.25">
      <c r="A97" s="75" t="s">
        <v>255</v>
      </c>
      <c r="B97" s="75" t="s">
        <v>9</v>
      </c>
      <c r="C97" s="76" t="s">
        <v>112</v>
      </c>
      <c r="D97" s="77">
        <v>5</v>
      </c>
      <c r="E97" s="91"/>
      <c r="F97" s="78">
        <f t="shared" si="9"/>
        <v>0</v>
      </c>
    </row>
    <row r="98" spans="1:6" ht="15" customHeight="1" x14ac:dyDescent="0.25">
      <c r="A98" s="75" t="s">
        <v>256</v>
      </c>
      <c r="B98" s="75" t="s">
        <v>29</v>
      </c>
      <c r="C98" s="76" t="s">
        <v>113</v>
      </c>
      <c r="D98" s="77">
        <v>64.05</v>
      </c>
      <c r="E98" s="91"/>
      <c r="F98" s="78">
        <f t="shared" si="9"/>
        <v>0</v>
      </c>
    </row>
    <row r="99" spans="1:6" ht="15" customHeight="1" x14ac:dyDescent="0.25">
      <c r="A99" s="75" t="s">
        <v>257</v>
      </c>
      <c r="B99" s="75" t="s">
        <v>29</v>
      </c>
      <c r="C99" s="76" t="s">
        <v>114</v>
      </c>
      <c r="D99" s="77">
        <v>94.5</v>
      </c>
      <c r="E99" s="91"/>
      <c r="F99" s="78">
        <f t="shared" si="9"/>
        <v>0</v>
      </c>
    </row>
    <row r="100" spans="1:6" ht="15" customHeight="1" x14ac:dyDescent="0.25">
      <c r="A100" s="75" t="s">
        <v>258</v>
      </c>
      <c r="B100" s="75" t="s">
        <v>29</v>
      </c>
      <c r="C100" s="76" t="s">
        <v>115</v>
      </c>
      <c r="D100" s="77">
        <v>97.65</v>
      </c>
      <c r="E100" s="91"/>
      <c r="F100" s="78">
        <f t="shared" si="9"/>
        <v>0</v>
      </c>
    </row>
    <row r="101" spans="1:6" ht="15" customHeight="1" x14ac:dyDescent="0.25">
      <c r="A101" s="75" t="s">
        <v>259</v>
      </c>
      <c r="B101" s="75" t="s">
        <v>29</v>
      </c>
      <c r="C101" s="76" t="s">
        <v>116</v>
      </c>
      <c r="D101" s="77">
        <v>67.2</v>
      </c>
      <c r="E101" s="91"/>
      <c r="F101" s="78">
        <f t="shared" si="9"/>
        <v>0</v>
      </c>
    </row>
    <row r="102" spans="1:6" ht="15" customHeight="1" x14ac:dyDescent="0.25">
      <c r="A102" s="75" t="s">
        <v>260</v>
      </c>
      <c r="B102" s="75" t="s">
        <v>29</v>
      </c>
      <c r="C102" s="76" t="s">
        <v>117</v>
      </c>
      <c r="D102" s="77">
        <v>140.18</v>
      </c>
      <c r="E102" s="91"/>
      <c r="F102" s="78">
        <f t="shared" si="9"/>
        <v>0</v>
      </c>
    </row>
    <row r="103" spans="1:6" ht="15" customHeight="1" x14ac:dyDescent="0.25">
      <c r="A103" s="75" t="s">
        <v>261</v>
      </c>
      <c r="B103" s="75" t="s">
        <v>29</v>
      </c>
      <c r="C103" s="76" t="s">
        <v>118</v>
      </c>
      <c r="D103" s="77">
        <v>10.5</v>
      </c>
      <c r="E103" s="91"/>
      <c r="F103" s="78">
        <f t="shared" si="9"/>
        <v>0</v>
      </c>
    </row>
    <row r="104" spans="1:6" ht="15" customHeight="1" x14ac:dyDescent="0.25">
      <c r="A104" s="75" t="s">
        <v>262</v>
      </c>
      <c r="B104" s="75" t="s">
        <v>29</v>
      </c>
      <c r="C104" s="76" t="s">
        <v>119</v>
      </c>
      <c r="D104" s="77">
        <v>205.28</v>
      </c>
      <c r="E104" s="91"/>
      <c r="F104" s="78">
        <f t="shared" si="9"/>
        <v>0</v>
      </c>
    </row>
    <row r="105" spans="1:6" ht="15" customHeight="1" x14ac:dyDescent="0.25">
      <c r="A105" s="75" t="s">
        <v>263</v>
      </c>
      <c r="B105" s="75" t="s">
        <v>29</v>
      </c>
      <c r="C105" s="76" t="s">
        <v>120</v>
      </c>
      <c r="D105" s="77">
        <v>1</v>
      </c>
      <c r="E105" s="91"/>
      <c r="F105" s="78">
        <f t="shared" si="9"/>
        <v>0</v>
      </c>
    </row>
    <row r="106" spans="1:6" ht="15" customHeight="1" x14ac:dyDescent="0.25">
      <c r="A106" s="75" t="s">
        <v>264</v>
      </c>
      <c r="B106" s="75" t="s">
        <v>29</v>
      </c>
      <c r="C106" s="76" t="s">
        <v>121</v>
      </c>
      <c r="D106" s="77">
        <v>2</v>
      </c>
      <c r="E106" s="91"/>
      <c r="F106" s="78">
        <f t="shared" si="9"/>
        <v>0</v>
      </c>
    </row>
    <row r="107" spans="1:6" ht="15" customHeight="1" x14ac:dyDescent="0.25">
      <c r="A107" s="75" t="s">
        <v>265</v>
      </c>
      <c r="B107" s="75" t="s">
        <v>29</v>
      </c>
      <c r="C107" s="76" t="s">
        <v>122</v>
      </c>
      <c r="D107" s="77">
        <v>1</v>
      </c>
      <c r="E107" s="91"/>
      <c r="F107" s="78">
        <f t="shared" si="9"/>
        <v>0</v>
      </c>
    </row>
    <row r="108" spans="1:6" ht="15" customHeight="1" x14ac:dyDescent="0.25">
      <c r="A108" s="75" t="s">
        <v>266</v>
      </c>
      <c r="B108" s="75" t="s">
        <v>29</v>
      </c>
      <c r="C108" s="76" t="s">
        <v>123</v>
      </c>
      <c r="D108" s="77">
        <v>1</v>
      </c>
      <c r="E108" s="91"/>
      <c r="F108" s="78">
        <f t="shared" si="9"/>
        <v>0</v>
      </c>
    </row>
    <row r="109" spans="1:6" ht="15" customHeight="1" x14ac:dyDescent="0.25">
      <c r="A109" s="75" t="s">
        <v>267</v>
      </c>
      <c r="B109" s="75" t="s">
        <v>17</v>
      </c>
      <c r="C109" s="76" t="s">
        <v>124</v>
      </c>
      <c r="D109" s="77">
        <v>3</v>
      </c>
      <c r="E109" s="91"/>
      <c r="F109" s="78">
        <f t="shared" si="9"/>
        <v>0</v>
      </c>
    </row>
    <row r="110" spans="1:6" ht="15" customHeight="1" x14ac:dyDescent="0.25">
      <c r="A110" s="75" t="s">
        <v>268</v>
      </c>
      <c r="B110" s="75" t="s">
        <v>17</v>
      </c>
      <c r="C110" s="76" t="s">
        <v>125</v>
      </c>
      <c r="D110" s="77">
        <v>3</v>
      </c>
      <c r="E110" s="91"/>
      <c r="F110" s="78">
        <f t="shared" si="9"/>
        <v>0</v>
      </c>
    </row>
    <row r="111" spans="1:6" ht="15" customHeight="1" x14ac:dyDescent="0.25">
      <c r="A111" s="75" t="s">
        <v>269</v>
      </c>
      <c r="B111" s="75" t="s">
        <v>17</v>
      </c>
      <c r="C111" s="76" t="s">
        <v>126</v>
      </c>
      <c r="D111" s="77">
        <v>3</v>
      </c>
      <c r="E111" s="91"/>
      <c r="F111" s="78">
        <f t="shared" si="9"/>
        <v>0</v>
      </c>
    </row>
    <row r="112" spans="1:6" ht="15" customHeight="1" x14ac:dyDescent="0.25">
      <c r="A112" s="75" t="s">
        <v>270</v>
      </c>
      <c r="B112" s="75" t="s">
        <v>29</v>
      </c>
      <c r="C112" s="76" t="s">
        <v>127</v>
      </c>
      <c r="D112" s="77">
        <v>60.9</v>
      </c>
      <c r="E112" s="91"/>
      <c r="F112" s="78">
        <f t="shared" si="9"/>
        <v>0</v>
      </c>
    </row>
    <row r="113" spans="1:6" ht="15" customHeight="1" x14ac:dyDescent="0.25">
      <c r="A113" s="75" t="s">
        <v>271</v>
      </c>
      <c r="B113" s="75" t="s">
        <v>29</v>
      </c>
      <c r="C113" s="76" t="s">
        <v>128</v>
      </c>
      <c r="D113" s="77">
        <v>59.85</v>
      </c>
      <c r="E113" s="91"/>
      <c r="F113" s="78">
        <f t="shared" si="9"/>
        <v>0</v>
      </c>
    </row>
    <row r="114" spans="1:6" ht="15" customHeight="1" x14ac:dyDescent="0.25">
      <c r="A114" s="75" t="s">
        <v>272</v>
      </c>
      <c r="B114" s="75" t="s">
        <v>29</v>
      </c>
      <c r="C114" s="76" t="s">
        <v>129</v>
      </c>
      <c r="D114" s="77">
        <v>93.45</v>
      </c>
      <c r="E114" s="91"/>
      <c r="F114" s="78">
        <f t="shared" si="9"/>
        <v>0</v>
      </c>
    </row>
    <row r="115" spans="1:6" ht="15" customHeight="1" x14ac:dyDescent="0.25">
      <c r="A115" s="75" t="s">
        <v>273</v>
      </c>
      <c r="B115" s="75" t="s">
        <v>29</v>
      </c>
      <c r="C115" s="76" t="s">
        <v>130</v>
      </c>
      <c r="D115" s="77">
        <v>64.05</v>
      </c>
      <c r="E115" s="91"/>
      <c r="F115" s="78">
        <f t="shared" si="9"/>
        <v>0</v>
      </c>
    </row>
    <row r="116" spans="1:6" ht="15" customHeight="1" x14ac:dyDescent="0.25">
      <c r="A116" s="75" t="s">
        <v>274</v>
      </c>
      <c r="B116" s="75" t="s">
        <v>29</v>
      </c>
      <c r="C116" s="76" t="s">
        <v>131</v>
      </c>
      <c r="D116" s="77">
        <v>95.03</v>
      </c>
      <c r="E116" s="91"/>
      <c r="F116" s="78">
        <f t="shared" si="9"/>
        <v>0</v>
      </c>
    </row>
    <row r="117" spans="1:6" ht="15" customHeight="1" x14ac:dyDescent="0.25">
      <c r="A117" s="75" t="s">
        <v>275</v>
      </c>
      <c r="B117" s="75" t="s">
        <v>29</v>
      </c>
      <c r="C117" s="76" t="s">
        <v>132</v>
      </c>
      <c r="D117" s="77">
        <v>69.3</v>
      </c>
      <c r="E117" s="91"/>
      <c r="F117" s="78">
        <f t="shared" si="9"/>
        <v>0</v>
      </c>
    </row>
    <row r="118" spans="1:6" ht="15" customHeight="1" x14ac:dyDescent="0.25">
      <c r="A118" s="75" t="s">
        <v>276</v>
      </c>
      <c r="B118" s="75" t="s">
        <v>29</v>
      </c>
      <c r="C118" s="76" t="s">
        <v>133</v>
      </c>
      <c r="D118" s="77">
        <v>143.85</v>
      </c>
      <c r="E118" s="91"/>
      <c r="F118" s="78">
        <f t="shared" si="9"/>
        <v>0</v>
      </c>
    </row>
    <row r="119" spans="1:6" ht="15" customHeight="1" x14ac:dyDescent="0.25">
      <c r="A119" s="75" t="s">
        <v>277</v>
      </c>
      <c r="B119" s="75" t="s">
        <v>29</v>
      </c>
      <c r="C119" s="76" t="s">
        <v>134</v>
      </c>
      <c r="D119" s="77">
        <v>38.85</v>
      </c>
      <c r="E119" s="91"/>
      <c r="F119" s="78">
        <f t="shared" si="9"/>
        <v>0</v>
      </c>
    </row>
    <row r="120" spans="1:6" ht="15" customHeight="1" x14ac:dyDescent="0.25">
      <c r="A120" s="75" t="s">
        <v>278</v>
      </c>
      <c r="B120" s="75" t="s">
        <v>29</v>
      </c>
      <c r="C120" s="76" t="s">
        <v>135</v>
      </c>
      <c r="D120" s="77">
        <v>4.2</v>
      </c>
      <c r="E120" s="91"/>
      <c r="F120" s="78">
        <f t="shared" si="9"/>
        <v>0</v>
      </c>
    </row>
    <row r="121" spans="1:6" ht="15" customHeight="1" x14ac:dyDescent="0.25">
      <c r="A121" s="75" t="s">
        <v>279</v>
      </c>
      <c r="B121" s="75" t="s">
        <v>29</v>
      </c>
      <c r="C121" s="76" t="s">
        <v>136</v>
      </c>
      <c r="D121" s="77">
        <v>44.1</v>
      </c>
      <c r="E121" s="91"/>
      <c r="F121" s="78">
        <f t="shared" si="9"/>
        <v>0</v>
      </c>
    </row>
    <row r="122" spans="1:6" ht="15" customHeight="1" x14ac:dyDescent="0.25">
      <c r="A122" s="75" t="s">
        <v>280</v>
      </c>
      <c r="B122" s="75" t="s">
        <v>29</v>
      </c>
      <c r="C122" s="76" t="s">
        <v>137</v>
      </c>
      <c r="D122" s="77">
        <v>21</v>
      </c>
      <c r="E122" s="91"/>
      <c r="F122" s="78">
        <f t="shared" si="9"/>
        <v>0</v>
      </c>
    </row>
    <row r="123" spans="1:6" ht="15" customHeight="1" x14ac:dyDescent="0.25">
      <c r="A123" s="75" t="s">
        <v>281</v>
      </c>
      <c r="B123" s="75" t="s">
        <v>29</v>
      </c>
      <c r="C123" s="76" t="s">
        <v>138</v>
      </c>
      <c r="D123" s="77">
        <v>8</v>
      </c>
      <c r="E123" s="91"/>
      <c r="F123" s="78">
        <f t="shared" si="9"/>
        <v>0</v>
      </c>
    </row>
    <row r="124" spans="1:6" ht="15" customHeight="1" x14ac:dyDescent="0.25">
      <c r="A124" s="75" t="s">
        <v>282</v>
      </c>
      <c r="B124" s="75" t="s">
        <v>29</v>
      </c>
      <c r="C124" s="76" t="s">
        <v>139</v>
      </c>
      <c r="D124" s="77">
        <v>3</v>
      </c>
      <c r="E124" s="91"/>
      <c r="F124" s="78">
        <f t="shared" si="9"/>
        <v>0</v>
      </c>
    </row>
    <row r="125" spans="1:6" ht="15" customHeight="1" x14ac:dyDescent="0.25">
      <c r="A125" s="75" t="s">
        <v>283</v>
      </c>
      <c r="B125" s="75" t="s">
        <v>29</v>
      </c>
      <c r="C125" s="76" t="s">
        <v>140</v>
      </c>
      <c r="D125" s="77">
        <v>66</v>
      </c>
      <c r="E125" s="91"/>
      <c r="F125" s="78">
        <f t="shared" si="9"/>
        <v>0</v>
      </c>
    </row>
    <row r="126" spans="1:6" ht="15" customHeight="1" x14ac:dyDescent="0.25">
      <c r="A126" s="75" t="s">
        <v>284</v>
      </c>
      <c r="B126" s="75" t="s">
        <v>29</v>
      </c>
      <c r="C126" s="76" t="s">
        <v>141</v>
      </c>
      <c r="D126" s="77">
        <v>32</v>
      </c>
      <c r="E126" s="91"/>
      <c r="F126" s="78">
        <f t="shared" si="9"/>
        <v>0</v>
      </c>
    </row>
    <row r="127" spans="1:6" ht="15" customHeight="1" x14ac:dyDescent="0.25">
      <c r="A127" s="75" t="s">
        <v>285</v>
      </c>
      <c r="B127" s="75" t="s">
        <v>29</v>
      </c>
      <c r="C127" s="76" t="s">
        <v>142</v>
      </c>
      <c r="D127" s="77">
        <v>12</v>
      </c>
      <c r="E127" s="91"/>
      <c r="F127" s="78">
        <f t="shared" si="9"/>
        <v>0</v>
      </c>
    </row>
    <row r="128" spans="1:6" ht="15" customHeight="1" x14ac:dyDescent="0.25">
      <c r="A128" s="75" t="s">
        <v>286</v>
      </c>
      <c r="B128" s="75" t="s">
        <v>29</v>
      </c>
      <c r="C128" s="76" t="s">
        <v>143</v>
      </c>
      <c r="D128" s="77">
        <v>34</v>
      </c>
      <c r="E128" s="91"/>
      <c r="F128" s="78">
        <f t="shared" si="9"/>
        <v>0</v>
      </c>
    </row>
    <row r="129" spans="1:6" ht="15" customHeight="1" x14ac:dyDescent="0.25">
      <c r="A129" s="75" t="s">
        <v>287</v>
      </c>
      <c r="B129" s="75" t="s">
        <v>29</v>
      </c>
      <c r="C129" s="76" t="s">
        <v>144</v>
      </c>
      <c r="D129" s="77">
        <v>3</v>
      </c>
      <c r="E129" s="91"/>
      <c r="F129" s="78">
        <f t="shared" si="9"/>
        <v>0</v>
      </c>
    </row>
    <row r="130" spans="1:6" ht="15" customHeight="1" x14ac:dyDescent="0.25">
      <c r="A130" s="75" t="s">
        <v>288</v>
      </c>
      <c r="B130" s="75" t="s">
        <v>29</v>
      </c>
      <c r="C130" s="76" t="s">
        <v>145</v>
      </c>
      <c r="D130" s="77">
        <v>21</v>
      </c>
      <c r="E130" s="91"/>
      <c r="F130" s="78">
        <f t="shared" si="9"/>
        <v>0</v>
      </c>
    </row>
    <row r="131" spans="1:6" ht="15" customHeight="1" x14ac:dyDescent="0.25">
      <c r="A131" s="75" t="s">
        <v>289</v>
      </c>
      <c r="B131" s="75" t="s">
        <v>29</v>
      </c>
      <c r="C131" s="76" t="s">
        <v>146</v>
      </c>
      <c r="D131" s="77">
        <v>8</v>
      </c>
      <c r="E131" s="91"/>
      <c r="F131" s="78">
        <f t="shared" si="9"/>
        <v>0</v>
      </c>
    </row>
    <row r="132" spans="1:6" ht="15" customHeight="1" x14ac:dyDescent="0.25">
      <c r="A132" s="75" t="s">
        <v>290</v>
      </c>
      <c r="B132" s="75" t="s">
        <v>29</v>
      </c>
      <c r="C132" s="76" t="s">
        <v>147</v>
      </c>
      <c r="D132" s="77">
        <v>3</v>
      </c>
      <c r="E132" s="91"/>
      <c r="F132" s="78">
        <f t="shared" si="9"/>
        <v>0</v>
      </c>
    </row>
    <row r="133" spans="1:6" ht="15" customHeight="1" x14ac:dyDescent="0.25">
      <c r="A133" s="75" t="s">
        <v>291</v>
      </c>
      <c r="B133" s="75" t="s">
        <v>17</v>
      </c>
      <c r="C133" s="76" t="s">
        <v>148</v>
      </c>
      <c r="D133" s="77">
        <v>100</v>
      </c>
      <c r="E133" s="91"/>
      <c r="F133" s="78">
        <f t="shared" si="9"/>
        <v>0</v>
      </c>
    </row>
    <row r="134" spans="1:6" ht="15" customHeight="1" x14ac:dyDescent="0.25">
      <c r="A134" s="75" t="s">
        <v>292</v>
      </c>
      <c r="B134" s="75" t="s">
        <v>104</v>
      </c>
      <c r="C134" s="76" t="s">
        <v>149</v>
      </c>
      <c r="D134" s="77">
        <v>25.37</v>
      </c>
      <c r="E134" s="91"/>
      <c r="F134" s="78">
        <f t="shared" si="9"/>
        <v>0</v>
      </c>
    </row>
    <row r="135" spans="1:6" ht="15" customHeight="1" x14ac:dyDescent="0.25">
      <c r="A135" s="75" t="s">
        <v>293</v>
      </c>
      <c r="B135" s="75" t="s">
        <v>17</v>
      </c>
      <c r="C135" s="76" t="s">
        <v>150</v>
      </c>
      <c r="D135" s="77">
        <v>1</v>
      </c>
      <c r="E135" s="91"/>
      <c r="F135" s="78">
        <f t="shared" si="9"/>
        <v>0</v>
      </c>
    </row>
    <row r="136" spans="1:6" ht="15" customHeight="1" x14ac:dyDescent="0.25">
      <c r="A136" s="75" t="s">
        <v>294</v>
      </c>
      <c r="B136" s="75" t="s">
        <v>19</v>
      </c>
      <c r="C136" s="76" t="s">
        <v>151</v>
      </c>
      <c r="D136" s="77">
        <v>1</v>
      </c>
      <c r="E136" s="91"/>
      <c r="F136" s="78">
        <f t="shared" si="9"/>
        <v>0</v>
      </c>
    </row>
    <row r="137" spans="1:6" ht="15" customHeight="1" x14ac:dyDescent="0.25">
      <c r="A137" s="75" t="s">
        <v>295</v>
      </c>
      <c r="B137" s="75" t="s">
        <v>17</v>
      </c>
      <c r="C137" s="76" t="s">
        <v>152</v>
      </c>
      <c r="D137" s="77">
        <v>1</v>
      </c>
      <c r="E137" s="91"/>
      <c r="F137" s="78">
        <f t="shared" si="9"/>
        <v>0</v>
      </c>
    </row>
    <row r="138" spans="1:6" ht="15" customHeight="1" x14ac:dyDescent="0.25">
      <c r="A138" s="75" t="s">
        <v>296</v>
      </c>
      <c r="B138" s="75" t="s">
        <v>9</v>
      </c>
      <c r="C138" s="76" t="s">
        <v>153</v>
      </c>
      <c r="D138" s="77">
        <v>10</v>
      </c>
      <c r="E138" s="91"/>
      <c r="F138" s="78">
        <f t="shared" si="9"/>
        <v>0</v>
      </c>
    </row>
    <row r="139" spans="1:6" ht="15" customHeight="1" x14ac:dyDescent="0.25">
      <c r="A139" s="75" t="s">
        <v>297</v>
      </c>
      <c r="B139" s="75" t="s">
        <v>9</v>
      </c>
      <c r="C139" s="76" t="s">
        <v>154</v>
      </c>
      <c r="D139" s="77">
        <v>1</v>
      </c>
      <c r="E139" s="91"/>
      <c r="F139" s="78">
        <f t="shared" si="9"/>
        <v>0</v>
      </c>
    </row>
    <row r="140" spans="1:6" ht="15" customHeight="1" x14ac:dyDescent="0.25">
      <c r="A140" s="79"/>
      <c r="B140" s="80" t="s">
        <v>183</v>
      </c>
      <c r="C140" s="81" t="s">
        <v>155</v>
      </c>
      <c r="D140" s="82"/>
      <c r="E140" s="83"/>
      <c r="F140" s="84">
        <f>SUM(F89:F139)</f>
        <v>0</v>
      </c>
    </row>
    <row r="141" spans="1:6" ht="15" customHeight="1" x14ac:dyDescent="0.25">
      <c r="A141" s="71" t="s">
        <v>156</v>
      </c>
      <c r="B141" s="71" t="s">
        <v>7</v>
      </c>
      <c r="C141" s="72" t="s">
        <v>157</v>
      </c>
      <c r="D141" s="73"/>
      <c r="E141" s="74"/>
      <c r="F141" s="74"/>
    </row>
    <row r="142" spans="1:6" ht="15" customHeight="1" x14ac:dyDescent="0.25">
      <c r="A142" s="75" t="s">
        <v>298</v>
      </c>
      <c r="B142" s="75" t="s">
        <v>9</v>
      </c>
      <c r="C142" s="76" t="s">
        <v>158</v>
      </c>
      <c r="D142" s="77">
        <v>1</v>
      </c>
      <c r="E142" s="91"/>
      <c r="F142" s="78">
        <f t="shared" ref="F142:F144" si="10">+ROUND(+ROUND(D142,2)*ROUND(E142,2),2)</f>
        <v>0</v>
      </c>
    </row>
    <row r="143" spans="1:6" ht="15" customHeight="1" x14ac:dyDescent="0.25">
      <c r="A143" s="75" t="s">
        <v>299</v>
      </c>
      <c r="B143" s="75" t="s">
        <v>9</v>
      </c>
      <c r="C143" s="76" t="s">
        <v>159</v>
      </c>
      <c r="D143" s="77">
        <v>1</v>
      </c>
      <c r="E143" s="91"/>
      <c r="F143" s="78">
        <f t="shared" si="10"/>
        <v>0</v>
      </c>
    </row>
    <row r="144" spans="1:6" ht="15" customHeight="1" x14ac:dyDescent="0.25">
      <c r="A144" s="75" t="s">
        <v>300</v>
      </c>
      <c r="B144" s="75" t="s">
        <v>9</v>
      </c>
      <c r="C144" s="76" t="s">
        <v>160</v>
      </c>
      <c r="D144" s="77">
        <v>1</v>
      </c>
      <c r="E144" s="91"/>
      <c r="F144" s="78">
        <f t="shared" si="10"/>
        <v>0</v>
      </c>
    </row>
    <row r="145" spans="1:6" ht="15" customHeight="1" x14ac:dyDescent="0.25">
      <c r="A145" s="79"/>
      <c r="B145" s="80" t="s">
        <v>183</v>
      </c>
      <c r="C145" s="81" t="s">
        <v>161</v>
      </c>
      <c r="D145" s="82"/>
      <c r="E145" s="83"/>
      <c r="F145" s="84">
        <f>SUM(F142:F144)</f>
        <v>0</v>
      </c>
    </row>
    <row r="146" spans="1:6" ht="15" customHeight="1" x14ac:dyDescent="0.25">
      <c r="A146" s="71" t="s">
        <v>162</v>
      </c>
      <c r="B146" s="71" t="s">
        <v>7</v>
      </c>
      <c r="C146" s="72" t="s">
        <v>163</v>
      </c>
      <c r="D146" s="73"/>
      <c r="E146" s="74"/>
      <c r="F146" s="74"/>
    </row>
    <row r="147" spans="1:6" ht="15" customHeight="1" x14ac:dyDescent="0.25">
      <c r="A147" s="75" t="s">
        <v>301</v>
      </c>
      <c r="B147" s="75" t="s">
        <v>9</v>
      </c>
      <c r="C147" s="76" t="s">
        <v>164</v>
      </c>
      <c r="D147" s="77">
        <v>10</v>
      </c>
      <c r="E147" s="91"/>
      <c r="F147" s="78">
        <f>+ROUND(+ROUND(D147,2)*ROUND(E147,2),2)</f>
        <v>0</v>
      </c>
    </row>
    <row r="148" spans="1:6" ht="15" customHeight="1" x14ac:dyDescent="0.25">
      <c r="A148" s="79"/>
      <c r="B148" s="80" t="s">
        <v>183</v>
      </c>
      <c r="C148" s="81" t="s">
        <v>165</v>
      </c>
      <c r="D148" s="82"/>
      <c r="E148" s="83"/>
      <c r="F148" s="84">
        <f>SUM(F147)</f>
        <v>0</v>
      </c>
    </row>
    <row r="149" spans="1:6" ht="15" customHeight="1" x14ac:dyDescent="0.25">
      <c r="A149" s="71" t="s">
        <v>166</v>
      </c>
      <c r="B149" s="71" t="s">
        <v>7</v>
      </c>
      <c r="C149" s="72" t="s">
        <v>167</v>
      </c>
      <c r="D149" s="73"/>
      <c r="E149" s="74"/>
      <c r="F149" s="74"/>
    </row>
    <row r="150" spans="1:6" ht="15" customHeight="1" x14ac:dyDescent="0.25">
      <c r="A150" s="75" t="s">
        <v>302</v>
      </c>
      <c r="B150" s="75" t="s">
        <v>17</v>
      </c>
      <c r="C150" s="76" t="s">
        <v>168</v>
      </c>
      <c r="D150" s="77">
        <v>2</v>
      </c>
      <c r="E150" s="91"/>
      <c r="F150" s="78">
        <f t="shared" ref="F150:F151" si="11">+ROUND(+ROUND(D150,2)*ROUND(E150,2),2)</f>
        <v>0</v>
      </c>
    </row>
    <row r="151" spans="1:6" ht="15" customHeight="1" x14ac:dyDescent="0.25">
      <c r="A151" s="75" t="s">
        <v>303</v>
      </c>
      <c r="B151" s="75" t="s">
        <v>17</v>
      </c>
      <c r="C151" s="76" t="s">
        <v>169</v>
      </c>
      <c r="D151" s="77">
        <v>1</v>
      </c>
      <c r="E151" s="91"/>
      <c r="F151" s="78">
        <f t="shared" si="11"/>
        <v>0</v>
      </c>
    </row>
    <row r="152" spans="1:6" ht="15" customHeight="1" x14ac:dyDescent="0.25">
      <c r="A152" s="79"/>
      <c r="B152" s="80" t="s">
        <v>183</v>
      </c>
      <c r="C152" s="81" t="s">
        <v>170</v>
      </c>
      <c r="D152" s="82"/>
      <c r="E152" s="83"/>
      <c r="F152" s="84">
        <f>SUM(F150:F151)</f>
        <v>0</v>
      </c>
    </row>
    <row r="153" spans="1:6" ht="15" customHeight="1" x14ac:dyDescent="0.25">
      <c r="A153" s="71" t="s">
        <v>171</v>
      </c>
      <c r="B153" s="71" t="s">
        <v>7</v>
      </c>
      <c r="C153" s="72" t="s">
        <v>172</v>
      </c>
      <c r="D153" s="73"/>
      <c r="E153" s="74"/>
      <c r="F153" s="74"/>
    </row>
    <row r="154" spans="1:6" ht="15" customHeight="1" x14ac:dyDescent="0.25">
      <c r="A154" s="75" t="s">
        <v>304</v>
      </c>
      <c r="B154" s="75" t="s">
        <v>9</v>
      </c>
      <c r="C154" s="76" t="s">
        <v>172</v>
      </c>
      <c r="D154" s="77">
        <v>1</v>
      </c>
      <c r="E154" s="91"/>
      <c r="F154" s="78">
        <f t="shared" ref="F154:F156" si="12">+ROUND(+ROUND(D154,2)*ROUND(E154,2),2)</f>
        <v>0</v>
      </c>
    </row>
    <row r="155" spans="1:6" ht="15" customHeight="1" x14ac:dyDescent="0.25">
      <c r="A155" s="75" t="s">
        <v>305</v>
      </c>
      <c r="B155" s="75" t="s">
        <v>9</v>
      </c>
      <c r="C155" s="76" t="s">
        <v>173</v>
      </c>
      <c r="D155" s="77">
        <v>2</v>
      </c>
      <c r="E155" s="91"/>
      <c r="F155" s="78">
        <f t="shared" si="12"/>
        <v>0</v>
      </c>
    </row>
    <row r="156" spans="1:6" ht="15" customHeight="1" x14ac:dyDescent="0.25">
      <c r="A156" s="75" t="s">
        <v>306</v>
      </c>
      <c r="B156" s="75" t="s">
        <v>9</v>
      </c>
      <c r="C156" s="76" t="s">
        <v>174</v>
      </c>
      <c r="D156" s="77">
        <v>1</v>
      </c>
      <c r="E156" s="91"/>
      <c r="F156" s="78">
        <f t="shared" si="12"/>
        <v>0</v>
      </c>
    </row>
    <row r="157" spans="1:6" ht="15" customHeight="1" x14ac:dyDescent="0.25">
      <c r="A157" s="79"/>
      <c r="B157" s="80" t="s">
        <v>183</v>
      </c>
      <c r="C157" s="81" t="s">
        <v>175</v>
      </c>
      <c r="D157" s="82"/>
      <c r="E157" s="83"/>
      <c r="F157" s="84">
        <f>SUM(F154:F156)</f>
        <v>0</v>
      </c>
    </row>
    <row r="158" spans="1:6" ht="15" customHeight="1" x14ac:dyDescent="0.25">
      <c r="A158" s="71" t="s">
        <v>176</v>
      </c>
      <c r="B158" s="71" t="s">
        <v>7</v>
      </c>
      <c r="C158" s="86" t="s">
        <v>177</v>
      </c>
      <c r="D158" s="73"/>
      <c r="E158" s="74"/>
      <c r="F158" s="74"/>
    </row>
    <row r="159" spans="1:6" ht="15" customHeight="1" x14ac:dyDescent="0.25">
      <c r="A159" s="75" t="s">
        <v>307</v>
      </c>
      <c r="B159" s="75" t="s">
        <v>9</v>
      </c>
      <c r="C159" s="76" t="s">
        <v>177</v>
      </c>
      <c r="D159" s="77">
        <v>1</v>
      </c>
      <c r="E159" s="91"/>
      <c r="F159" s="78">
        <f>+ROUND(+ROUND(D159,2)*ROUND(E159,2),2)</f>
        <v>0</v>
      </c>
    </row>
    <row r="160" spans="1:6" ht="15" customHeight="1" x14ac:dyDescent="0.25">
      <c r="A160" s="79"/>
      <c r="B160" s="80" t="s">
        <v>183</v>
      </c>
      <c r="C160" s="81" t="s">
        <v>178</v>
      </c>
      <c r="D160" s="82"/>
      <c r="E160" s="83"/>
      <c r="F160" s="84">
        <f>SUM(F159)</f>
        <v>0</v>
      </c>
    </row>
    <row r="161" spans="1:7" ht="15" customHeight="1" x14ac:dyDescent="0.25">
      <c r="A161" s="87" t="s">
        <v>179</v>
      </c>
      <c r="B161" s="87" t="s">
        <v>7</v>
      </c>
      <c r="C161" s="86" t="s">
        <v>180</v>
      </c>
      <c r="D161" s="88"/>
      <c r="E161" s="89"/>
      <c r="F161" s="89"/>
    </row>
    <row r="162" spans="1:7" ht="15" customHeight="1" x14ac:dyDescent="0.25">
      <c r="A162" s="75" t="s">
        <v>308</v>
      </c>
      <c r="B162" s="75" t="s">
        <v>9</v>
      </c>
      <c r="C162" s="76" t="s">
        <v>180</v>
      </c>
      <c r="D162" s="77">
        <v>1</v>
      </c>
      <c r="E162" s="91"/>
      <c r="F162" s="78">
        <f>+ROUND(+ROUND(D162,2)*ROUND(E162,2),2)</f>
        <v>0</v>
      </c>
    </row>
    <row r="163" spans="1:7" ht="15" customHeight="1" x14ac:dyDescent="0.25">
      <c r="A163" s="79"/>
      <c r="B163" s="80" t="s">
        <v>183</v>
      </c>
      <c r="C163" s="81" t="s">
        <v>181</v>
      </c>
      <c r="D163" s="82"/>
      <c r="E163" s="83"/>
      <c r="F163" s="84">
        <f>SUM(F162)</f>
        <v>0</v>
      </c>
    </row>
    <row r="164" spans="1:7" ht="15" customHeight="1" x14ac:dyDescent="0.25">
      <c r="A164" s="79"/>
      <c r="B164" s="80" t="s">
        <v>183</v>
      </c>
      <c r="C164" s="90" t="s">
        <v>182</v>
      </c>
      <c r="D164" s="82"/>
      <c r="E164" s="83"/>
      <c r="F164" s="84">
        <f>+F163+F160+F157+F152+F148+F145+F140+F87+F71+F65+F60+F49+F43+F37+F33+F12</f>
        <v>0</v>
      </c>
    </row>
    <row r="165" spans="1:7" ht="15" customHeight="1" x14ac:dyDescent="0.25">
      <c r="A165" s="12"/>
      <c r="B165" s="31" t="s">
        <v>312</v>
      </c>
      <c r="C165" s="32"/>
      <c r="D165" s="13" t="str">
        <f>+IF(AND($F$164&gt;0,LEN(F165)&lt;=0,LEN(E165)&lt;=0),"13 %",IF(AND($F$164&gt;0,F165&gt;0,LEN(E165)&lt;=0),+(F165/$F$164),""))</f>
        <v/>
      </c>
      <c r="E165" s="14"/>
      <c r="F165" s="15"/>
      <c r="G165" s="2"/>
    </row>
    <row r="166" spans="1:7" ht="15" customHeight="1" x14ac:dyDescent="0.25">
      <c r="A166" s="12"/>
      <c r="B166" s="31" t="s">
        <v>313</v>
      </c>
      <c r="C166" s="32"/>
      <c r="D166" s="13" t="str">
        <f>+IF(AND($F$164&gt;0,LEN(F166)&lt;=0,LEN(E166)&lt;=0)," 6 %",IF(AND($F$164&gt;0,F166&gt;0,LEN(E166)&lt;=0),+(F166/$F$164),""))</f>
        <v/>
      </c>
      <c r="E166" s="16"/>
      <c r="F166" s="17"/>
      <c r="G166" s="2"/>
    </row>
    <row r="167" spans="1:7" ht="24.95" customHeight="1" x14ac:dyDescent="0.25">
      <c r="A167" s="12"/>
      <c r="B167" s="31" t="s">
        <v>314</v>
      </c>
      <c r="C167" s="31"/>
      <c r="D167" s="18"/>
      <c r="E167" s="19"/>
      <c r="F167" s="20" t="str">
        <f>IF(COUNTA(E8:E162)&lt;125,"hay partidas sin ofertar",IF(ROUND(SUM(F164:F166),2)=F164+F165+F166,SUM(F164:F166),"revisar G.G.-B.I. ofertados"))</f>
        <v>hay partidas sin ofertar</v>
      </c>
      <c r="G167" s="2"/>
    </row>
    <row r="168" spans="1:7" x14ac:dyDescent="0.25">
      <c r="A168" s="21"/>
      <c r="B168" s="22"/>
      <c r="C168" s="22"/>
      <c r="D168" s="2"/>
      <c r="E168" s="2"/>
      <c r="F168" s="23"/>
      <c r="G168" s="2"/>
    </row>
    <row r="169" spans="1:7" x14ac:dyDescent="0.25">
      <c r="A169" s="21"/>
      <c r="B169" s="2"/>
      <c r="C169" s="2"/>
      <c r="D169" s="2"/>
      <c r="E169" s="2"/>
      <c r="F169" s="2"/>
      <c r="G169" s="2"/>
    </row>
    <row r="170" spans="1:7" ht="24.95" customHeight="1" x14ac:dyDescent="0.25">
      <c r="A170" s="24" t="s">
        <v>315</v>
      </c>
      <c r="B170" s="24"/>
      <c r="C170" s="24"/>
      <c r="D170" s="24"/>
      <c r="E170" s="24"/>
      <c r="F170" s="24"/>
      <c r="G170" s="2"/>
    </row>
    <row r="171" spans="1:7" ht="15" customHeight="1" x14ac:dyDescent="0.25">
      <c r="A171" s="24" t="s">
        <v>316</v>
      </c>
      <c r="B171" s="24"/>
      <c r="C171" s="24"/>
      <c r="D171" s="24"/>
      <c r="E171" s="24"/>
      <c r="F171" s="24"/>
      <c r="G171" s="2"/>
    </row>
    <row r="172" spans="1:7" ht="15" customHeight="1" x14ac:dyDescent="0.25">
      <c r="A172" s="25" t="s">
        <v>317</v>
      </c>
      <c r="B172" s="25"/>
      <c r="C172" s="25"/>
      <c r="D172" s="25"/>
      <c r="E172" s="25"/>
      <c r="F172" s="25"/>
      <c r="G172" s="33"/>
    </row>
    <row r="173" spans="1:7" x14ac:dyDescent="0.25">
      <c r="A173" s="21"/>
      <c r="B173" s="2"/>
      <c r="C173" s="2"/>
      <c r="D173" s="2"/>
      <c r="E173" s="2"/>
      <c r="F173" s="2"/>
      <c r="G173" s="2"/>
    </row>
    <row r="174" spans="1:7" x14ac:dyDescent="0.25">
      <c r="A174" s="21"/>
      <c r="B174" s="2"/>
      <c r="C174" s="2"/>
      <c r="D174" s="2"/>
      <c r="E174" s="2"/>
      <c r="F174" s="26"/>
      <c r="G174" s="2"/>
    </row>
    <row r="175" spans="1:7" x14ac:dyDescent="0.25">
      <c r="A175" s="27" t="s">
        <v>318</v>
      </c>
      <c r="B175" s="28"/>
      <c r="C175" s="28"/>
      <c r="D175" s="28"/>
      <c r="E175" s="28"/>
      <c r="F175" s="29"/>
      <c r="G175" s="29"/>
    </row>
    <row r="176" spans="1:7" x14ac:dyDescent="0.25">
      <c r="A176" s="21"/>
      <c r="B176" s="2"/>
      <c r="C176" s="2"/>
      <c r="D176" s="2"/>
      <c r="E176" s="2"/>
      <c r="F176" s="2"/>
      <c r="G176" s="2"/>
    </row>
    <row r="177" spans="1:7" x14ac:dyDescent="0.25">
      <c r="A177" s="21"/>
      <c r="B177" s="2"/>
      <c r="C177" s="2"/>
      <c r="D177" s="2"/>
      <c r="E177" s="2"/>
      <c r="F177" s="2"/>
      <c r="G177" s="2"/>
    </row>
    <row r="178" spans="1:7" ht="75" customHeight="1" x14ac:dyDescent="0.25">
      <c r="A178" s="34" t="s">
        <v>319</v>
      </c>
      <c r="B178" s="34"/>
      <c r="C178" s="34"/>
      <c r="D178" s="34"/>
      <c r="E178" s="34"/>
      <c r="F178" s="34"/>
      <c r="G178" s="30"/>
    </row>
    <row r="179" spans="1:7" x14ac:dyDescent="0.25">
      <c r="A179" s="21"/>
      <c r="B179" s="2"/>
      <c r="C179" s="2"/>
      <c r="D179" s="2"/>
      <c r="E179" s="2"/>
      <c r="F179" s="2"/>
      <c r="G179" s="2"/>
    </row>
  </sheetData>
  <sheetProtection algorithmName="SHA-512" hashValue="CPJ8dWJ8fbaLne30x6C3Xyuon96Zfp/DBXFeL0MgWDpG7avlK3twlLS0Ah5q4TBQhhC5/My9KTXBh+F7SBfntA==" saltValue="EAjMKokD+gz34HaJVsWMxQ==" spinCount="100000" sheet="1" objects="1" scenarios="1" selectLockedCells="1" autoFilter="0"/>
  <autoFilter ref="A7:G167" xr:uid="{648862B6-E85C-488B-A71B-E4F7EF268A85}"/>
  <mergeCells count="10">
    <mergeCell ref="B175:E175"/>
    <mergeCell ref="B165:C165"/>
    <mergeCell ref="B166:C166"/>
    <mergeCell ref="B167:C167"/>
    <mergeCell ref="A170:F170"/>
    <mergeCell ref="A171:F171"/>
    <mergeCell ref="A172:F172"/>
    <mergeCell ref="A178:F178"/>
    <mergeCell ref="A1:F1"/>
    <mergeCell ref="A2:F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96" fitToHeight="15" orientation="portrait" r:id="rId1"/>
  <headerFooter>
    <oddFooter>&amp;R&amp;P  /  &amp;N</oddFooter>
  </headerFooter>
  <ignoredErrors>
    <ignoredError sqref="A7:A16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2025-09-19T09:42:19Z</cp:lastPrinted>
  <dcterms:created xsi:type="dcterms:W3CDTF">2025-09-12T19:06:01Z</dcterms:created>
  <dcterms:modified xsi:type="dcterms:W3CDTF">2025-09-19T09:47:45Z</dcterms:modified>
</cp:coreProperties>
</file>