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5868-2025 - Instalac puerta apertura rápida garaje UUMM CPP S CUGAT\2 Doc def\"/>
    </mc:Choice>
  </mc:AlternateContent>
  <xr:revisionPtr revIDLastSave="0" documentId="8_{8B129A8E-B875-4E8C-B7D8-2019F0933C51}" xr6:coauthVersionLast="36" xr6:coauthVersionMax="36" xr10:uidLastSave="{00000000-0000-0000-0000-000000000000}"/>
  <bookViews>
    <workbookView xWindow="-105" yWindow="-105" windowWidth="23250" windowHeight="12450" activeTab="1" xr2:uid="{A52B4E31-3FAB-4C67-A221-F7C3CBA493C6}"/>
  </bookViews>
  <sheets>
    <sheet name="Anexo I pag 1 oferta" sheetId="5" r:id="rId1"/>
    <sheet name="Anexo I Tabla Desglose Precio" sheetId="4" r:id="rId2"/>
  </sheets>
  <definedNames>
    <definedName name="_xlnm._FilterDatabase" localSheetId="1" hidden="1">'Anexo I Tabla Desglose Precio'!$A$6:$G$35</definedName>
    <definedName name="_xlnm.Print_Area" localSheetId="0">'Anexo I pag 1 oferta'!$A$3:$I$56</definedName>
    <definedName name="_xlnm.Print_Area" localSheetId="1">'Anexo I Tabla Desglose Precio'!$A$7:$G$42</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6" i="4" l="1"/>
  <c r="G28" i="4" s="1"/>
  <c r="G30" i="4"/>
  <c r="G32" i="4" s="1"/>
  <c r="G22" i="4"/>
  <c r="G24" i="4" s="1"/>
  <c r="G18" i="4"/>
  <c r="G16" i="4"/>
  <c r="G14" i="4"/>
  <c r="G12" i="4"/>
  <c r="G10" i="4"/>
  <c r="G8" i="4"/>
  <c r="G20" i="4" l="1"/>
  <c r="G33" i="4" s="1"/>
  <c r="E35" i="4" s="1"/>
  <c r="E34" i="4" l="1"/>
  <c r="G36" i="4"/>
  <c r="B29" i="5" s="1"/>
</calcChain>
</file>

<file path=xl/sharedStrings.xml><?xml version="1.0" encoding="utf-8"?>
<sst xmlns="http://schemas.openxmlformats.org/spreadsheetml/2006/main" count="111" uniqueCount="87">
  <si>
    <t>Código</t>
  </si>
  <si>
    <t>Nat</t>
  </si>
  <si>
    <t>Ud</t>
  </si>
  <si>
    <t>Pres</t>
  </si>
  <si>
    <t>ImpPres</t>
  </si>
  <si>
    <t>Capítulo</t>
  </si>
  <si>
    <t/>
  </si>
  <si>
    <t>Partida</t>
  </si>
  <si>
    <t>CONTROL DE CALIDAD</t>
  </si>
  <si>
    <t>SEGURIDAD Y SALUD</t>
  </si>
  <si>
    <t>TOTAL PRESUPUESTO EJECUCIÓN MATERIAL</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</si>
  <si>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</si>
  <si>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</si>
  <si>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PRESUPUESTO EJECUCION CONTRATA-IMPORTE OFERTA</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</si>
  <si>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</si>
  <si>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</si>
  <si>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</si>
  <si>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</si>
  <si>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</si>
  <si>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</si>
  <si>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</si>
  <si>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</si>
  <si>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</si>
  <si>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</si>
  <si>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</si>
  <si>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</si>
  <si>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</si>
  <si>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</si>
  <si>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</si>
  <si>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</si>
  <si>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</si>
  <si>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</si>
  <si>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</si>
  <si>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</si>
  <si>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</si>
  <si>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</si>
  <si>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</si>
  <si>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</si>
  <si>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</si>
  <si>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</si>
  <si>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</si>
  <si>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DESCRIPCIÓN</t>
  </si>
  <si>
    <t>cantidad</t>
  </si>
  <si>
    <t>01</t>
  </si>
  <si>
    <t>SUSTITUCIÓN PUERTA</t>
  </si>
  <si>
    <t>01_01</t>
  </si>
  <si>
    <t>UD</t>
  </si>
  <si>
    <t>DESMONTAJE ELEMENTOS INSTALACIÓN</t>
  </si>
  <si>
    <t>Ud. Desmontaje de puerta y elementos necesarios de la instalación para montaje de nueva puerta. Incluso marco o premarco de sujeción de puerta. Incluso traslado residuos a vertedero.</t>
  </si>
  <si>
    <t>01_02</t>
  </si>
  <si>
    <t>Ud. Suministro y montaje de puerta rápida enrollable de la marca Assa Abloy ALBANY HS8010P o similar, para aplicaciones exteriores de tamaño medio y un tráfico intenso. Estructura de acero galvanizado. Sellado de estanqueidad perfecto. Motor equipado con inversor de frecuencia. Movimiento Totalmente Inducido (Unique door drive technology) sin ninguna barra o sistemas de tensión, mediante la conducción activa de la lona a lo largo del ciclo de apertura y cierre. Resistencia a la carga de viento: Clase 4 (1000 N/m²), en puertas de hasta 4000 x 5500 mm. Clase 3 (700 N/m²), en puertas de mayores dimensiones. Seguridad Fotocélulas en las columnas laterales. Banda inferior de seguridad 
flexible, equipada con tecnología wireless. Absorción de impactos Break-away con tecnología autorreparable sin intervención del operario. Conforme con la norma EN13241-1.
Ancho hueco luz  aproximado (mm): 5737
Altura hueco luz aproximado (mm): 4810
Espacio superior: 1000
Lado lateral izquierdo: 1000
Lado lateral derecho: 1000
Profundidad: 1000
Idioma manual instalación: Español
Tipo de lona: Standard curtain
Color de lona: Rojo RAL 3000
Cubierta de postes laterales: Acero galvanizado (grande)
Cubierta de tambor: Acero galvanizado (grande)
Cubierta motor: Acero galvanizado (grande)
Caja de maniobras: Caja de control estándar
Voltaje: Monofásico 230V
Situación del motor: Derecha
Botonera con 2 botones: Botonera con 2 botones
Canaleta 30*30 L=2000mm: Si
Señalización puerta abierta
Premarco 120x80 mm de acero galvanizado
Length: 5200
Premarco 80x80 mm de acero galvanizado
Length: 4600
Fijación al muro: Acero galvanizado
Incluido:
• Colocación de las guías en el hueco luz
• Conexionado de la caja de maniobras al motor
• Plataforma auxiliar elevadora para instalación
• Cableado bajo canaleta de PVC
• Estructura en "U" anclada al premarco mediante angulares cada 500mm, tal como indica el fabricante en su ficha técnica.
Instalación y puesta en marcha incluyendo mano de obra y desplazamiento del personal técnico, así como ajustes y verificaciones. Incluso mano de obra y pequeño material de instalación.</t>
  </si>
  <si>
    <t>01_03</t>
  </si>
  <si>
    <t>PREMARCO ACERO GALVANIZADO</t>
  </si>
  <si>
    <t>Ud. Suministro e instalación de premarco tubular de acero galvanizado de dimensiones 120x80 mm, sobre el que se fija mediante angulares la estructura en "U" de la puerta, a instalar en perímetro puerta. incluso pequeño material y medios auxiliares.</t>
  </si>
  <si>
    <t>01_04</t>
  </si>
  <si>
    <t>TRABAJOS ELÉCTRICOS</t>
  </si>
  <si>
    <t>Ud. Instalación eléctrica necesaria para montaje de puerta, incluyendo aquellos elementos que permitan su correcto funcionamiento. Incluso nueva aparamenta de protección del equipo de la marca Schneider, ABB o Siemens. Incluso nuevo cableado eléctrico de la sección adecuado. Rotulación de elementos. Incluyendo mano de obra y pequeño material.</t>
  </si>
  <si>
    <t>01_05</t>
  </si>
  <si>
    <t>INSTALACIÓN LAZOS MAGNÉTICOS</t>
  </si>
  <si>
    <t>Ud. Instalación de lazos magnéticos en interior y exterior, para buen funcionamiento de la puerta. Incluyendo cable para lazo magnético. Incluyendo la realización o ampliación de las rozas para la realización de los mismos y su correcto acabado.</t>
  </si>
  <si>
    <t>01_06</t>
  </si>
  <si>
    <t>PA</t>
  </si>
  <si>
    <t>AYUDAS PARA REALIZACIÓN TRABAJOS</t>
  </si>
  <si>
    <t>PA.Posibles trabajos necesarios no contemplados. A justificar. El importe de la presente partida no se puede minusvalorar por ser una "partida alzada", incluso para reposición de alguna instalación en la zona a intervenir o elementos varios. Incluida p/p de material auxiliar para la correcta ejecución de los trabajos. En el caso de que surjan estos trabajos de índole menor, habrá que justificarlos con la realización efectiva de los trabajos y de manera individualizada mediante precios descompuestos.</t>
  </si>
  <si>
    <t>TOTAL CAPÍTULO 1</t>
  </si>
  <si>
    <t>02</t>
  </si>
  <si>
    <t>GESTION DE RESIDUOS</t>
  </si>
  <si>
    <t>02_01</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</si>
  <si>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</si>
  <si>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TOTAL CAPÍTULO 2</t>
  </si>
  <si>
    <t>03</t>
  </si>
  <si>
    <t>03_01</t>
  </si>
  <si>
    <t>Ud. Partida destinada a la gestión de la seguridad y salud en la eje_x0002_cución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</si>
  <si>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TOTAL CAPÍTULO 3</t>
  </si>
  <si>
    <t>04</t>
  </si>
  <si>
    <t>04_01</t>
  </si>
  <si>
    <t>CONTROL CALIDAD</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</si>
  <si>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t>
  </si>
  <si>
    <t>TOTAL CAPÍTULO 4</t>
  </si>
  <si>
    <t>PUERTA RÁPIDA ENROLLABLE 4800x5800 mm</t>
  </si>
  <si>
    <t>(*) La partida 01_06 es una partida fija no licitable</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</si>
  <si>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</si>
  <si>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</si>
  <si>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S-05868-2025 - Instalación puerta de apertura rápida SANT CUGAT</t>
  </si>
  <si>
    <t>“Instalación puerta de apertura rápida SANT CUGAT"</t>
  </si>
  <si>
    <t>Expediente n.º S/05868/2025</t>
  </si>
  <si>
    <t>(**) Cuando no se indiquen otras cantidades en la columna G, se entenderá que quedan incluidos en el precio de la oferta el 13% de Gastos Generales y el 6% de Beneficio Industrial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</si>
</sst>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0000FF"/>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11"/>
      <color rgb="FFFF0000"/>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90">
    <xf numFmtId="0" fontId="0" fillId="0" borderId="0" xfId="0"/>
    <xf numFmtId="0" fontId="0" fillId="0" borderId="0" xfId="0" applyProtection="1"/>
    <xf numFmtId="0" fontId="0" fillId="0" borderId="0" xfId="0" applyBorder="1" applyProtection="1"/>
    <xf numFmtId="0" fontId="16" fillId="0" borderId="9" xfId="0" applyFont="1" applyBorder="1" applyAlignment="1" applyProtection="1">
      <alignment horizontal="left" vertical="center" wrapText="1"/>
    </xf>
    <xf numFmtId="0" fontId="16" fillId="0" borderId="3" xfId="0" applyFont="1" applyBorder="1" applyAlignment="1" applyProtection="1">
      <alignment horizontal="left" vertical="center" wrapText="1"/>
    </xf>
    <xf numFmtId="10" fontId="18" fillId="4" borderId="10" xfId="0" applyNumberFormat="1" applyFont="1" applyFill="1" applyBorder="1" applyAlignment="1" applyProtection="1">
      <alignment horizontal="right" vertical="center"/>
    </xf>
    <xf numFmtId="2" fontId="18" fillId="4" borderId="11" xfId="0" applyNumberFormat="1" applyFont="1" applyFill="1" applyBorder="1" applyAlignment="1" applyProtection="1">
      <alignment horizontal="right" vertical="center" indent="4"/>
      <protection locked="0"/>
    </xf>
    <xf numFmtId="2" fontId="18" fillId="4" borderId="4" xfId="0" applyNumberFormat="1" applyFont="1" applyFill="1" applyBorder="1" applyAlignment="1" applyProtection="1">
      <alignment horizontal="right" vertical="center" indent="4"/>
      <protection locked="0"/>
    </xf>
    <xf numFmtId="0" fontId="0" fillId="0" borderId="0" xfId="0" applyBorder="1" applyAlignment="1" applyProtection="1">
      <alignment vertical="top"/>
    </xf>
    <xf numFmtId="0" fontId="9" fillId="0" borderId="0" xfId="0" applyFont="1" applyProtection="1"/>
    <xf numFmtId="4" fontId="0" fillId="0" borderId="0" xfId="0" applyNumberFormat="1" applyProtection="1"/>
    <xf numFmtId="0" fontId="0" fillId="0" borderId="0" xfId="0" applyAlignment="1" applyProtection="1">
      <alignment vertical="top"/>
    </xf>
    <xf numFmtId="0" fontId="19" fillId="0" borderId="0" xfId="0" applyFont="1" applyProtection="1"/>
    <xf numFmtId="0" fontId="1" fillId="0" borderId="0" xfId="0" applyFont="1" applyProtection="1"/>
    <xf numFmtId="0" fontId="20" fillId="0" borderId="0" xfId="0" applyFont="1" applyAlignment="1" applyProtection="1">
      <alignment horizontal="right" vertical="center"/>
    </xf>
    <xf numFmtId="0" fontId="20"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22" fillId="0" borderId="0" xfId="0" applyFont="1" applyAlignment="1" applyProtection="1">
      <alignment horizontal="left" vertical="top"/>
    </xf>
    <xf numFmtId="0" fontId="0" fillId="4" borderId="0" xfId="0" applyFill="1" applyAlignment="1" applyProtection="1">
      <alignment vertical="top" shrinkToFit="1"/>
      <protection locked="0"/>
    </xf>
    <xf numFmtId="0" fontId="22" fillId="0" borderId="0" xfId="0" applyFont="1" applyAlignment="1" applyProtection="1">
      <alignment vertical="top"/>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8" fillId="0" borderId="0" xfId="0" applyFont="1" applyAlignment="1" applyProtection="1">
      <alignment vertical="top"/>
    </xf>
    <xf numFmtId="0" fontId="24" fillId="0" borderId="0" xfId="0" applyFont="1" applyProtection="1"/>
    <xf numFmtId="0" fontId="1" fillId="0" borderId="0" xfId="0" applyFont="1" applyAlignment="1" applyProtection="1">
      <alignment vertical="top"/>
    </xf>
    <xf numFmtId="0" fontId="9"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0" fontId="3" fillId="0" borderId="4" xfId="0" applyFont="1" applyBorder="1" applyAlignment="1" applyProtection="1">
      <alignment horizontal="center" vertical="top" wrapText="1"/>
    </xf>
    <xf numFmtId="0" fontId="10" fillId="0" borderId="1" xfId="0" applyFont="1" applyBorder="1" applyAlignment="1" applyProtection="1">
      <alignment horizontal="center" vertical="top"/>
    </xf>
    <xf numFmtId="49" fontId="4" fillId="2" borderId="1" xfId="0" applyNumberFormat="1" applyFont="1" applyFill="1" applyBorder="1" applyAlignment="1" applyProtection="1">
      <alignment vertical="top"/>
    </xf>
    <xf numFmtId="49" fontId="5" fillId="2" borderId="1" xfId="0" applyNumberFormat="1" applyFont="1" applyFill="1" applyBorder="1" applyAlignment="1" applyProtection="1">
      <alignment vertical="top"/>
    </xf>
    <xf numFmtId="49" fontId="4" fillId="2" borderId="3" xfId="0" applyNumberFormat="1" applyFont="1" applyFill="1" applyBorder="1" applyAlignment="1" applyProtection="1">
      <alignment vertical="top" wrapText="1"/>
    </xf>
    <xf numFmtId="3" fontId="6" fillId="2" borderId="1" xfId="0" applyNumberFormat="1" applyFont="1" applyFill="1" applyBorder="1" applyAlignment="1" applyProtection="1">
      <alignment vertical="top"/>
    </xf>
    <xf numFmtId="4" fontId="6" fillId="2" borderId="2" xfId="0" applyNumberFormat="1" applyFont="1" applyFill="1" applyBorder="1" applyAlignment="1" applyProtection="1">
      <alignment vertical="top"/>
    </xf>
    <xf numFmtId="4" fontId="11" fillId="2" borderId="1" xfId="0" applyNumberFormat="1" applyFont="1" applyFill="1" applyBorder="1" applyAlignment="1" applyProtection="1">
      <alignment vertical="top"/>
    </xf>
    <xf numFmtId="49" fontId="7" fillId="3" borderId="1" xfId="0" applyNumberFormat="1" applyFont="1" applyFill="1" applyBorder="1" applyAlignment="1" applyProtection="1">
      <alignment vertical="top"/>
    </xf>
    <xf numFmtId="49" fontId="7" fillId="0" borderId="1" xfId="0" applyNumberFormat="1" applyFont="1" applyBorder="1" applyAlignment="1" applyProtection="1">
      <alignment vertical="top"/>
    </xf>
    <xf numFmtId="49" fontId="7" fillId="0" borderId="3" xfId="0" applyNumberFormat="1" applyFont="1" applyBorder="1" applyAlignment="1" applyProtection="1">
      <alignment vertical="top" wrapText="1"/>
    </xf>
    <xf numFmtId="4" fontId="7" fillId="0" borderId="1" xfId="0" applyNumberFormat="1" applyFont="1" applyFill="1" applyBorder="1" applyAlignment="1" applyProtection="1">
      <alignment vertical="top"/>
    </xf>
    <xf numFmtId="4" fontId="12" fillId="4" borderId="1" xfId="0" applyNumberFormat="1" applyFont="1" applyFill="1" applyBorder="1" applyAlignment="1" applyProtection="1">
      <alignment vertical="top"/>
    </xf>
    <xf numFmtId="4" fontId="11" fillId="4" borderId="1" xfId="0" applyNumberFormat="1" applyFont="1" applyFill="1" applyBorder="1" applyAlignment="1" applyProtection="1">
      <alignment vertical="top"/>
    </xf>
    <xf numFmtId="49" fontId="4" fillId="0" borderId="3" xfId="0" applyNumberFormat="1" applyFont="1" applyFill="1" applyBorder="1" applyAlignment="1" applyProtection="1">
      <alignment vertical="top" wrapText="1"/>
    </xf>
    <xf numFmtId="3" fontId="7" fillId="0" borderId="3" xfId="0" applyNumberFormat="1" applyFont="1" applyFill="1" applyBorder="1" applyAlignment="1" applyProtection="1">
      <alignment vertical="top"/>
    </xf>
    <xf numFmtId="4" fontId="6" fillId="0" borderId="3" xfId="0" applyNumberFormat="1" applyFont="1" applyFill="1" applyBorder="1" applyAlignment="1" applyProtection="1">
      <alignment vertical="top"/>
    </xf>
    <xf numFmtId="0" fontId="7" fillId="0" borderId="2" xfId="0" applyFont="1" applyFill="1" applyBorder="1" applyAlignment="1" applyProtection="1">
      <alignment vertical="top"/>
    </xf>
    <xf numFmtId="0" fontId="7" fillId="0" borderId="3" xfId="0" applyFont="1" applyFill="1" applyBorder="1" applyAlignment="1" applyProtection="1">
      <alignment vertical="top"/>
    </xf>
    <xf numFmtId="0" fontId="0" fillId="0" borderId="2" xfId="0" applyFill="1" applyBorder="1" applyProtection="1"/>
    <xf numFmtId="0" fontId="0" fillId="0" borderId="3" xfId="0" applyFill="1" applyBorder="1" applyProtection="1"/>
    <xf numFmtId="0" fontId="7" fillId="0" borderId="3" xfId="0" applyFont="1" applyFill="1" applyBorder="1" applyProtection="1"/>
    <xf numFmtId="4" fontId="4" fillId="4" borderId="1" xfId="0" applyNumberFormat="1" applyFont="1" applyFill="1" applyBorder="1" applyProtection="1"/>
    <xf numFmtId="4" fontId="7" fillId="4" borderId="2" xfId="0" applyNumberFormat="1" applyFont="1" applyFill="1" applyBorder="1" applyAlignment="1" applyProtection="1">
      <alignment vertical="top"/>
      <protection locked="0"/>
    </xf>
    <xf numFmtId="4" fontId="4" fillId="4" borderId="1" xfId="0" applyNumberFormat="1" applyFont="1" applyFill="1" applyBorder="1" applyAlignment="1" applyProtection="1">
      <alignment vertical="top"/>
      <protection locked="0"/>
    </xf>
    <xf numFmtId="0" fontId="25" fillId="0" borderId="0" xfId="0" applyFont="1" applyFill="1" applyProtection="1"/>
    <xf numFmtId="4" fontId="7" fillId="4" borderId="2" xfId="0" applyNumberFormat="1" applyFont="1" applyFill="1" applyBorder="1" applyAlignment="1" applyProtection="1">
      <alignment vertical="top"/>
    </xf>
    <xf numFmtId="49" fontId="7" fillId="6" borderId="1" xfId="0" applyNumberFormat="1" applyFont="1" applyFill="1" applyBorder="1" applyAlignment="1" applyProtection="1">
      <alignment vertical="top"/>
    </xf>
    <xf numFmtId="49" fontId="7" fillId="6" borderId="3" xfId="0" applyNumberFormat="1" applyFont="1" applyFill="1" applyBorder="1" applyAlignment="1" applyProtection="1">
      <alignment vertical="top" wrapText="1"/>
    </xf>
    <xf numFmtId="4" fontId="7" fillId="6" borderId="1" xfId="0" applyNumberFormat="1" applyFont="1" applyFill="1" applyBorder="1" applyAlignment="1" applyProtection="1">
      <alignment vertical="top"/>
    </xf>
    <xf numFmtId="4" fontId="7" fillId="6" borderId="2" xfId="0" applyNumberFormat="1" applyFont="1" applyFill="1" applyBorder="1" applyAlignment="1" applyProtection="1">
      <alignment vertical="top"/>
    </xf>
    <xf numFmtId="4" fontId="12" fillId="6" borderId="1" xfId="0" applyNumberFormat="1" applyFont="1" applyFill="1" applyBorder="1" applyAlignment="1" applyProtection="1">
      <alignment vertical="top"/>
    </xf>
    <xf numFmtId="0" fontId="0" fillId="0" borderId="0" xfId="0" applyAlignment="1" applyProtection="1">
      <alignment horizontal="center" vertical="top"/>
    </xf>
    <xf numFmtId="0" fontId="0" fillId="4" borderId="0" xfId="0" applyFill="1" applyAlignment="1" applyProtection="1">
      <alignment horizontal="center" vertical="top" shrinkToFit="1"/>
      <protection locked="0"/>
    </xf>
    <xf numFmtId="0" fontId="15" fillId="0" borderId="0" xfId="0" applyFont="1" applyAlignment="1" applyProtection="1">
      <alignment horizontal="center" vertical="top" wrapText="1"/>
    </xf>
    <xf numFmtId="0" fontId="21" fillId="0" borderId="0" xfId="0" applyFont="1" applyAlignment="1" applyProtection="1">
      <alignment horizontal="center"/>
    </xf>
    <xf numFmtId="0" fontId="0" fillId="4" borderId="0" xfId="0" applyFill="1" applyAlignment="1" applyProtection="1">
      <alignment horizontal="left" vertical="top" shrinkToFit="1"/>
      <protection locked="0"/>
    </xf>
    <xf numFmtId="0" fontId="22" fillId="0" borderId="0" xfId="0" applyFont="1" applyAlignment="1" applyProtection="1">
      <alignment horizontal="left" vertical="top"/>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4" borderId="0" xfId="0" applyFill="1" applyAlignment="1" applyProtection="1">
      <alignment horizontal="left" shrinkToFit="1"/>
      <protection locked="0"/>
    </xf>
    <xf numFmtId="0" fontId="0" fillId="0" borderId="0" xfId="0" applyAlignment="1" applyProtection="1">
      <alignment horizontal="left" vertical="top" wrapText="1"/>
    </xf>
    <xf numFmtId="4" fontId="8" fillId="5" borderId="0" xfId="0" applyNumberFormat="1" applyFont="1" applyFill="1" applyAlignment="1" applyProtection="1">
      <alignment horizontal="center" vertical="top" shrinkToFit="1"/>
    </xf>
    <xf numFmtId="0" fontId="8" fillId="5" borderId="0" xfId="0" applyFont="1" applyFill="1" applyAlignment="1" applyProtection="1">
      <alignment horizontal="center" vertical="top" shrinkToFit="1"/>
    </xf>
    <xf numFmtId="0" fontId="7" fillId="0" borderId="0" xfId="0" applyFont="1" applyBorder="1" applyAlignment="1" applyProtection="1">
      <alignment horizontal="left" vertical="top" wrapText="1"/>
    </xf>
    <xf numFmtId="0" fontId="13" fillId="0" borderId="5" xfId="0" applyFont="1" applyBorder="1" applyAlignment="1" applyProtection="1">
      <alignment horizontal="left" vertical="top" wrapText="1"/>
    </xf>
    <xf numFmtId="0" fontId="13" fillId="0" borderId="6" xfId="0" applyFont="1" applyBorder="1" applyAlignment="1" applyProtection="1">
      <alignment horizontal="left" vertical="top" wrapText="1"/>
    </xf>
    <xf numFmtId="0" fontId="13" fillId="0" borderId="7" xfId="0" applyFont="1" applyBorder="1" applyAlignment="1" applyProtection="1">
      <alignment horizontal="left" vertical="top" wrapText="1"/>
    </xf>
    <xf numFmtId="0" fontId="15"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0" fillId="4" borderId="12" xfId="0" applyFill="1" applyBorder="1" applyAlignment="1" applyProtection="1">
      <alignment horizontal="center" vertical="top"/>
      <protection locked="0"/>
    </xf>
    <xf numFmtId="49" fontId="7" fillId="3" borderId="2" xfId="0" applyNumberFormat="1" applyFont="1" applyFill="1" applyBorder="1" applyAlignment="1" applyProtection="1">
      <alignment horizontal="left" vertical="top"/>
    </xf>
    <xf numFmtId="49" fontId="7" fillId="3" borderId="3" xfId="0" applyNumberFormat="1" applyFont="1" applyFill="1" applyBorder="1" applyAlignment="1" applyProtection="1">
      <alignment horizontal="left" vertical="top"/>
    </xf>
    <xf numFmtId="49" fontId="7" fillId="3" borderId="4" xfId="0" applyNumberFormat="1" applyFont="1" applyFill="1" applyBorder="1" applyAlignment="1" applyProtection="1">
      <alignment horizontal="left" vertical="top"/>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workbookViewId="0">
      <pane ySplit="9" topLeftCell="A24" activePane="bottomLeft" state="frozen"/>
      <selection pane="bottomLeft" activeCell="O22" sqref="O2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11" customFormat="1" ht="75" customHeight="1" x14ac:dyDescent="0.25">
      <c r="A2" s="70" t="s">
        <v>16</v>
      </c>
      <c r="B2" s="70"/>
      <c r="C2" s="70"/>
      <c r="D2" s="70"/>
      <c r="E2" s="70"/>
      <c r="F2" s="70"/>
      <c r="G2" s="70"/>
      <c r="H2" s="70"/>
      <c r="I2" s="70"/>
    </row>
    <row r="5" spans="1:9" x14ac:dyDescent="0.25">
      <c r="D5" s="12"/>
      <c r="E5" s="12"/>
      <c r="F5" s="13"/>
      <c r="G5" s="13"/>
      <c r="H5" s="13"/>
      <c r="I5" s="14" t="s">
        <v>84</v>
      </c>
    </row>
    <row r="6" spans="1:9" x14ac:dyDescent="0.25">
      <c r="D6" s="12"/>
      <c r="E6" s="12"/>
      <c r="F6" s="13"/>
      <c r="G6" s="13"/>
      <c r="H6" s="13"/>
      <c r="I6" s="14"/>
    </row>
    <row r="7" spans="1:9" x14ac:dyDescent="0.25">
      <c r="D7" s="12"/>
      <c r="E7" s="12"/>
      <c r="F7" s="13"/>
      <c r="G7" s="13"/>
      <c r="H7" s="13"/>
      <c r="I7" s="15" t="s">
        <v>85</v>
      </c>
    </row>
    <row r="8" spans="1:9" ht="24.95" customHeight="1" x14ac:dyDescent="0.25"/>
    <row r="9" spans="1:9" ht="18.75" x14ac:dyDescent="0.3">
      <c r="A9" s="71" t="s">
        <v>17</v>
      </c>
      <c r="B9" s="71"/>
      <c r="C9" s="71"/>
      <c r="D9" s="71"/>
      <c r="E9" s="71"/>
      <c r="F9" s="71"/>
      <c r="G9" s="71"/>
      <c r="H9" s="71"/>
      <c r="I9" s="71"/>
    </row>
    <row r="10" spans="1:9" ht="15" customHeight="1" x14ac:dyDescent="0.25"/>
    <row r="11" spans="1:9" ht="15" customHeight="1" x14ac:dyDescent="0.25"/>
    <row r="12" spans="1:9" x14ac:dyDescent="0.25">
      <c r="A12" s="11" t="s">
        <v>18</v>
      </c>
      <c r="B12" s="72"/>
      <c r="C12" s="72"/>
      <c r="D12" s="72"/>
      <c r="E12" s="72"/>
      <c r="F12" s="68" t="s">
        <v>19</v>
      </c>
      <c r="G12" s="68"/>
      <c r="H12" s="68"/>
      <c r="I12" s="16"/>
    </row>
    <row r="13" spans="1:9" x14ac:dyDescent="0.25">
      <c r="A13" s="73" t="s">
        <v>20</v>
      </c>
      <c r="B13" s="73"/>
      <c r="C13" s="73"/>
      <c r="D13" s="73"/>
      <c r="E13" s="73"/>
      <c r="F13" s="73"/>
      <c r="G13" s="73"/>
      <c r="H13" s="73"/>
      <c r="I13" s="17"/>
    </row>
    <row r="14" spans="1:9" x14ac:dyDescent="0.25">
      <c r="A14" s="18"/>
      <c r="B14" s="18"/>
      <c r="C14" s="18"/>
      <c r="D14" s="18"/>
      <c r="E14" s="18"/>
      <c r="F14" s="18"/>
      <c r="G14" s="18"/>
      <c r="H14" s="18"/>
      <c r="I14" s="17"/>
    </row>
    <row r="15" spans="1:9" x14ac:dyDescent="0.25">
      <c r="A15" s="11" t="s">
        <v>21</v>
      </c>
      <c r="B15" s="11"/>
      <c r="C15" s="19"/>
      <c r="D15" s="68" t="s">
        <v>22</v>
      </c>
      <c r="E15" s="68"/>
      <c r="F15" s="69"/>
      <c r="G15" s="69"/>
      <c r="H15" s="69"/>
      <c r="I15" s="69"/>
    </row>
    <row r="16" spans="1:9" x14ac:dyDescent="0.25">
      <c r="B16" s="20"/>
      <c r="C16" s="20" t="s">
        <v>23</v>
      </c>
      <c r="D16" s="20"/>
      <c r="E16" s="20"/>
      <c r="F16" s="20" t="s">
        <v>24</v>
      </c>
      <c r="G16" s="20"/>
      <c r="H16" s="20"/>
      <c r="I16" s="11"/>
    </row>
    <row r="17" spans="1:9" x14ac:dyDescent="0.25">
      <c r="B17" s="20"/>
      <c r="C17" s="20"/>
      <c r="D17" s="20"/>
      <c r="E17" s="20"/>
      <c r="F17" s="20"/>
      <c r="G17" s="20"/>
      <c r="H17" s="20"/>
      <c r="I17" s="11"/>
    </row>
    <row r="18" spans="1:9" x14ac:dyDescent="0.25">
      <c r="A18" s="11" t="s">
        <v>25</v>
      </c>
      <c r="B18" s="16"/>
      <c r="C18" s="68" t="s">
        <v>26</v>
      </c>
      <c r="D18" s="68"/>
      <c r="E18" s="76"/>
      <c r="F18" s="76"/>
      <c r="G18" s="76"/>
      <c r="H18" s="21" t="s">
        <v>27</v>
      </c>
      <c r="I18" s="22"/>
    </row>
    <row r="19" spans="1:9" s="23" customFormat="1" x14ac:dyDescent="0.25">
      <c r="B19" s="24"/>
      <c r="C19" s="25"/>
      <c r="D19" s="25"/>
      <c r="E19" s="26"/>
      <c r="F19" s="26"/>
      <c r="G19" s="26"/>
      <c r="H19" s="26"/>
      <c r="I19" s="26"/>
    </row>
    <row r="20" spans="1:9" s="23" customFormat="1" x14ac:dyDescent="0.25">
      <c r="B20" s="24"/>
      <c r="C20" s="25"/>
      <c r="D20" s="25"/>
      <c r="E20" s="26"/>
      <c r="F20" s="26"/>
      <c r="G20" s="26"/>
      <c r="H20" s="26"/>
      <c r="I20" s="26"/>
    </row>
    <row r="21" spans="1:9" s="23" customFormat="1" x14ac:dyDescent="0.25">
      <c r="A21" s="27" t="s">
        <v>28</v>
      </c>
      <c r="B21" s="24"/>
      <c r="C21" s="69"/>
      <c r="D21" s="69"/>
      <c r="E21" s="69"/>
      <c r="F21" s="69"/>
      <c r="G21" s="69"/>
      <c r="H21" s="26" t="s">
        <v>29</v>
      </c>
      <c r="I21" s="22"/>
    </row>
    <row r="22" spans="1:9" s="23" customFormat="1" x14ac:dyDescent="0.25">
      <c r="A22" s="27"/>
      <c r="B22" s="24"/>
      <c r="C22" s="25"/>
      <c r="D22" s="25"/>
      <c r="E22" s="25"/>
      <c r="F22" s="25"/>
      <c r="G22" s="25"/>
      <c r="H22" s="26"/>
      <c r="I22" s="21"/>
    </row>
    <row r="23" spans="1:9" x14ac:dyDescent="0.25">
      <c r="A23" s="11" t="s">
        <v>30</v>
      </c>
      <c r="B23" s="11"/>
      <c r="C23" s="11"/>
      <c r="D23" s="11"/>
      <c r="E23" s="11"/>
      <c r="F23" s="11"/>
      <c r="G23" s="11"/>
      <c r="H23" s="11"/>
      <c r="I23" s="11"/>
    </row>
    <row r="24" spans="1:9" ht="15" customHeight="1" x14ac:dyDescent="0.25">
      <c r="A24" s="11"/>
      <c r="B24" s="11"/>
      <c r="C24" s="11"/>
      <c r="D24" s="11"/>
      <c r="E24" s="11"/>
      <c r="F24" s="11"/>
      <c r="G24" s="11"/>
      <c r="H24" s="11"/>
      <c r="I24" s="11"/>
    </row>
    <row r="25" spans="1:9" ht="56.25" customHeight="1" x14ac:dyDescent="0.25">
      <c r="A25" s="77" t="s">
        <v>31</v>
      </c>
      <c r="B25" s="77"/>
      <c r="C25" s="77"/>
      <c r="D25" s="77"/>
      <c r="E25" s="77"/>
      <c r="F25" s="77"/>
      <c r="G25" s="77"/>
      <c r="H25" s="77"/>
      <c r="I25" s="11"/>
    </row>
    <row r="26" spans="1:9" ht="15" customHeight="1" x14ac:dyDescent="0.25">
      <c r="A26" s="11"/>
      <c r="B26" s="11"/>
      <c r="C26" s="11"/>
      <c r="D26" s="11"/>
      <c r="E26" s="11"/>
      <c r="F26" s="11"/>
      <c r="G26" s="11"/>
      <c r="H26" s="11"/>
      <c r="I26" s="11"/>
    </row>
    <row r="27" spans="1:9" ht="15" customHeight="1" x14ac:dyDescent="0.25">
      <c r="A27" s="11" t="s">
        <v>32</v>
      </c>
      <c r="B27" s="11"/>
      <c r="C27" s="11"/>
      <c r="D27" s="11"/>
      <c r="E27" s="11"/>
      <c r="F27" s="11"/>
      <c r="G27" s="11"/>
      <c r="H27" s="11"/>
    </row>
    <row r="28" spans="1:9" ht="15" customHeight="1" x14ac:dyDescent="0.25">
      <c r="A28" s="11"/>
      <c r="B28" s="11"/>
      <c r="C28" s="11"/>
      <c r="D28" s="11"/>
      <c r="E28" s="11"/>
      <c r="F28" s="11"/>
      <c r="G28" s="11"/>
      <c r="H28" s="11"/>
    </row>
    <row r="29" spans="1:9" ht="15" customHeight="1" x14ac:dyDescent="0.25">
      <c r="A29" s="11" t="s">
        <v>33</v>
      </c>
      <c r="B29" s="78">
        <f>+IF('Anexo I Tabla Desglose Precio'!G36&lt;=21283.15,'Anexo I Tabla Desglose Precio'!G36,"ERROR: no debe superar 21.283,15")</f>
        <v>1000</v>
      </c>
      <c r="C29" s="79"/>
      <c r="D29" s="11" t="s">
        <v>34</v>
      </c>
      <c r="E29" s="11"/>
      <c r="F29" s="11"/>
      <c r="G29" s="11"/>
      <c r="H29" s="11"/>
    </row>
    <row r="30" spans="1:9" ht="15" customHeight="1" x14ac:dyDescent="0.25">
      <c r="A30" s="11"/>
      <c r="B30" s="11"/>
      <c r="C30" s="11"/>
      <c r="D30" s="11"/>
      <c r="E30" s="11"/>
      <c r="F30" s="11"/>
      <c r="G30" s="11"/>
      <c r="H30" s="11"/>
    </row>
    <row r="31" spans="1:9" ht="15" customHeight="1" x14ac:dyDescent="0.25">
      <c r="A31" s="28"/>
      <c r="B31" s="11"/>
      <c r="C31" s="11"/>
      <c r="D31" s="11"/>
      <c r="E31" s="11"/>
      <c r="F31" s="11"/>
      <c r="G31" s="11"/>
      <c r="H31" s="11"/>
    </row>
    <row r="32" spans="1:9" ht="15" customHeight="1" x14ac:dyDescent="0.25">
      <c r="A32" s="11"/>
      <c r="B32" s="11"/>
      <c r="C32" s="11"/>
      <c r="D32" s="11"/>
      <c r="E32" s="11"/>
      <c r="F32" s="11"/>
      <c r="G32" s="11"/>
      <c r="H32" s="11"/>
      <c r="I32" s="11"/>
    </row>
    <row r="33" spans="1:9" ht="35.1" customHeight="1" x14ac:dyDescent="0.25">
      <c r="A33" s="74" t="s">
        <v>35</v>
      </c>
      <c r="B33" s="74"/>
      <c r="C33" s="74"/>
      <c r="D33" s="74"/>
      <c r="E33" s="74"/>
      <c r="F33" s="74"/>
      <c r="G33" s="74"/>
      <c r="H33" s="74"/>
      <c r="I33" s="11"/>
    </row>
    <row r="34" spans="1:9" ht="27" customHeight="1" x14ac:dyDescent="0.25">
      <c r="A34" s="11"/>
      <c r="B34" s="11"/>
      <c r="C34" s="11"/>
      <c r="D34" s="11"/>
      <c r="E34" s="11"/>
      <c r="F34" s="11"/>
      <c r="G34" s="11"/>
      <c r="H34" s="11"/>
      <c r="I34" s="11"/>
    </row>
    <row r="35" spans="1:9" ht="27" customHeight="1" x14ac:dyDescent="0.25">
      <c r="A35" s="74" t="s">
        <v>36</v>
      </c>
      <c r="B35" s="74"/>
      <c r="C35" s="74"/>
      <c r="D35" s="74"/>
      <c r="E35" s="74"/>
      <c r="F35" s="74"/>
      <c r="G35" s="74"/>
      <c r="H35" s="74"/>
      <c r="I35" s="11"/>
    </row>
    <row r="36" spans="1:9" ht="27" customHeight="1" x14ac:dyDescent="0.25">
      <c r="A36" s="11"/>
      <c r="B36" s="11"/>
      <c r="C36" s="11"/>
      <c r="D36" s="11"/>
      <c r="E36" s="11"/>
      <c r="F36" s="11"/>
      <c r="G36" s="11"/>
      <c r="H36" s="11"/>
      <c r="I36" s="11"/>
    </row>
    <row r="37" spans="1:9" ht="27" customHeight="1" x14ac:dyDescent="0.25">
      <c r="A37" s="74" t="s">
        <v>37</v>
      </c>
      <c r="B37" s="74"/>
      <c r="C37" s="74"/>
      <c r="D37" s="74"/>
      <c r="E37" s="74"/>
      <c r="F37" s="74"/>
      <c r="G37" s="74"/>
      <c r="H37" s="74"/>
      <c r="I37" s="11"/>
    </row>
    <row r="38" spans="1:9" ht="27" customHeight="1" x14ac:dyDescent="0.25">
      <c r="A38" s="11"/>
      <c r="B38" s="11"/>
      <c r="C38" s="11"/>
      <c r="D38" s="11"/>
      <c r="E38" s="11"/>
      <c r="F38" s="11"/>
      <c r="G38" s="11"/>
      <c r="H38" s="11"/>
      <c r="I38" s="11"/>
    </row>
    <row r="39" spans="1:9" ht="43.5" customHeight="1" x14ac:dyDescent="0.25">
      <c r="A39" s="74" t="s">
        <v>38</v>
      </c>
      <c r="B39" s="74"/>
      <c r="C39" s="74"/>
      <c r="D39" s="74"/>
      <c r="E39" s="74"/>
      <c r="F39" s="74"/>
      <c r="G39" s="74"/>
      <c r="H39" s="74"/>
      <c r="I39" s="11"/>
    </row>
    <row r="40" spans="1:9" ht="27" customHeight="1" x14ac:dyDescent="0.25">
      <c r="A40" s="29"/>
      <c r="B40" s="29"/>
      <c r="C40" s="29"/>
      <c r="D40" s="29"/>
      <c r="E40" s="29"/>
      <c r="F40" s="29"/>
      <c r="G40" s="29"/>
      <c r="H40" s="29"/>
      <c r="I40" s="11"/>
    </row>
    <row r="41" spans="1:9" x14ac:dyDescent="0.25">
      <c r="A41" s="30" t="s">
        <v>39</v>
      </c>
      <c r="B41" s="11"/>
      <c r="C41" s="11"/>
      <c r="D41" s="11"/>
      <c r="E41" s="11"/>
      <c r="F41" s="11"/>
      <c r="G41" s="11"/>
      <c r="H41" s="11"/>
      <c r="I41" s="11"/>
    </row>
    <row r="42" spans="1:9" ht="8.1" customHeight="1" x14ac:dyDescent="0.25">
      <c r="A42" s="11"/>
      <c r="B42" s="11"/>
      <c r="C42" s="11"/>
      <c r="D42" s="11"/>
      <c r="E42" s="11"/>
      <c r="F42" s="11"/>
      <c r="G42" s="11"/>
      <c r="H42" s="11"/>
      <c r="I42" s="11"/>
    </row>
    <row r="47" spans="1:9" x14ac:dyDescent="0.25">
      <c r="B47" s="31" t="s">
        <v>40</v>
      </c>
    </row>
    <row r="55" spans="2:7" x14ac:dyDescent="0.25">
      <c r="B55" s="1" t="s">
        <v>14</v>
      </c>
      <c r="C55" s="75"/>
      <c r="D55" s="75"/>
      <c r="E55" s="75"/>
      <c r="F55" s="75"/>
      <c r="G55" s="75"/>
    </row>
  </sheetData>
  <mergeCells count="17">
    <mergeCell ref="A35:H35"/>
    <mergeCell ref="A37:H37"/>
    <mergeCell ref="A39:H39"/>
    <mergeCell ref="C55:G55"/>
    <mergeCell ref="C18:D18"/>
    <mergeCell ref="E18:G18"/>
    <mergeCell ref="C21:G21"/>
    <mergeCell ref="A25:H25"/>
    <mergeCell ref="B29:C29"/>
    <mergeCell ref="A33:H33"/>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L46"/>
  <sheetViews>
    <sheetView tabSelected="1" zoomScaleNormal="100" workbookViewId="0">
      <pane ySplit="6" topLeftCell="A7" activePane="bottomLeft" state="frozen"/>
      <selection pane="bottomLeft" activeCell="F8" sqref="F8"/>
    </sheetView>
  </sheetViews>
  <sheetFormatPr baseColWidth="10" defaultRowHeight="15" x14ac:dyDescent="0.25"/>
  <cols>
    <col min="1" max="1" width="13.28515625" style="1" customWidth="1"/>
    <col min="2" max="2" width="8.85546875" style="1" bestFit="1" customWidth="1"/>
    <col min="3" max="3" width="3.85546875" style="1" bestFit="1" customWidth="1"/>
    <col min="4" max="4" width="33.140625" style="1" customWidth="1"/>
    <col min="5" max="5" width="8.140625" style="1" bestFit="1" customWidth="1"/>
    <col min="6" max="6" width="11.28515625" style="1" customWidth="1"/>
    <col min="7" max="7" width="10.140625" style="1" bestFit="1" customWidth="1"/>
    <col min="8" max="11" width="11.42578125" style="1"/>
    <col min="12" max="12" width="14.140625" style="1" bestFit="1" customWidth="1"/>
    <col min="13" max="16384" width="11.42578125" style="1"/>
  </cols>
  <sheetData>
    <row r="1" spans="1:7" ht="73.5" customHeight="1" thickBot="1" x14ac:dyDescent="0.3">
      <c r="A1" s="81" t="s">
        <v>11</v>
      </c>
      <c r="B1" s="82"/>
      <c r="C1" s="82"/>
      <c r="D1" s="82"/>
      <c r="E1" s="82"/>
      <c r="F1" s="82"/>
      <c r="G1" s="83"/>
    </row>
    <row r="2" spans="1:7" ht="60" customHeight="1" x14ac:dyDescent="0.25">
      <c r="A2" s="84" t="s">
        <v>12</v>
      </c>
      <c r="B2" s="84"/>
      <c r="C2" s="84"/>
      <c r="D2" s="84"/>
      <c r="E2" s="84"/>
      <c r="F2" s="84"/>
      <c r="G2" s="84"/>
    </row>
    <row r="3" spans="1:7" x14ac:dyDescent="0.25">
      <c r="A3" s="32"/>
      <c r="B3" s="11"/>
      <c r="C3" s="11"/>
      <c r="D3" s="11"/>
      <c r="E3" s="11"/>
      <c r="F3" s="11"/>
      <c r="G3" s="33"/>
    </row>
    <row r="4" spans="1:7" ht="18.75" x14ac:dyDescent="0.25">
      <c r="A4" s="34" t="s">
        <v>83</v>
      </c>
      <c r="B4" s="11"/>
      <c r="C4" s="11"/>
      <c r="D4" s="11"/>
      <c r="E4" s="11"/>
      <c r="F4" s="11"/>
      <c r="G4" s="33"/>
    </row>
    <row r="5" spans="1:7" ht="5.0999999999999996" customHeight="1" x14ac:dyDescent="0.25">
      <c r="A5" s="34"/>
      <c r="B5" s="11"/>
      <c r="C5" s="11"/>
      <c r="D5" s="11"/>
      <c r="E5" s="11"/>
      <c r="F5" s="11"/>
      <c r="G5" s="33"/>
    </row>
    <row r="6" spans="1:7" x14ac:dyDescent="0.25">
      <c r="A6" s="35" t="s">
        <v>0</v>
      </c>
      <c r="B6" s="35" t="s">
        <v>1</v>
      </c>
      <c r="C6" s="35" t="s">
        <v>2</v>
      </c>
      <c r="D6" s="36" t="s">
        <v>41</v>
      </c>
      <c r="E6" s="35" t="s">
        <v>42</v>
      </c>
      <c r="F6" s="35" t="s">
        <v>3</v>
      </c>
      <c r="G6" s="37" t="s">
        <v>4</v>
      </c>
    </row>
    <row r="7" spans="1:7" x14ac:dyDescent="0.25">
      <c r="A7" s="38" t="s">
        <v>43</v>
      </c>
      <c r="B7" s="39" t="s">
        <v>5</v>
      </c>
      <c r="C7" s="38" t="s">
        <v>6</v>
      </c>
      <c r="D7" s="40" t="s">
        <v>44</v>
      </c>
      <c r="E7" s="41"/>
      <c r="F7" s="42"/>
      <c r="G7" s="43"/>
    </row>
    <row r="8" spans="1:7" x14ac:dyDescent="0.25">
      <c r="A8" s="44" t="s">
        <v>45</v>
      </c>
      <c r="B8" s="45" t="s">
        <v>7</v>
      </c>
      <c r="C8" s="45" t="s">
        <v>46</v>
      </c>
      <c r="D8" s="46" t="s">
        <v>47</v>
      </c>
      <c r="E8" s="47">
        <v>1</v>
      </c>
      <c r="F8" s="59"/>
      <c r="G8" s="48">
        <f>ROUND(E8*F8,2)</f>
        <v>0</v>
      </c>
    </row>
    <row r="9" spans="1:7" ht="56.25" x14ac:dyDescent="0.25">
      <c r="A9" s="44"/>
      <c r="B9" s="45"/>
      <c r="C9" s="45"/>
      <c r="D9" s="46" t="s">
        <v>48</v>
      </c>
      <c r="E9" s="47"/>
      <c r="F9" s="62"/>
      <c r="G9" s="48"/>
    </row>
    <row r="10" spans="1:7" x14ac:dyDescent="0.25">
      <c r="A10" s="44" t="s">
        <v>49</v>
      </c>
      <c r="B10" s="45" t="s">
        <v>7</v>
      </c>
      <c r="C10" s="45" t="s">
        <v>46</v>
      </c>
      <c r="D10" s="46" t="s">
        <v>79</v>
      </c>
      <c r="E10" s="47">
        <v>1</v>
      </c>
      <c r="F10" s="59"/>
      <c r="G10" s="48">
        <f>ROUND(E10*F10,2)</f>
        <v>0</v>
      </c>
    </row>
    <row r="11" spans="1:7" ht="409.5" x14ac:dyDescent="0.25">
      <c r="A11" s="44"/>
      <c r="B11" s="45"/>
      <c r="C11" s="45"/>
      <c r="D11" s="46" t="s">
        <v>50</v>
      </c>
      <c r="E11" s="47"/>
      <c r="F11" s="62"/>
      <c r="G11" s="48"/>
    </row>
    <row r="12" spans="1:7" x14ac:dyDescent="0.25">
      <c r="A12" s="44" t="s">
        <v>51</v>
      </c>
      <c r="B12" s="45" t="s">
        <v>7</v>
      </c>
      <c r="C12" s="45" t="s">
        <v>46</v>
      </c>
      <c r="D12" s="46" t="s">
        <v>52</v>
      </c>
      <c r="E12" s="47">
        <v>1</v>
      </c>
      <c r="F12" s="59"/>
      <c r="G12" s="48">
        <f>ROUND(E12*F12,2)</f>
        <v>0</v>
      </c>
    </row>
    <row r="13" spans="1:7" ht="67.5" x14ac:dyDescent="0.25">
      <c r="A13" s="44"/>
      <c r="B13" s="45"/>
      <c r="C13" s="45"/>
      <c r="D13" s="46" t="s">
        <v>53</v>
      </c>
      <c r="E13" s="47"/>
      <c r="F13" s="62"/>
      <c r="G13" s="48"/>
    </row>
    <row r="14" spans="1:7" x14ac:dyDescent="0.25">
      <c r="A14" s="44" t="s">
        <v>54</v>
      </c>
      <c r="B14" s="45" t="s">
        <v>7</v>
      </c>
      <c r="C14" s="45" t="s">
        <v>46</v>
      </c>
      <c r="D14" s="46" t="s">
        <v>55</v>
      </c>
      <c r="E14" s="47">
        <v>1</v>
      </c>
      <c r="F14" s="59"/>
      <c r="G14" s="48">
        <f>ROUND(E14*F14,2)</f>
        <v>0</v>
      </c>
    </row>
    <row r="15" spans="1:7" ht="101.25" x14ac:dyDescent="0.25">
      <c r="A15" s="44"/>
      <c r="B15" s="45"/>
      <c r="C15" s="45"/>
      <c r="D15" s="46" t="s">
        <v>56</v>
      </c>
      <c r="E15" s="47"/>
      <c r="F15" s="62"/>
      <c r="G15" s="48"/>
    </row>
    <row r="16" spans="1:7" x14ac:dyDescent="0.25">
      <c r="A16" s="44" t="s">
        <v>57</v>
      </c>
      <c r="B16" s="45" t="s">
        <v>7</v>
      </c>
      <c r="C16" s="45" t="s">
        <v>46</v>
      </c>
      <c r="D16" s="46" t="s">
        <v>58</v>
      </c>
      <c r="E16" s="47">
        <v>1</v>
      </c>
      <c r="F16" s="59"/>
      <c r="G16" s="48">
        <f>ROUND(E16*F16,2)</f>
        <v>0</v>
      </c>
    </row>
    <row r="17" spans="1:7" ht="67.5" x14ac:dyDescent="0.25">
      <c r="A17" s="44"/>
      <c r="B17" s="45"/>
      <c r="C17" s="45"/>
      <c r="D17" s="46" t="s">
        <v>59</v>
      </c>
      <c r="E17" s="47"/>
      <c r="F17" s="62"/>
      <c r="G17" s="48"/>
    </row>
    <row r="18" spans="1:7" x14ac:dyDescent="0.25">
      <c r="A18" s="44" t="s">
        <v>60</v>
      </c>
      <c r="B18" s="63" t="s">
        <v>7</v>
      </c>
      <c r="C18" s="63" t="s">
        <v>61</v>
      </c>
      <c r="D18" s="64" t="s">
        <v>62</v>
      </c>
      <c r="E18" s="65">
        <v>1</v>
      </c>
      <c r="F18" s="66">
        <v>1000</v>
      </c>
      <c r="G18" s="67">
        <f>ROUND(E18*F18,2)</f>
        <v>1000</v>
      </c>
    </row>
    <row r="19" spans="1:7" ht="135" x14ac:dyDescent="0.25">
      <c r="A19" s="44"/>
      <c r="B19" s="45"/>
      <c r="C19" s="45"/>
      <c r="D19" s="46" t="s">
        <v>63</v>
      </c>
      <c r="E19" s="47"/>
      <c r="F19" s="62"/>
      <c r="G19" s="48"/>
    </row>
    <row r="20" spans="1:7" x14ac:dyDescent="0.25">
      <c r="A20" s="87" t="s">
        <v>64</v>
      </c>
      <c r="B20" s="88"/>
      <c r="C20" s="88"/>
      <c r="D20" s="88"/>
      <c r="E20" s="88"/>
      <c r="F20" s="89"/>
      <c r="G20" s="49">
        <f>SUM(G8:G19)</f>
        <v>1000</v>
      </c>
    </row>
    <row r="21" spans="1:7" x14ac:dyDescent="0.25">
      <c r="A21" s="38" t="s">
        <v>65</v>
      </c>
      <c r="B21" s="39" t="s">
        <v>5</v>
      </c>
      <c r="C21" s="38" t="s">
        <v>6</v>
      </c>
      <c r="D21" s="40" t="s">
        <v>66</v>
      </c>
      <c r="E21" s="41"/>
      <c r="F21" s="42"/>
      <c r="G21" s="43"/>
    </row>
    <row r="22" spans="1:7" x14ac:dyDescent="0.25">
      <c r="A22" s="44" t="s">
        <v>67</v>
      </c>
      <c r="B22" s="45" t="s">
        <v>7</v>
      </c>
      <c r="C22" s="45" t="s">
        <v>46</v>
      </c>
      <c r="D22" s="46" t="s">
        <v>66</v>
      </c>
      <c r="E22" s="47">
        <v>1</v>
      </c>
      <c r="F22" s="59"/>
      <c r="G22" s="48">
        <f>+F22*E22</f>
        <v>0</v>
      </c>
    </row>
    <row r="23" spans="1:7" ht="292.5" x14ac:dyDescent="0.25">
      <c r="A23" s="44"/>
      <c r="B23" s="45"/>
      <c r="C23" s="45"/>
      <c r="D23" s="46" t="s">
        <v>68</v>
      </c>
      <c r="E23" s="47"/>
      <c r="F23" s="62"/>
      <c r="G23" s="48"/>
    </row>
    <row r="24" spans="1:7" x14ac:dyDescent="0.25">
      <c r="A24" s="87" t="s">
        <v>69</v>
      </c>
      <c r="B24" s="88"/>
      <c r="C24" s="88"/>
      <c r="D24" s="88"/>
      <c r="E24" s="88"/>
      <c r="F24" s="89"/>
      <c r="G24" s="49">
        <f>+G22</f>
        <v>0</v>
      </c>
    </row>
    <row r="25" spans="1:7" x14ac:dyDescent="0.25">
      <c r="A25" s="38" t="s">
        <v>70</v>
      </c>
      <c r="B25" s="39" t="s">
        <v>5</v>
      </c>
      <c r="C25" s="38" t="s">
        <v>6</v>
      </c>
      <c r="D25" s="40" t="s">
        <v>9</v>
      </c>
      <c r="E25" s="41"/>
      <c r="F25" s="42"/>
      <c r="G25" s="43"/>
    </row>
    <row r="26" spans="1:7" x14ac:dyDescent="0.25">
      <c r="A26" s="44" t="s">
        <v>71</v>
      </c>
      <c r="B26" s="45" t="s">
        <v>7</v>
      </c>
      <c r="C26" s="45" t="s">
        <v>46</v>
      </c>
      <c r="D26" s="46" t="s">
        <v>9</v>
      </c>
      <c r="E26" s="47">
        <v>1</v>
      </c>
      <c r="F26" s="59"/>
      <c r="G26" s="48">
        <f>+E26*F26</f>
        <v>0</v>
      </c>
    </row>
    <row r="27" spans="1:7" ht="180" x14ac:dyDescent="0.25">
      <c r="A27" s="44"/>
      <c r="B27" s="45"/>
      <c r="C27" s="45"/>
      <c r="D27" s="46" t="s">
        <v>72</v>
      </c>
      <c r="E27" s="47"/>
      <c r="F27" s="62"/>
      <c r="G27" s="48"/>
    </row>
    <row r="28" spans="1:7" x14ac:dyDescent="0.25">
      <c r="A28" s="87" t="s">
        <v>73</v>
      </c>
      <c r="B28" s="88"/>
      <c r="C28" s="88"/>
      <c r="D28" s="88"/>
      <c r="E28" s="88"/>
      <c r="F28" s="89"/>
      <c r="G28" s="49">
        <f>+G26</f>
        <v>0</v>
      </c>
    </row>
    <row r="29" spans="1:7" x14ac:dyDescent="0.25">
      <c r="A29" s="38" t="s">
        <v>74</v>
      </c>
      <c r="B29" s="39" t="s">
        <v>5</v>
      </c>
      <c r="C29" s="38" t="s">
        <v>6</v>
      </c>
      <c r="D29" s="40" t="s">
        <v>8</v>
      </c>
      <c r="E29" s="41"/>
      <c r="F29" s="42"/>
      <c r="G29" s="43"/>
    </row>
    <row r="30" spans="1:7" x14ac:dyDescent="0.25">
      <c r="A30" s="44" t="s">
        <v>75</v>
      </c>
      <c r="B30" s="45" t="s">
        <v>7</v>
      </c>
      <c r="C30" s="45" t="s">
        <v>46</v>
      </c>
      <c r="D30" s="46" t="s">
        <v>76</v>
      </c>
      <c r="E30" s="47">
        <v>1</v>
      </c>
      <c r="F30" s="59"/>
      <c r="G30" s="48">
        <f>+F30*E30</f>
        <v>0</v>
      </c>
    </row>
    <row r="31" spans="1:7" ht="281.25" x14ac:dyDescent="0.25">
      <c r="A31" s="44"/>
      <c r="B31" s="45"/>
      <c r="C31" s="45"/>
      <c r="D31" s="46" t="s">
        <v>77</v>
      </c>
      <c r="E31" s="47"/>
      <c r="F31" s="62"/>
      <c r="G31" s="48"/>
    </row>
    <row r="32" spans="1:7" x14ac:dyDescent="0.25">
      <c r="A32" s="44" t="s">
        <v>78</v>
      </c>
      <c r="B32" s="45"/>
      <c r="C32" s="45"/>
      <c r="D32" s="46"/>
      <c r="E32" s="47"/>
      <c r="F32" s="62"/>
      <c r="G32" s="49">
        <f>+G30</f>
        <v>0</v>
      </c>
    </row>
    <row r="33" spans="1:12" s="23" customFormat="1" ht="12" customHeight="1" x14ac:dyDescent="0.25">
      <c r="A33" s="53"/>
      <c r="B33" s="54"/>
      <c r="C33" s="54"/>
      <c r="D33" s="50" t="s">
        <v>10</v>
      </c>
      <c r="E33" s="51"/>
      <c r="F33" s="52"/>
      <c r="G33" s="49">
        <f>+G32+G28+G20+G24</f>
        <v>1000</v>
      </c>
    </row>
    <row r="34" spans="1:12" s="23" customFormat="1" ht="15" customHeight="1" x14ac:dyDescent="0.25">
      <c r="A34" s="53"/>
      <c r="B34" s="54"/>
      <c r="C34" s="54"/>
      <c r="D34" s="3" t="s">
        <v>81</v>
      </c>
      <c r="E34" s="5" t="str">
        <f>+IF(AND($G$33&gt;0,LEN(G34)&lt;=0,LEN(F34)&lt;=0),"13 %",IF(AND($G$33&gt;0,G34&gt;0,LEN(F34)&lt;=0),+(G34/$G$33),""))</f>
        <v>13 %</v>
      </c>
      <c r="F34" s="6"/>
      <c r="G34" s="60"/>
    </row>
    <row r="35" spans="1:12" s="23" customFormat="1" ht="18.600000000000001" customHeight="1" x14ac:dyDescent="0.25">
      <c r="A35" s="55"/>
      <c r="B35" s="56"/>
      <c r="C35" s="56"/>
      <c r="D35" s="4" t="s">
        <v>82</v>
      </c>
      <c r="E35" s="5" t="str">
        <f>+IF(AND($G$33&gt;0,LEN(G35)&lt;=0,LEN(F35)&lt;=0),"6 %",IF(AND($G$33&gt;0,G35&gt;0,LEN(F35)&lt;=0),+(G35/$G$33),""))</f>
        <v>6 %</v>
      </c>
      <c r="F35" s="7"/>
      <c r="G35" s="60"/>
    </row>
    <row r="36" spans="1:12" s="23" customFormat="1" ht="22.15" customHeight="1" x14ac:dyDescent="0.25">
      <c r="A36" s="55"/>
      <c r="B36" s="56"/>
      <c r="C36" s="56"/>
      <c r="D36" s="4" t="s">
        <v>13</v>
      </c>
      <c r="E36" s="57"/>
      <c r="F36" s="57"/>
      <c r="G36" s="58">
        <f>SUBTOTAL(9,G33:G35)</f>
        <v>1000</v>
      </c>
      <c r="L36" s="61"/>
    </row>
    <row r="38" spans="1:12" x14ac:dyDescent="0.25">
      <c r="A38" s="85" t="s">
        <v>80</v>
      </c>
      <c r="B38" s="85"/>
      <c r="C38" s="85"/>
      <c r="D38" s="85"/>
      <c r="E38" s="85"/>
      <c r="F38" s="85"/>
      <c r="G38" s="85"/>
    </row>
    <row r="39" spans="1:12" ht="29.25" customHeight="1" x14ac:dyDescent="0.25">
      <c r="A39" s="85" t="s">
        <v>86</v>
      </c>
      <c r="B39" s="85"/>
      <c r="C39" s="85"/>
      <c r="D39" s="85"/>
      <c r="E39" s="85"/>
      <c r="F39" s="85"/>
      <c r="G39" s="85"/>
    </row>
    <row r="42" spans="1:12" s="2" customFormat="1" x14ac:dyDescent="0.25">
      <c r="A42" s="8" t="s">
        <v>14</v>
      </c>
      <c r="B42" s="86"/>
      <c r="C42" s="86"/>
      <c r="D42" s="86"/>
      <c r="E42" s="9"/>
      <c r="F42" s="10"/>
    </row>
    <row r="46" spans="1:12" s="2" customFormat="1" ht="75" customHeight="1" x14ac:dyDescent="0.25">
      <c r="A46" s="80" t="s">
        <v>15</v>
      </c>
      <c r="B46" s="80"/>
      <c r="C46" s="80"/>
      <c r="D46" s="80"/>
      <c r="E46" s="80"/>
      <c r="F46" s="80"/>
      <c r="G46" s="80"/>
    </row>
  </sheetData>
  <sheetProtection algorithmName="SHA-512" hashValue="mYMwrLWXsNm6Nwzrh5u8Hj4kjroyvFni/nDn1iZbnMxC3y7kpDLYRlV508xY3CpdpeSKTHB7lF9kmRkTdHMPJA==" saltValue="BkHCCMbh+tVc6o3Nv0b3Tg==" spinCount="100000" sheet="1" objects="1" scenarios="1" selectLockedCells="1"/>
  <autoFilter ref="A6:G35" xr:uid="{721CCB1B-2303-49A4-B1CE-A51181FB9A2C}"/>
  <mergeCells count="9">
    <mergeCell ref="A46:G46"/>
    <mergeCell ref="A1:G1"/>
    <mergeCell ref="A2:G2"/>
    <mergeCell ref="A39:G39"/>
    <mergeCell ref="B42:D42"/>
    <mergeCell ref="A24:F24"/>
    <mergeCell ref="A28:F28"/>
    <mergeCell ref="A20:F20"/>
    <mergeCell ref="A38:G38"/>
  </mergeCells>
  <pageMargins left="0.70866141732283472" right="0.70866141732283472" top="0.74803149606299213" bottom="0.74803149606299213" header="0.31496062992125984" footer="0.31496062992125984"/>
  <pageSetup paperSize="9" scale="98"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2025-10-27T11:53:43Z</cp:lastPrinted>
  <dcterms:created xsi:type="dcterms:W3CDTF">2025-03-07T14:13:09Z</dcterms:created>
  <dcterms:modified xsi:type="dcterms:W3CDTF">2025-12-16T12:28:57Z</dcterms:modified>
</cp:coreProperties>
</file>