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307_ObrasInstElecARGANDA_MIGG-RRJ\"/>
    </mc:Choice>
  </mc:AlternateContent>
  <xr:revisionPtr revIDLastSave="0" documentId="13_ncr:1_{A56C67F7-3858-470B-A923-F63181894F64}" xr6:coauthVersionLast="36" xr6:coauthVersionMax="36" xr10:uidLastSave="{00000000-0000-0000-0000-000000000000}"/>
  <bookViews>
    <workbookView xWindow="0" yWindow="0" windowWidth="28635" windowHeight="11790" xr2:uid="{28C30889-5956-4FEC-9FBA-566466D7007E}"/>
  </bookViews>
  <sheets>
    <sheet name="Anexo I pag 1 oferta L2" sheetId="7" r:id="rId1"/>
    <sheet name="Anx I Tabla Desglose Precio L2" sheetId="6" r:id="rId2"/>
  </sheets>
  <definedNames>
    <definedName name="_xlnm._FilterDatabase" localSheetId="1" hidden="1">'Anx I Tabla Desglose Precio L2'!$A$8:$G$37</definedName>
    <definedName name="_xlnm.Print_Area" localSheetId="0">'Anexo I pag 1 oferta L2'!$A$3:$J$51</definedName>
    <definedName name="_xlnm.Print_Area" localSheetId="1">'Anx I Tabla Desglose Precio L2'!$A$4:$G$44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6" l="1"/>
  <c r="F33" i="6" s="1"/>
  <c r="F29" i="6"/>
  <c r="F30" i="6" s="1"/>
  <c r="F26" i="6"/>
  <c r="F25" i="6"/>
  <c r="F22" i="6"/>
  <c r="F21" i="6"/>
  <c r="F20" i="6"/>
  <c r="F19" i="6"/>
  <c r="F18" i="6"/>
  <c r="F15" i="6"/>
  <c r="F14" i="6"/>
  <c r="F13" i="6"/>
  <c r="F12" i="6"/>
  <c r="F11" i="6"/>
  <c r="F10" i="6"/>
  <c r="F9" i="6"/>
  <c r="F23" i="6" l="1"/>
  <c r="F16" i="6"/>
  <c r="F27" i="6"/>
  <c r="F34" i="6" l="1"/>
  <c r="F37" i="6" l="1"/>
  <c r="B26" i="7" s="1"/>
  <c r="D35" i="6"/>
  <c r="D36" i="6"/>
  <c r="D36" i="7" l="1"/>
  <c r="D35" i="7"/>
</calcChain>
</file>

<file path=xl/sharedStrings.xml><?xml version="1.0" encoding="utf-8"?>
<sst xmlns="http://schemas.openxmlformats.org/spreadsheetml/2006/main" count="113" uniqueCount="93">
  <si>
    <t>Ud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</si>
  <si>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</si>
  <si>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ESTA TABLA DESGLOSE PRECIO DE OFERTA SE PRESENTARA FIRMADA 
EN FORMATO PDF</t>
  </si>
  <si>
    <t>(*) Cuando no se indiquen otros porcentajes se entenderá que quedan incluidos en el precio de la oferta el 13% de Gastos Generales y el 6% de Beneficio Industrial</t>
  </si>
  <si>
    <t xml:space="preserve">(**) Deben ofertarse todas las partidas. Si alguna se ofertara por importe CERO se consideraría ofertada SIN COSTE para CRTVE.  </t>
  </si>
  <si>
    <t>Fdo:</t>
  </si>
  <si>
    <r>
      <t xml:space="preserve">Esta tabla </t>
    </r>
    <r>
      <rPr>
        <b/>
        <i/>
        <sz val="9"/>
        <color theme="1"/>
        <rFont val="Calibri"/>
        <family val="2"/>
        <scheme val="minor"/>
      </rPr>
      <t>se indica como ejemplo para la presentación de las ofertas</t>
    </r>
    <r>
      <rPr>
        <i/>
        <sz val="9"/>
        <color theme="1"/>
        <rFont val="Calibri"/>
        <family val="2"/>
        <scheme val="minor"/>
      </rPr>
      <t>,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</si>
  <si>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</si>
  <si>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</si>
  <si>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</si>
  <si>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</si>
  <si>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</si>
  <si>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</si>
  <si>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</si>
  <si>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</si>
  <si>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€ </t>
  </si>
  <si>
    <t>Las proposiciones económicas incluirán un único precio para cada prestación, aplicable en cada uno de los años de ejecución del contrato.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</si>
  <si>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</si>
  <si>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</si>
  <si>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</si>
  <si>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</si>
  <si>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t xml:space="preserve">con D.N.I./NIE número </t>
  </si>
  <si>
    <t>actuando en calidad de apoderado de la empresa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</si>
  <si>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</si>
  <si>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r>
      <t xml:space="preserve">Las proposiciones económicas no podrán superar el importe total del valor estimado indicado en el PCAP cláusula 3ª, </t>
    </r>
    <r>
      <rPr>
        <b/>
        <sz val="11"/>
        <color theme="1"/>
        <rFont val="Calibri"/>
        <family val="2"/>
        <scheme val="minor"/>
      </rPr>
      <t>sin incluir modificaciones.</t>
    </r>
  </si>
  <si>
    <t>Expediente n.º S/04307/2025</t>
  </si>
  <si>
    <t>“S-04307-2025 - Obras para legalización de instalación baja tensión</t>
  </si>
  <si>
    <t xml:space="preserve"> y alumbrado exterior CENTRO EMISOR ARGANDA DEL REY”</t>
  </si>
  <si>
    <t xml:space="preserve">es de 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</si>
  <si>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 de </t>
    </r>
  </si>
  <si>
    <t>S-04307-2025 - Obras para legalización de instalación baja tensión y alumbrado exterior CENTRO EMISOR ARGANDA DEL REY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</si>
  <si>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</t>
    </r>
    <r>
      <rPr>
        <b/>
        <sz val="8"/>
        <color rgb="FFFF0000"/>
        <rFont val="Calibri"/>
        <family val="2"/>
        <scheme val="minor"/>
      </rPr>
      <t xml:space="preserve"> (*)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</si>
  <si>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yy</t>
    </r>
    <r>
      <rPr>
        <b/>
        <sz val="8"/>
        <color rgb="FF000000"/>
        <rFont val="Calibri"/>
        <family val="2"/>
        <scheme val="minor"/>
      </rPr>
      <t xml:space="preserve"> % </t>
    </r>
    <r>
      <rPr>
        <b/>
        <sz val="8"/>
        <color rgb="FFFF0000"/>
        <rFont val="Calibri"/>
        <family val="2"/>
        <scheme val="minor"/>
      </rPr>
      <t>(*)</t>
    </r>
  </si>
  <si>
    <t xml:space="preserve">Se presenta una oferta conjunta por los lotes 1 y 2, de forma que si todos ellos fueran adjudicados el precio ofertado se reduciría (con un máximo de dos decimales) en todos los conceptos en los siguientes porcentajes: </t>
  </si>
  <si>
    <t>descuento Lote 1 (%) :</t>
  </si>
  <si>
    <t>descuento Lote 2 (%) :</t>
  </si>
  <si>
    <t>Lote 2 :</t>
  </si>
  <si>
    <t xml:space="preserve">Obras para instalación de alumbrado exterior </t>
  </si>
  <si>
    <t>Lote 2:</t>
  </si>
  <si>
    <t>Código</t>
  </si>
  <si>
    <t>Resumen</t>
  </si>
  <si>
    <t>CanPres</t>
  </si>
  <si>
    <t>Pres</t>
  </si>
  <si>
    <t>ImpPres (**)</t>
  </si>
  <si>
    <t>01</t>
  </si>
  <si>
    <t/>
  </si>
  <si>
    <t>OBRA CIVIL</t>
  </si>
  <si>
    <t>01_01</t>
  </si>
  <si>
    <t>m CANALIZACIÓN 50x105 cm</t>
  </si>
  <si>
    <t>01_02</t>
  </si>
  <si>
    <t>M³EXCAVACION EN ZANJA POR MEDIOS MECANICOS Y/OMANUALES</t>
  </si>
  <si>
    <t>01_03</t>
  </si>
  <si>
    <t>M³ RELLENO DE ZANJA CON TIERRA SELECCIONADA DE PROPIA EXCAVACIÓN.</t>
  </si>
  <si>
    <t>01_04</t>
  </si>
  <si>
    <t>UD. CIMENTACION FAROLA</t>
  </si>
  <si>
    <t>01_05</t>
  </si>
  <si>
    <t>m2 PAVIMENTO EXTERIOR: ASFALTADO PARA VIALES</t>
  </si>
  <si>
    <t>01_06</t>
  </si>
  <si>
    <t>m2 DEMOLICIÓN DE PAVIMENTO EXISTENTE INCLUSO CORTE</t>
  </si>
  <si>
    <t>01_07</t>
  </si>
  <si>
    <t>m2 REPOSICION DE ACERA SIMILAR A LA EXISTENTE</t>
  </si>
  <si>
    <t>Total 001</t>
  </si>
  <si>
    <t>02</t>
  </si>
  <si>
    <t>ALUMBRADO</t>
  </si>
  <si>
    <t>02_01</t>
  </si>
  <si>
    <t>m CONDUCTOR COBRE XLPE 1X6 MM2</t>
  </si>
  <si>
    <t>02_02</t>
  </si>
  <si>
    <t>Ud.COLUMNA TRONCOCONICA DE HASTA 6M  TT Y ARQUETA</t>
  </si>
  <si>
    <t>02_03</t>
  </si>
  <si>
    <t>UD.LUMINARIA VIAL LED 3000K ALUM-17000lum 110W - ACC. FIJACIÓN</t>
  </si>
  <si>
    <t>02_04</t>
  </si>
  <si>
    <t>Ud.PROYECTOR FACHADA LED  50w</t>
  </si>
  <si>
    <t>02_05</t>
  </si>
  <si>
    <t>Ud. PROGRAMADOR ASTRONOMICO</t>
  </si>
  <si>
    <t>Total 002</t>
  </si>
  <si>
    <t>03</t>
  </si>
  <si>
    <t>LEGALIZACION Y CONTROL DE CALIDAD</t>
  </si>
  <si>
    <t>03_01</t>
  </si>
  <si>
    <t>CONTROL DE CALIDAD</t>
  </si>
  <si>
    <t>03_02</t>
  </si>
  <si>
    <t>LEGALIZACION</t>
  </si>
  <si>
    <t>Total 003</t>
  </si>
  <si>
    <t>04</t>
  </si>
  <si>
    <t>COORDINACION DE SEGURIDAD Y SALUD</t>
  </si>
  <si>
    <t>04_01</t>
  </si>
  <si>
    <t>COORDINACION DE LA SEGURIDAD Y SALUD</t>
  </si>
  <si>
    <t>Total 004</t>
  </si>
  <si>
    <t>05</t>
  </si>
  <si>
    <t>GESTION DE RESIDUOS</t>
  </si>
  <si>
    <t>05_01</t>
  </si>
  <si>
    <t>Total 005</t>
  </si>
  <si>
    <t>TOTAL PRESUPUESTO EJECUCIÓN MATERIAL  LOTE 2</t>
  </si>
  <si>
    <t xml:space="preserve">PRESUPUESTO EJECUCION CONTRATA/IMPORTE OFERTA LOTE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</si>
</sst>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4CBE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95">
    <xf numFmtId="0" fontId="0" fillId="0" borderId="0" xfId="0"/>
    <xf numFmtId="0" fontId="8" fillId="0" borderId="0" xfId="0" applyFont="1" applyBorder="1" applyAlignment="1" applyProtection="1">
      <alignment vertical="top" wrapText="1"/>
    </xf>
    <xf numFmtId="0" fontId="0" fillId="0" borderId="0" xfId="0" applyProtection="1"/>
    <xf numFmtId="0" fontId="10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vertical="top"/>
    </xf>
    <xf numFmtId="0" fontId="7" fillId="0" borderId="0" xfId="0" applyFont="1" applyAlignment="1" applyProtection="1">
      <alignment vertical="top"/>
    </xf>
    <xf numFmtId="0" fontId="11" fillId="0" borderId="0" xfId="0" applyFont="1" applyAlignment="1" applyProtection="1">
      <alignment vertical="top"/>
    </xf>
    <xf numFmtId="10" fontId="13" fillId="2" borderId="7" xfId="0" applyNumberFormat="1" applyFont="1" applyFill="1" applyBorder="1" applyAlignment="1" applyProtection="1">
      <alignment horizontal="right" vertical="center"/>
    </xf>
    <xf numFmtId="4" fontId="2" fillId="2" borderId="9" xfId="0" applyNumberFormat="1" applyFont="1" applyFill="1" applyBorder="1" applyAlignment="1" applyProtection="1">
      <alignment vertical="top"/>
      <protection locked="0"/>
    </xf>
    <xf numFmtId="4" fontId="2" fillId="2" borderId="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right" vertical="top"/>
    </xf>
    <xf numFmtId="0" fontId="1" fillId="0" borderId="0" xfId="0" applyFont="1" applyProtection="1"/>
    <xf numFmtId="0" fontId="15" fillId="0" borderId="0" xfId="0" applyFont="1" applyAlignment="1" applyProtection="1">
      <alignment horizontal="left" vertical="center" wrapText="1"/>
    </xf>
    <xf numFmtId="0" fontId="17" fillId="0" borderId="0" xfId="0" applyFont="1" applyProtection="1"/>
    <xf numFmtId="0" fontId="11" fillId="0" borderId="0" xfId="0" applyFont="1" applyProtection="1"/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20" fillId="0" borderId="0" xfId="0" applyFont="1" applyAlignment="1" applyProtection="1">
      <alignment horizontal="left" vertical="top"/>
    </xf>
    <xf numFmtId="0" fontId="20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22" fillId="0" borderId="0" xfId="0" applyFont="1" applyAlignment="1" applyProtection="1"/>
    <xf numFmtId="0" fontId="23" fillId="0" borderId="0" xfId="0" applyFont="1" applyProtection="1"/>
    <xf numFmtId="0" fontId="0" fillId="0" borderId="0" xfId="0" applyAlignment="1" applyProtection="1">
      <alignment vertical="center"/>
    </xf>
    <xf numFmtId="0" fontId="0" fillId="2" borderId="0" xfId="0" applyFill="1" applyAlignment="1" applyProtection="1">
      <alignment horizontal="left" vertical="center" shrinkToFit="1"/>
      <protection locked="0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1" fillId="0" borderId="0" xfId="0" applyFont="1" applyFill="1" applyProtection="1"/>
    <xf numFmtId="0" fontId="1" fillId="0" borderId="0" xfId="0" applyFont="1" applyFill="1" applyAlignment="1" applyProtection="1">
      <alignment vertical="top"/>
    </xf>
    <xf numFmtId="0" fontId="3" fillId="0" borderId="1" xfId="0" applyFont="1" applyFill="1" applyBorder="1" applyAlignment="1" applyProtection="1">
      <alignment vertical="top"/>
    </xf>
    <xf numFmtId="3" fontId="3" fillId="0" borderId="1" xfId="0" applyNumberFormat="1" applyFont="1" applyFill="1" applyBorder="1" applyAlignment="1" applyProtection="1">
      <alignment vertical="top"/>
    </xf>
    <xf numFmtId="4" fontId="2" fillId="0" borderId="1" xfId="0" applyNumberFormat="1" applyFont="1" applyFill="1" applyBorder="1" applyAlignment="1" applyProtection="1">
      <alignment vertical="top"/>
    </xf>
    <xf numFmtId="4" fontId="2" fillId="2" borderId="1" xfId="0" applyNumberFormat="1" applyFont="1" applyFill="1" applyBorder="1" applyAlignment="1" applyProtection="1">
      <alignment vertical="top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0" fontId="0" fillId="0" borderId="0" xfId="0" applyAlignment="1" applyProtection="1">
      <alignment horizontal="center" vertical="top"/>
    </xf>
    <xf numFmtId="0" fontId="11" fillId="0" borderId="0" xfId="0" applyFont="1" applyAlignment="1" applyProtection="1">
      <alignment horizontal="right" vertical="top"/>
    </xf>
    <xf numFmtId="4" fontId="3" fillId="3" borderId="8" xfId="0" applyNumberFormat="1" applyFont="1" applyFill="1" applyBorder="1" applyAlignment="1" applyProtection="1">
      <alignment horizontal="right" vertical="center" indent="4"/>
      <protection locked="0"/>
    </xf>
    <xf numFmtId="49" fontId="14" fillId="5" borderId="1" xfId="0" applyNumberFormat="1" applyFont="1" applyFill="1" applyBorder="1" applyAlignment="1" applyProtection="1">
      <alignment horizontal="center" vertical="top"/>
    </xf>
    <xf numFmtId="49" fontId="14" fillId="5" borderId="1" xfId="0" applyNumberFormat="1" applyFont="1" applyFill="1" applyBorder="1" applyAlignment="1" applyProtection="1">
      <alignment horizontal="center" vertical="top" wrapText="1"/>
    </xf>
    <xf numFmtId="3" fontId="2" fillId="5" borderId="1" xfId="0" applyNumberFormat="1" applyFont="1" applyFill="1" applyBorder="1" applyAlignment="1" applyProtection="1">
      <alignment horizontal="center" vertical="top"/>
    </xf>
    <xf numFmtId="4" fontId="2" fillId="5" borderId="11" xfId="0" applyNumberFormat="1" applyFont="1" applyFill="1" applyBorder="1" applyAlignment="1" applyProtection="1">
      <alignment horizontal="center" vertical="top"/>
    </xf>
    <xf numFmtId="4" fontId="2" fillId="5" borderId="12" xfId="0" applyNumberFormat="1" applyFont="1" applyFill="1" applyBorder="1" applyAlignment="1" applyProtection="1">
      <alignment horizontal="center" vertical="top"/>
    </xf>
    <xf numFmtId="49" fontId="14" fillId="5" borderId="1" xfId="0" applyNumberFormat="1" applyFont="1" applyFill="1" applyBorder="1" applyAlignment="1" applyProtection="1">
      <alignment vertical="top" wrapText="1"/>
    </xf>
    <xf numFmtId="49" fontId="14" fillId="5" borderId="1" xfId="0" applyNumberFormat="1" applyFont="1" applyFill="1" applyBorder="1" applyAlignment="1" applyProtection="1">
      <alignment vertical="top"/>
    </xf>
    <xf numFmtId="3" fontId="24" fillId="5" borderId="1" xfId="0" applyNumberFormat="1" applyFont="1" applyFill="1" applyBorder="1" applyAlignment="1" applyProtection="1">
      <alignment vertical="top"/>
    </xf>
    <xf numFmtId="4" fontId="24" fillId="5" borderId="11" xfId="0" applyNumberFormat="1" applyFont="1" applyFill="1" applyBorder="1" applyAlignment="1" applyProtection="1">
      <alignment vertical="top"/>
    </xf>
    <xf numFmtId="49" fontId="25" fillId="6" borderId="1" xfId="0" applyNumberFormat="1" applyFont="1" applyFill="1" applyBorder="1" applyAlignment="1" applyProtection="1">
      <alignment vertical="top"/>
    </xf>
    <xf numFmtId="49" fontId="25" fillId="0" borderId="1" xfId="0" applyNumberFormat="1" applyFont="1" applyBorder="1" applyAlignment="1" applyProtection="1">
      <alignment vertical="top"/>
    </xf>
    <xf numFmtId="49" fontId="25" fillId="0" borderId="1" xfId="0" applyNumberFormat="1" applyFont="1" applyBorder="1" applyAlignment="1" applyProtection="1">
      <alignment vertical="top" wrapText="1"/>
    </xf>
    <xf numFmtId="3" fontId="3" fillId="0" borderId="1" xfId="0" applyNumberFormat="1" applyFont="1" applyBorder="1" applyAlignment="1" applyProtection="1">
      <alignment vertical="top"/>
    </xf>
    <xf numFmtId="4" fontId="2" fillId="0" borderId="11" xfId="0" applyNumberFormat="1" applyFont="1" applyBorder="1" applyAlignment="1" applyProtection="1">
      <alignment vertical="top"/>
    </xf>
    <xf numFmtId="4" fontId="2" fillId="2" borderId="12" xfId="0" applyNumberFormat="1" applyFont="1" applyFill="1" applyBorder="1" applyAlignment="1" applyProtection="1">
      <alignment vertical="top"/>
    </xf>
    <xf numFmtId="0" fontId="25" fillId="0" borderId="1" xfId="0" applyFont="1" applyBorder="1" applyAlignment="1" applyProtection="1">
      <alignment vertical="top"/>
    </xf>
    <xf numFmtId="49" fontId="14" fillId="0" borderId="1" xfId="0" applyNumberFormat="1" applyFont="1" applyBorder="1" applyAlignment="1" applyProtection="1">
      <alignment horizontal="right" vertical="top" wrapText="1"/>
    </xf>
    <xf numFmtId="4" fontId="2" fillId="0" borderId="6" xfId="0" applyNumberFormat="1" applyFont="1" applyBorder="1" applyAlignment="1" applyProtection="1">
      <alignment vertical="top"/>
    </xf>
    <xf numFmtId="3" fontId="2" fillId="5" borderId="1" xfId="0" applyNumberFormat="1" applyFont="1" applyFill="1" applyBorder="1" applyAlignment="1" applyProtection="1">
      <alignment vertical="top"/>
    </xf>
    <xf numFmtId="4" fontId="2" fillId="5" borderId="11" xfId="0" applyNumberFormat="1" applyFont="1" applyFill="1" applyBorder="1" applyAlignment="1" applyProtection="1">
      <alignment vertical="top"/>
    </xf>
    <xf numFmtId="4" fontId="2" fillId="2" borderId="1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justify" vertical="top" wrapText="1"/>
    </xf>
    <xf numFmtId="0" fontId="0" fillId="0" borderId="10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justify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 shrinkToFit="1"/>
      <protection locked="0"/>
    </xf>
    <xf numFmtId="4" fontId="7" fillId="4" borderId="0" xfId="0" applyNumberFormat="1" applyFont="1" applyFill="1" applyAlignment="1" applyProtection="1">
      <alignment horizontal="center" vertical="top" shrinkToFit="1"/>
    </xf>
    <xf numFmtId="0" fontId="7" fillId="4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justify" vertical="top" wrapText="1"/>
    </xf>
    <xf numFmtId="0" fontId="10" fillId="0" borderId="0" xfId="0" applyFont="1" applyAlignment="1" applyProtection="1">
      <alignment horizontal="center" vertical="top" wrapText="1"/>
    </xf>
    <xf numFmtId="0" fontId="19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center" vertical="top"/>
    </xf>
    <xf numFmtId="0" fontId="20" fillId="0" borderId="0" xfId="0" applyFont="1" applyAlignment="1" applyProtection="1">
      <alignment horizontal="left" vertical="top"/>
    </xf>
    <xf numFmtId="0" fontId="10" fillId="0" borderId="5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left" wrapText="1"/>
    </xf>
    <xf numFmtId="0" fontId="0" fillId="2" borderId="10" xfId="0" applyFill="1" applyBorder="1" applyAlignment="1" applyProtection="1">
      <alignment horizontal="center" vertical="top"/>
      <protection locked="0"/>
    </xf>
    <xf numFmtId="0" fontId="15" fillId="0" borderId="0" xfId="0" applyFont="1" applyAlignment="1" applyProtection="1">
      <alignment horizontal="justify" vertical="center" wrapText="1"/>
    </xf>
    <xf numFmtId="0" fontId="0" fillId="0" borderId="0" xfId="0" applyAlignment="1" applyProtection="1"/>
    <xf numFmtId="0" fontId="26" fillId="0" borderId="0" xfId="0" applyFont="1" applyAlignment="1" applyProtection="1"/>
    <xf numFmtId="164" fontId="0" fillId="0" borderId="10" xfId="0" applyNumberForma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justify" vertical="top" wrapText="1"/>
    </xf>
    <xf numFmtId="0" fontId="8" fillId="0" borderId="3" xfId="0" applyFont="1" applyBorder="1" applyAlignment="1" applyProtection="1">
      <alignment horizontal="justify" vertical="top" wrapText="1"/>
    </xf>
    <xf numFmtId="0" fontId="8" fillId="0" borderId="4" xfId="0" applyFont="1" applyBorder="1" applyAlignment="1" applyProtection="1">
      <alignment horizontal="justify" vertical="top" wrapText="1"/>
    </xf>
    <xf numFmtId="0" fontId="6" fillId="0" borderId="11" xfId="0" applyFont="1" applyFill="1" applyBorder="1" applyAlignment="1" applyProtection="1">
      <alignment vertical="top"/>
    </xf>
    <xf numFmtId="0" fontId="12" fillId="0" borderId="12" xfId="0" applyFont="1" applyBorder="1" applyAlignment="1" applyProtection="1">
      <alignment horizontal="right" vertical="center"/>
    </xf>
    <xf numFmtId="0" fontId="12" fillId="0" borderId="1" xfId="0" applyFont="1" applyBorder="1" applyAlignment="1" applyProtection="1">
      <alignment horizontal="right" vertical="center"/>
    </xf>
    <xf numFmtId="49" fontId="14" fillId="5" borderId="1" xfId="0" quotePrefix="1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center" wrapText="1"/>
    </xf>
    <xf numFmtId="3" fontId="3" fillId="0" borderId="1" xfId="0" applyNumberFormat="1" applyFont="1" applyFill="1" applyBorder="1" applyAlignment="1" applyProtection="1">
      <alignment vertical="center"/>
    </xf>
    <xf numFmtId="4" fontId="2" fillId="0" borderId="1" xfId="0" applyNumberFormat="1" applyFont="1" applyFill="1" applyBorder="1" applyAlignment="1" applyProtection="1">
      <alignment vertical="center"/>
    </xf>
    <xf numFmtId="4" fontId="2" fillId="2" borderId="1" xfId="0" applyNumberFormat="1" applyFont="1" applyFill="1" applyBorder="1" applyAlignment="1" applyProtection="1">
      <alignment vertical="center" wrapText="1"/>
    </xf>
  </cellXfs>
  <cellStyles count="2">
    <cellStyle name="Normal" xfId="0" builtinId="0"/>
    <cellStyle name="Normal 2" xfId="1" xr:uid="{72EA1204-B504-4A13-9D2E-5574E0D3D7C0}"/>
  </cellStyles>
  <dxfs count="0"/>
  <tableStyles count="0" defaultTableStyle="TableStyleMedium2" defaultPivotStyle="PivotStyleLight16"/>
  <colors>
    <mruColors>
      <color rgb="FFFFFFCC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3132AB-39B6-4CE7-B85F-2B96FB206B2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771E65-0840-4FBB-B7A0-816307CC09D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ECEE5-150C-4175-A7B9-FD0687B30686}">
  <sheetPr>
    <pageSetUpPr fitToPage="1"/>
  </sheetPr>
  <dimension ref="A2:I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17.85546875" style="2" customWidth="1"/>
    <col min="4" max="9" width="11.42578125" style="2"/>
    <col min="10" max="10" width="1.7109375" style="2" customWidth="1"/>
    <col min="11" max="16384" width="11.42578125" style="2"/>
  </cols>
  <sheetData>
    <row r="2" spans="1:9" s="4" customFormat="1" ht="108.75" customHeight="1" x14ac:dyDescent="0.25">
      <c r="A2" s="72" t="s">
        <v>7</v>
      </c>
      <c r="B2" s="72"/>
      <c r="C2" s="72"/>
      <c r="D2" s="72"/>
      <c r="E2" s="72"/>
      <c r="F2" s="72"/>
      <c r="G2" s="72"/>
      <c r="H2" s="72"/>
      <c r="I2" s="72"/>
    </row>
    <row r="5" spans="1:9" x14ac:dyDescent="0.25">
      <c r="D5" s="14"/>
      <c r="E5" s="14"/>
      <c r="F5" s="15"/>
      <c r="G5" s="15"/>
      <c r="H5" s="15"/>
      <c r="I5" s="16" t="s">
        <v>26</v>
      </c>
    </row>
    <row r="6" spans="1:9" x14ac:dyDescent="0.25">
      <c r="D6" s="14"/>
      <c r="E6" s="14"/>
      <c r="F6" s="15"/>
      <c r="G6" s="15"/>
      <c r="H6" s="15"/>
      <c r="I6" s="16" t="s">
        <v>27</v>
      </c>
    </row>
    <row r="7" spans="1:9" x14ac:dyDescent="0.25">
      <c r="D7" s="14"/>
      <c r="E7" s="14"/>
      <c r="F7" s="15"/>
      <c r="G7" s="15"/>
      <c r="H7" s="15"/>
      <c r="I7" s="17" t="s">
        <v>25</v>
      </c>
    </row>
    <row r="8" spans="1:9" ht="24.95" customHeight="1" x14ac:dyDescent="0.25"/>
    <row r="9" spans="1:9" ht="18.75" x14ac:dyDescent="0.3">
      <c r="A9" s="73" t="s">
        <v>8</v>
      </c>
      <c r="B9" s="73"/>
      <c r="C9" s="73"/>
      <c r="D9" s="73"/>
      <c r="E9" s="73"/>
      <c r="F9" s="73"/>
      <c r="G9" s="73"/>
      <c r="H9" s="73"/>
      <c r="I9" s="73"/>
    </row>
    <row r="10" spans="1:9" ht="15" customHeight="1" x14ac:dyDescent="0.25"/>
    <row r="11" spans="1:9" ht="15" customHeight="1" x14ac:dyDescent="0.25"/>
    <row r="12" spans="1:9" x14ac:dyDescent="0.25">
      <c r="A12" s="4" t="s">
        <v>9</v>
      </c>
      <c r="B12" s="74"/>
      <c r="C12" s="74"/>
      <c r="D12" s="74"/>
      <c r="E12" s="74"/>
      <c r="F12" s="75" t="s">
        <v>21</v>
      </c>
      <c r="G12" s="75"/>
      <c r="H12" s="75"/>
      <c r="I12" s="18"/>
    </row>
    <row r="13" spans="1:9" x14ac:dyDescent="0.25">
      <c r="A13" s="76" t="s">
        <v>10</v>
      </c>
      <c r="B13" s="76"/>
      <c r="C13" s="76"/>
      <c r="D13" s="76"/>
      <c r="E13" s="76"/>
      <c r="F13" s="76"/>
      <c r="G13" s="76"/>
      <c r="H13" s="76"/>
      <c r="I13" s="19"/>
    </row>
    <row r="14" spans="1:9" x14ac:dyDescent="0.25">
      <c r="A14" s="20"/>
      <c r="B14" s="20"/>
      <c r="C14" s="20"/>
      <c r="D14" s="20"/>
      <c r="E14" s="20"/>
      <c r="F14" s="20"/>
      <c r="G14" s="20"/>
      <c r="H14" s="20"/>
      <c r="I14" s="19"/>
    </row>
    <row r="15" spans="1:9" x14ac:dyDescent="0.25">
      <c r="A15" s="65" t="s">
        <v>22</v>
      </c>
      <c r="B15" s="65"/>
      <c r="C15" s="65"/>
      <c r="D15" s="65"/>
      <c r="E15" s="66"/>
      <c r="F15" s="66"/>
      <c r="G15" s="66"/>
      <c r="H15" s="66"/>
      <c r="I15" s="66"/>
    </row>
    <row r="16" spans="1:9" x14ac:dyDescent="0.25">
      <c r="B16" s="21"/>
      <c r="C16" s="21"/>
      <c r="D16" s="21"/>
      <c r="E16" s="21"/>
      <c r="F16" s="21" t="s">
        <v>11</v>
      </c>
      <c r="G16" s="21"/>
      <c r="H16" s="21"/>
      <c r="I16" s="4"/>
    </row>
    <row r="17" spans="1:9" x14ac:dyDescent="0.25">
      <c r="B17" s="21"/>
      <c r="C17" s="21"/>
      <c r="D17" s="21"/>
      <c r="E17" s="21"/>
      <c r="F17" s="21"/>
      <c r="G17" s="21"/>
      <c r="H17" s="21"/>
      <c r="I17" s="4"/>
    </row>
    <row r="18" spans="1:9" s="28" customFormat="1" ht="30" customHeight="1" x14ac:dyDescent="0.25">
      <c r="A18" s="28" t="s">
        <v>12</v>
      </c>
      <c r="B18" s="29"/>
      <c r="C18" s="67" t="s">
        <v>13</v>
      </c>
      <c r="D18" s="67"/>
      <c r="E18" s="68"/>
      <c r="F18" s="68"/>
      <c r="G18" s="68"/>
      <c r="H18" s="68"/>
      <c r="I18" s="68"/>
    </row>
    <row r="19" spans="1:9" s="22" customFormat="1" x14ac:dyDescent="0.25">
      <c r="A19" s="30"/>
      <c r="B19" s="23"/>
      <c r="C19" s="24"/>
      <c r="D19" s="24"/>
      <c r="E19" s="24"/>
      <c r="F19" s="24"/>
      <c r="G19" s="24"/>
      <c r="H19" s="25"/>
      <c r="I19" s="31"/>
    </row>
    <row r="20" spans="1:9" x14ac:dyDescent="0.25">
      <c r="A20" s="4" t="s">
        <v>14</v>
      </c>
      <c r="B20" s="4"/>
      <c r="C20" s="4"/>
      <c r="D20" s="4"/>
      <c r="E20" s="4"/>
      <c r="F20" s="4"/>
      <c r="G20" s="4"/>
      <c r="H20" s="4"/>
      <c r="I20" s="4"/>
    </row>
    <row r="21" spans="1:9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ht="56.25" customHeight="1" x14ac:dyDescent="0.25">
      <c r="A22" s="63" t="s">
        <v>23</v>
      </c>
      <c r="B22" s="63"/>
      <c r="C22" s="63"/>
      <c r="D22" s="63"/>
      <c r="E22" s="63"/>
      <c r="F22" s="63"/>
      <c r="G22" s="63"/>
      <c r="H22" s="63"/>
      <c r="I22" s="63"/>
    </row>
    <row r="23" spans="1:9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ht="15" customHeight="1" x14ac:dyDescent="0.25">
      <c r="A24" s="5" t="s">
        <v>29</v>
      </c>
      <c r="B24" s="4"/>
      <c r="C24" s="4"/>
      <c r="D24" s="4"/>
      <c r="E24" s="4"/>
      <c r="F24" s="4"/>
      <c r="G24" s="4"/>
      <c r="H24" s="4"/>
    </row>
    <row r="25" spans="1:9" ht="15" customHeight="1" x14ac:dyDescent="0.25">
      <c r="A25" s="40" t="s">
        <v>36</v>
      </c>
      <c r="B25" s="6" t="s">
        <v>37</v>
      </c>
      <c r="C25" s="4"/>
      <c r="D25" s="4"/>
      <c r="E25" s="4"/>
      <c r="F25" s="4"/>
      <c r="G25" s="4"/>
      <c r="H25" s="4"/>
    </row>
    <row r="26" spans="1:9" ht="15" customHeight="1" x14ac:dyDescent="0.25">
      <c r="A26" s="4" t="s">
        <v>28</v>
      </c>
      <c r="B26" s="69" t="str">
        <f>+IF('Anx I Tabla Desglose Precio L2'!F37="hay partidas sin ofertar","revisar tabla desglose precio",IF('Anx I Tabla Desglose Precio L2'!F37&lt;=79046.4,'Anx I Tabla Desglose Precio L2'!F37,"ERROR: no debe superar 79.046,40"))</f>
        <v>revisar tabla desglose precio</v>
      </c>
      <c r="C26" s="70"/>
      <c r="D26" s="4" t="s">
        <v>15</v>
      </c>
      <c r="E26" s="4"/>
      <c r="F26" s="4"/>
      <c r="G26" s="4"/>
      <c r="H26" s="4"/>
    </row>
    <row r="27" spans="1:9" ht="15" customHeight="1" x14ac:dyDescent="0.25">
      <c r="A27" s="4"/>
      <c r="B27" s="4"/>
      <c r="C27" s="4"/>
      <c r="D27" s="4"/>
      <c r="E27" s="4"/>
      <c r="F27" s="4"/>
      <c r="G27" s="4"/>
      <c r="H27" s="4"/>
    </row>
    <row r="28" spans="1:9" ht="15" customHeight="1" x14ac:dyDescent="0.25">
      <c r="A28" s="26"/>
      <c r="B28" s="4"/>
      <c r="C28" s="4"/>
      <c r="D28" s="4"/>
      <c r="E28" s="4"/>
      <c r="F28" s="4"/>
      <c r="G28" s="4"/>
      <c r="H28" s="4"/>
    </row>
    <row r="29" spans="1:9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ht="35.1" customHeight="1" x14ac:dyDescent="0.25">
      <c r="A30" s="63" t="s">
        <v>16</v>
      </c>
      <c r="B30" s="63"/>
      <c r="C30" s="63"/>
      <c r="D30" s="63"/>
      <c r="E30" s="63"/>
      <c r="F30" s="63"/>
      <c r="G30" s="63"/>
      <c r="H30" s="63"/>
      <c r="I30" s="63"/>
    </row>
    <row r="31" spans="1:9" ht="35.1" customHeight="1" x14ac:dyDescent="0.25">
      <c r="A31" s="71" t="s">
        <v>24</v>
      </c>
      <c r="B31" s="71"/>
      <c r="C31" s="71"/>
      <c r="D31" s="71"/>
      <c r="E31" s="71"/>
      <c r="F31" s="71"/>
      <c r="G31" s="71"/>
      <c r="H31" s="71"/>
      <c r="I31" s="71"/>
    </row>
    <row r="32" spans="1:9" ht="35.1" customHeight="1" x14ac:dyDescent="0.25">
      <c r="A32" s="63" t="s">
        <v>17</v>
      </c>
      <c r="B32" s="63"/>
      <c r="C32" s="63"/>
      <c r="D32" s="63"/>
      <c r="E32" s="63"/>
      <c r="F32" s="63"/>
      <c r="G32" s="63"/>
      <c r="H32" s="63"/>
      <c r="I32" s="63"/>
    </row>
    <row r="33" spans="1:9" ht="54.95" customHeight="1" x14ac:dyDescent="0.25">
      <c r="A33" s="63" t="s">
        <v>18</v>
      </c>
      <c r="B33" s="63"/>
      <c r="C33" s="63"/>
      <c r="D33" s="63"/>
      <c r="E33" s="63"/>
      <c r="F33" s="63"/>
      <c r="G33" s="63"/>
      <c r="H33" s="63"/>
      <c r="I33" s="63"/>
    </row>
    <row r="34" spans="1:9" ht="39.950000000000003" customHeight="1" x14ac:dyDescent="0.25">
      <c r="A34" s="63" t="s">
        <v>33</v>
      </c>
      <c r="B34" s="63"/>
      <c r="C34" s="63"/>
      <c r="D34" s="63"/>
      <c r="E34" s="63"/>
      <c r="F34" s="63"/>
      <c r="G34" s="63"/>
      <c r="H34" s="63"/>
      <c r="I34" s="63"/>
    </row>
    <row r="35" spans="1:9" ht="20.100000000000001" customHeight="1" x14ac:dyDescent="0.25">
      <c r="A35" s="81" t="s">
        <v>34</v>
      </c>
      <c r="B35" s="81"/>
      <c r="C35" s="83"/>
      <c r="D35" s="82" t="str">
        <f>+IF(C35=TRUNC(C35,4),"","máximo dos decimales")</f>
        <v/>
      </c>
      <c r="E35" s="4"/>
      <c r="F35" s="4"/>
      <c r="G35" s="4"/>
      <c r="H35" s="4"/>
      <c r="I35" s="4"/>
    </row>
    <row r="36" spans="1:9" ht="20.100000000000001" customHeight="1" x14ac:dyDescent="0.25">
      <c r="A36" s="81" t="s">
        <v>35</v>
      </c>
      <c r="B36" s="81"/>
      <c r="C36" s="83"/>
      <c r="D36" s="82" t="str">
        <f>+IF(C36=TRUNC(C36,4),"","máximo dos decimales")</f>
        <v/>
      </c>
      <c r="E36" s="4"/>
      <c r="F36" s="4"/>
      <c r="G36" s="4"/>
      <c r="H36" s="4"/>
      <c r="I36" s="4"/>
    </row>
    <row r="37" spans="1:9" ht="27" customHeight="1" x14ac:dyDescent="0.25">
      <c r="A37" s="81"/>
      <c r="B37" s="81"/>
      <c r="C37" s="81"/>
      <c r="D37" s="4"/>
      <c r="E37" s="4"/>
      <c r="F37" s="4"/>
      <c r="G37" s="4"/>
      <c r="H37" s="4"/>
      <c r="I37" s="4"/>
    </row>
    <row r="38" spans="1:9" x14ac:dyDescent="0.25">
      <c r="A38" s="5" t="s">
        <v>19</v>
      </c>
      <c r="B38" s="4"/>
      <c r="C38" s="4"/>
      <c r="D38" s="4"/>
      <c r="E38" s="4"/>
      <c r="F38" s="4"/>
      <c r="G38" s="4"/>
      <c r="H38" s="4"/>
      <c r="I38" s="4"/>
    </row>
    <row r="39" spans="1:9" ht="8.1" customHeight="1" x14ac:dyDescent="0.25">
      <c r="A39" s="4"/>
      <c r="B39" s="4"/>
      <c r="C39" s="4"/>
      <c r="D39" s="4"/>
      <c r="E39" s="4"/>
      <c r="F39" s="4"/>
      <c r="G39" s="4"/>
      <c r="H39" s="4"/>
      <c r="I39" s="4"/>
    </row>
    <row r="43" spans="1:9" x14ac:dyDescent="0.25">
      <c r="C43" s="27" t="s">
        <v>20</v>
      </c>
    </row>
    <row r="50" spans="2:7" x14ac:dyDescent="0.25">
      <c r="B50" s="2" t="s">
        <v>5</v>
      </c>
      <c r="C50" s="64"/>
      <c r="D50" s="64"/>
      <c r="E50" s="64"/>
      <c r="F50" s="64"/>
      <c r="G50" s="64"/>
    </row>
  </sheetData>
  <sheetProtection algorithmName="SHA-512" hashValue="gSiaPsN9qzd+L1p0Vq1GJ5jIcklSVnF9RqjhTUKLITsSzTyaviREwc1UnBP3e4xDoIPmrWN757ApCSkS6cQMaA==" saltValue="rUiXTAI4SJO6ESS7EbGjQw==" spinCount="100000" sheet="1" objects="1" scenarios="1" selectLockedCells="1"/>
  <mergeCells count="17">
    <mergeCell ref="A2:I2"/>
    <mergeCell ref="A9:I9"/>
    <mergeCell ref="B12:E12"/>
    <mergeCell ref="F12:H12"/>
    <mergeCell ref="A13:H13"/>
    <mergeCell ref="A32:I32"/>
    <mergeCell ref="A33:I33"/>
    <mergeCell ref="C50:G50"/>
    <mergeCell ref="A15:D15"/>
    <mergeCell ref="E15:I15"/>
    <mergeCell ref="A22:I22"/>
    <mergeCell ref="C18:D18"/>
    <mergeCell ref="E18:I18"/>
    <mergeCell ref="B26:C26"/>
    <mergeCell ref="A30:I30"/>
    <mergeCell ref="A31:I31"/>
    <mergeCell ref="A34:I34"/>
  </mergeCells>
  <printOptions horizontalCentered="1"/>
  <pageMargins left="0.9055118110236221" right="0.51181102362204722" top="0.74803149606299213" bottom="0.74803149606299213" header="0.31496062992125984" footer="0.31496062992125984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FAD0-D0FE-43E2-B58B-8A8483FD2CE9}">
  <sheetPr>
    <pageSetUpPr fitToPage="1"/>
  </sheetPr>
  <dimension ref="A1:G46"/>
  <sheetViews>
    <sheetView showGridLines="0" workbookViewId="0">
      <pane ySplit="2" topLeftCell="A18" activePane="bottomLeft" state="frozen"/>
      <selection pane="bottomLeft" activeCell="F35" sqref="F35:F36"/>
    </sheetView>
  </sheetViews>
  <sheetFormatPr baseColWidth="10" defaultRowHeight="15" x14ac:dyDescent="0.25"/>
  <cols>
    <col min="1" max="2" width="11.42578125" style="2"/>
    <col min="3" max="3" width="45.7109375" style="2" customWidth="1"/>
    <col min="4" max="4" width="11.42578125" style="2"/>
    <col min="5" max="6" width="12.7109375" style="2" customWidth="1"/>
    <col min="7" max="7" width="1.7109375" style="2" customWidth="1"/>
    <col min="8" max="16384" width="11.42578125" style="2"/>
  </cols>
  <sheetData>
    <row r="1" spans="1:7" ht="80.099999999999994" customHeight="1" thickBot="1" x14ac:dyDescent="0.3">
      <c r="A1" s="84" t="s">
        <v>1</v>
      </c>
      <c r="B1" s="85"/>
      <c r="C1" s="85"/>
      <c r="D1" s="85"/>
      <c r="E1" s="85"/>
      <c r="F1" s="86"/>
      <c r="G1" s="1"/>
    </row>
    <row r="2" spans="1:7" ht="60" customHeight="1" x14ac:dyDescent="0.25">
      <c r="A2" s="77" t="s">
        <v>2</v>
      </c>
      <c r="B2" s="77"/>
      <c r="C2" s="77"/>
      <c r="D2" s="77"/>
      <c r="E2" s="77"/>
      <c r="F2" s="77"/>
      <c r="G2" s="3"/>
    </row>
    <row r="3" spans="1:7" x14ac:dyDescent="0.25">
      <c r="A3" s="39"/>
      <c r="B3" s="4"/>
      <c r="C3" s="4"/>
      <c r="D3" s="4"/>
      <c r="E3" s="4"/>
      <c r="F3" s="4"/>
    </row>
    <row r="4" spans="1:7" x14ac:dyDescent="0.25">
      <c r="A4" s="6" t="s">
        <v>30</v>
      </c>
      <c r="B4" s="4"/>
      <c r="C4" s="4"/>
      <c r="D4" s="4"/>
      <c r="E4" s="4"/>
      <c r="F4" s="4"/>
    </row>
    <row r="5" spans="1:7" x14ac:dyDescent="0.25">
      <c r="A5" s="40" t="s">
        <v>38</v>
      </c>
      <c r="B5" s="6" t="s">
        <v>37</v>
      </c>
      <c r="C5" s="4"/>
      <c r="D5" s="4"/>
      <c r="E5" s="4"/>
      <c r="F5" s="4"/>
    </row>
    <row r="6" spans="1:7" s="32" customFormat="1" ht="5.0999999999999996" customHeight="1" x14ac:dyDescent="0.25">
      <c r="B6" s="33"/>
      <c r="C6" s="33"/>
      <c r="D6" s="33"/>
      <c r="E6" s="33"/>
      <c r="F6" s="33"/>
    </row>
    <row r="7" spans="1:7" x14ac:dyDescent="0.25">
      <c r="A7" s="42" t="s">
        <v>39</v>
      </c>
      <c r="B7" s="42" t="s">
        <v>0</v>
      </c>
      <c r="C7" s="43" t="s">
        <v>40</v>
      </c>
      <c r="D7" s="44" t="s">
        <v>41</v>
      </c>
      <c r="E7" s="45" t="s">
        <v>42</v>
      </c>
      <c r="F7" s="46" t="s">
        <v>43</v>
      </c>
    </row>
    <row r="8" spans="1:7" x14ac:dyDescent="0.25">
      <c r="A8" s="90" t="s">
        <v>44</v>
      </c>
      <c r="B8" s="48" t="s">
        <v>45</v>
      </c>
      <c r="C8" s="47" t="s">
        <v>46</v>
      </c>
      <c r="D8" s="49"/>
      <c r="E8" s="50"/>
      <c r="F8" s="49"/>
    </row>
    <row r="9" spans="1:7" x14ac:dyDescent="0.25">
      <c r="A9" s="51" t="s">
        <v>47</v>
      </c>
      <c r="B9" s="52" t="s">
        <v>45</v>
      </c>
      <c r="C9" s="53" t="s">
        <v>48</v>
      </c>
      <c r="D9" s="54">
        <v>280</v>
      </c>
      <c r="E9" s="62"/>
      <c r="F9" s="56">
        <f>+ROUND(ROUND(D9,2)*ROUND(E9,2),2)</f>
        <v>0</v>
      </c>
    </row>
    <row r="10" spans="1:7" x14ac:dyDescent="0.25">
      <c r="A10" s="51" t="s">
        <v>49</v>
      </c>
      <c r="B10" s="52" t="s">
        <v>45</v>
      </c>
      <c r="C10" s="53" t="s">
        <v>50</v>
      </c>
      <c r="D10" s="54">
        <v>50</v>
      </c>
      <c r="E10" s="62"/>
      <c r="F10" s="56">
        <f t="shared" ref="F10:F15" si="0">+ROUND(ROUND(D10,2)*ROUND(E10,2),2)</f>
        <v>0</v>
      </c>
    </row>
    <row r="11" spans="1:7" ht="22.5" x14ac:dyDescent="0.25">
      <c r="A11" s="51" t="s">
        <v>51</v>
      </c>
      <c r="B11" s="52" t="s">
        <v>45</v>
      </c>
      <c r="C11" s="53" t="s">
        <v>52</v>
      </c>
      <c r="D11" s="54">
        <v>83.5</v>
      </c>
      <c r="E11" s="62"/>
      <c r="F11" s="56">
        <f t="shared" si="0"/>
        <v>0</v>
      </c>
    </row>
    <row r="12" spans="1:7" x14ac:dyDescent="0.25">
      <c r="A12" s="51" t="s">
        <v>53</v>
      </c>
      <c r="B12" s="52" t="s">
        <v>45</v>
      </c>
      <c r="C12" s="53" t="s">
        <v>54</v>
      </c>
      <c r="D12" s="54">
        <v>30</v>
      </c>
      <c r="E12" s="62"/>
      <c r="F12" s="56">
        <f t="shared" si="0"/>
        <v>0</v>
      </c>
    </row>
    <row r="13" spans="1:7" x14ac:dyDescent="0.25">
      <c r="A13" s="51" t="s">
        <v>55</v>
      </c>
      <c r="B13" s="52"/>
      <c r="C13" s="53" t="s">
        <v>56</v>
      </c>
      <c r="D13" s="54">
        <v>44</v>
      </c>
      <c r="E13" s="62"/>
      <c r="F13" s="56">
        <f t="shared" si="0"/>
        <v>0</v>
      </c>
    </row>
    <row r="14" spans="1:7" x14ac:dyDescent="0.25">
      <c r="A14" s="51" t="s">
        <v>57</v>
      </c>
      <c r="B14" s="52"/>
      <c r="C14" s="53" t="s">
        <v>58</v>
      </c>
      <c r="D14" s="54">
        <v>44</v>
      </c>
      <c r="E14" s="62"/>
      <c r="F14" s="56">
        <f t="shared" si="0"/>
        <v>0</v>
      </c>
    </row>
    <row r="15" spans="1:7" x14ac:dyDescent="0.25">
      <c r="A15" s="51" t="s">
        <v>59</v>
      </c>
      <c r="B15" s="52"/>
      <c r="C15" s="53" t="s">
        <v>60</v>
      </c>
      <c r="D15" s="54">
        <v>14.5</v>
      </c>
      <c r="E15" s="62"/>
      <c r="F15" s="56">
        <f t="shared" si="0"/>
        <v>0</v>
      </c>
    </row>
    <row r="16" spans="1:7" x14ac:dyDescent="0.25">
      <c r="A16" s="57"/>
      <c r="B16" s="57"/>
      <c r="C16" s="58" t="s">
        <v>61</v>
      </c>
      <c r="D16" s="59"/>
      <c r="E16" s="55"/>
      <c r="F16" s="37">
        <f>SUM(F9:F15)</f>
        <v>0</v>
      </c>
    </row>
    <row r="17" spans="1:6" x14ac:dyDescent="0.25">
      <c r="A17" s="90" t="s">
        <v>62</v>
      </c>
      <c r="B17" s="48" t="s">
        <v>45</v>
      </c>
      <c r="C17" s="47" t="s">
        <v>63</v>
      </c>
      <c r="D17" s="49"/>
      <c r="E17" s="61"/>
      <c r="F17" s="60"/>
    </row>
    <row r="18" spans="1:6" x14ac:dyDescent="0.25">
      <c r="A18" s="51" t="s">
        <v>64</v>
      </c>
      <c r="B18" s="52" t="s">
        <v>45</v>
      </c>
      <c r="C18" s="53" t="s">
        <v>65</v>
      </c>
      <c r="D18" s="54">
        <v>1561</v>
      </c>
      <c r="E18" s="62"/>
      <c r="F18" s="56">
        <f t="shared" ref="F18:F22" si="1">+ROUND(ROUND(D18,2)*ROUND(E18,2),2)</f>
        <v>0</v>
      </c>
    </row>
    <row r="19" spans="1:6" x14ac:dyDescent="0.25">
      <c r="A19" s="51" t="s">
        <v>66</v>
      </c>
      <c r="B19" s="52" t="s">
        <v>45</v>
      </c>
      <c r="C19" s="53" t="s">
        <v>67</v>
      </c>
      <c r="D19" s="54">
        <v>30</v>
      </c>
      <c r="E19" s="62"/>
      <c r="F19" s="56">
        <f t="shared" si="1"/>
        <v>0</v>
      </c>
    </row>
    <row r="20" spans="1:6" ht="22.5" x14ac:dyDescent="0.25">
      <c r="A20" s="51" t="s">
        <v>68</v>
      </c>
      <c r="B20" s="52" t="s">
        <v>45</v>
      </c>
      <c r="C20" s="53" t="s">
        <v>69</v>
      </c>
      <c r="D20" s="54">
        <v>30</v>
      </c>
      <c r="E20" s="62"/>
      <c r="F20" s="56">
        <f t="shared" si="1"/>
        <v>0</v>
      </c>
    </row>
    <row r="21" spans="1:6" x14ac:dyDescent="0.25">
      <c r="A21" s="51" t="s">
        <v>70</v>
      </c>
      <c r="B21" s="52" t="s">
        <v>45</v>
      </c>
      <c r="C21" s="53" t="s">
        <v>71</v>
      </c>
      <c r="D21" s="54">
        <v>4</v>
      </c>
      <c r="E21" s="62"/>
      <c r="F21" s="56">
        <f t="shared" si="1"/>
        <v>0</v>
      </c>
    </row>
    <row r="22" spans="1:6" x14ac:dyDescent="0.25">
      <c r="A22" s="51" t="s">
        <v>72</v>
      </c>
      <c r="B22" s="52" t="s">
        <v>45</v>
      </c>
      <c r="C22" s="53" t="s">
        <v>73</v>
      </c>
      <c r="D22" s="54">
        <v>3</v>
      </c>
      <c r="E22" s="62"/>
      <c r="F22" s="56">
        <f t="shared" si="1"/>
        <v>0</v>
      </c>
    </row>
    <row r="23" spans="1:6" x14ac:dyDescent="0.25">
      <c r="A23" s="57"/>
      <c r="B23" s="57"/>
      <c r="C23" s="58" t="s">
        <v>74</v>
      </c>
      <c r="D23" s="59"/>
      <c r="E23" s="55"/>
      <c r="F23" s="37">
        <f>SUM(F18:F22)</f>
        <v>0</v>
      </c>
    </row>
    <row r="24" spans="1:6" x14ac:dyDescent="0.25">
      <c r="A24" s="90" t="s">
        <v>75</v>
      </c>
      <c r="B24" s="48" t="s">
        <v>45</v>
      </c>
      <c r="C24" s="47" t="s">
        <v>76</v>
      </c>
      <c r="D24" s="49"/>
      <c r="E24" s="61"/>
      <c r="F24" s="60"/>
    </row>
    <row r="25" spans="1:6" x14ac:dyDescent="0.25">
      <c r="A25" s="51" t="s">
        <v>77</v>
      </c>
      <c r="B25" s="52" t="s">
        <v>45</v>
      </c>
      <c r="C25" s="53" t="s">
        <v>78</v>
      </c>
      <c r="D25" s="54">
        <v>1</v>
      </c>
      <c r="E25" s="62"/>
      <c r="F25" s="56">
        <f t="shared" ref="F25:F26" si="2">+ROUND(ROUND(D25,2)*ROUND(E25,2),2)</f>
        <v>0</v>
      </c>
    </row>
    <row r="26" spans="1:6" x14ac:dyDescent="0.25">
      <c r="A26" s="51" t="s">
        <v>79</v>
      </c>
      <c r="B26" s="52" t="s">
        <v>45</v>
      </c>
      <c r="C26" s="53" t="s">
        <v>80</v>
      </c>
      <c r="D26" s="54">
        <v>1</v>
      </c>
      <c r="E26" s="62"/>
      <c r="F26" s="56">
        <f t="shared" si="2"/>
        <v>0</v>
      </c>
    </row>
    <row r="27" spans="1:6" x14ac:dyDescent="0.25">
      <c r="A27" s="57"/>
      <c r="B27" s="57"/>
      <c r="C27" s="58" t="s">
        <v>81</v>
      </c>
      <c r="D27" s="59"/>
      <c r="E27" s="55"/>
      <c r="F27" s="37">
        <f>SUM(F25:F26)</f>
        <v>0</v>
      </c>
    </row>
    <row r="28" spans="1:6" x14ac:dyDescent="0.25">
      <c r="A28" s="90" t="s">
        <v>82</v>
      </c>
      <c r="B28" s="48" t="s">
        <v>45</v>
      </c>
      <c r="C28" s="47" t="s">
        <v>83</v>
      </c>
      <c r="D28" s="49"/>
      <c r="E28" s="61"/>
      <c r="F28" s="60"/>
    </row>
    <row r="29" spans="1:6" x14ac:dyDescent="0.25">
      <c r="A29" s="51" t="s">
        <v>84</v>
      </c>
      <c r="B29" s="52" t="s">
        <v>45</v>
      </c>
      <c r="C29" s="53" t="s">
        <v>85</v>
      </c>
      <c r="D29" s="54">
        <v>1</v>
      </c>
      <c r="E29" s="62"/>
      <c r="F29" s="56">
        <f>+ROUND(ROUND(D29,2)*ROUND(E29,2),2)</f>
        <v>0</v>
      </c>
    </row>
    <row r="30" spans="1:6" x14ac:dyDescent="0.25">
      <c r="A30" s="57"/>
      <c r="B30" s="57"/>
      <c r="C30" s="58" t="s">
        <v>86</v>
      </c>
      <c r="D30" s="59"/>
      <c r="E30" s="55"/>
      <c r="F30" s="37">
        <f>SUM(F29)</f>
        <v>0</v>
      </c>
    </row>
    <row r="31" spans="1:6" x14ac:dyDescent="0.25">
      <c r="A31" s="90" t="s">
        <v>87</v>
      </c>
      <c r="B31" s="48" t="s">
        <v>45</v>
      </c>
      <c r="C31" s="47" t="s">
        <v>88</v>
      </c>
      <c r="D31" s="49"/>
      <c r="E31" s="61"/>
      <c r="F31" s="60"/>
    </row>
    <row r="32" spans="1:6" x14ac:dyDescent="0.25">
      <c r="A32" s="51" t="s">
        <v>89</v>
      </c>
      <c r="B32" s="52" t="s">
        <v>45</v>
      </c>
      <c r="C32" s="53" t="s">
        <v>88</v>
      </c>
      <c r="D32" s="54">
        <v>1</v>
      </c>
      <c r="E32" s="62"/>
      <c r="F32" s="56">
        <f>+ROUND(ROUND(D32,2)*ROUND(E32,2),2)</f>
        <v>0</v>
      </c>
    </row>
    <row r="33" spans="1:7" x14ac:dyDescent="0.25">
      <c r="A33" s="57"/>
      <c r="B33" s="57"/>
      <c r="C33" s="58" t="s">
        <v>90</v>
      </c>
      <c r="D33" s="59"/>
      <c r="E33" s="55"/>
      <c r="F33" s="37">
        <f>SUM(F32)</f>
        <v>0</v>
      </c>
    </row>
    <row r="34" spans="1:7" x14ac:dyDescent="0.25">
      <c r="A34" s="34"/>
      <c r="B34" s="87"/>
      <c r="C34" s="38" t="s">
        <v>91</v>
      </c>
      <c r="D34" s="35"/>
      <c r="E34" s="36"/>
      <c r="F34" s="37">
        <f>+F33+F30+F27+F23+F16</f>
        <v>0</v>
      </c>
    </row>
    <row r="35" spans="1:7" x14ac:dyDescent="0.25">
      <c r="C35" s="88" t="s">
        <v>31</v>
      </c>
      <c r="D35" s="7" t="str">
        <f>+IF(AND($F$34&gt;0,LEN(F35)&lt;=0,LEN(E35)&lt;=0),"13 %",IF(AND($F$34&gt;0,F35&gt;0,LEN(E35)&lt;=0),+(F35/$F$34),""))</f>
        <v/>
      </c>
      <c r="E35" s="41"/>
      <c r="F35" s="8"/>
    </row>
    <row r="36" spans="1:7" x14ac:dyDescent="0.25">
      <c r="C36" s="89" t="s">
        <v>32</v>
      </c>
      <c r="D36" s="7" t="str">
        <f>+IF(AND($F$34&gt;0,LEN(F36)&lt;=0,LEN(E36)&lt;=0)," 6 %",IF(AND($F$34&gt;0,F36&gt;0,LEN(E36)&lt;=0),+(F36/$F$34),""))</f>
        <v/>
      </c>
      <c r="E36" s="41"/>
      <c r="F36" s="9"/>
    </row>
    <row r="37" spans="1:7" ht="30" customHeight="1" x14ac:dyDescent="0.25">
      <c r="A37" s="28"/>
      <c r="B37" s="28"/>
      <c r="C37" s="91" t="s">
        <v>92</v>
      </c>
      <c r="D37" s="92"/>
      <c r="E37" s="93"/>
      <c r="F37" s="94" t="str">
        <f>IF(COUNTA(E8:E32)&lt;16,"hay partidas sin ofertar",IF(ROUND(SUM(F34:F36),2)=F34+F35+F36,SUM(F34:F36),"revisar G.G.-B.I. ofertados"))</f>
        <v>hay partidas sin ofertar</v>
      </c>
    </row>
    <row r="39" spans="1:7" s="32" customFormat="1" ht="24.95" customHeight="1" x14ac:dyDescent="0.25">
      <c r="A39" s="78" t="s">
        <v>3</v>
      </c>
      <c r="B39" s="78"/>
      <c r="C39" s="78"/>
      <c r="D39" s="78"/>
      <c r="E39" s="78"/>
      <c r="F39" s="78"/>
      <c r="G39" s="2"/>
    </row>
    <row r="40" spans="1:7" s="32" customFormat="1" ht="15" customHeight="1" x14ac:dyDescent="0.25">
      <c r="A40" s="78" t="s">
        <v>4</v>
      </c>
      <c r="B40" s="78"/>
      <c r="C40" s="78"/>
      <c r="D40" s="78"/>
      <c r="E40" s="78"/>
      <c r="F40" s="78"/>
      <c r="G40" s="2"/>
    </row>
    <row r="43" spans="1:7" s="32" customFormat="1" x14ac:dyDescent="0.25">
      <c r="A43" s="11" t="s">
        <v>5</v>
      </c>
      <c r="B43" s="79"/>
      <c r="C43" s="79"/>
      <c r="D43" s="79"/>
      <c r="E43" s="79"/>
      <c r="F43" s="12"/>
      <c r="G43" s="12"/>
    </row>
    <row r="44" spans="1:7" s="32" customFormat="1" x14ac:dyDescent="0.25">
      <c r="A44" s="10"/>
      <c r="B44" s="2"/>
      <c r="C44" s="2"/>
      <c r="D44" s="2"/>
      <c r="E44" s="2"/>
      <c r="F44" s="2"/>
      <c r="G44" s="2"/>
    </row>
    <row r="45" spans="1:7" s="32" customFormat="1" x14ac:dyDescent="0.25">
      <c r="A45" s="10"/>
      <c r="B45" s="2"/>
      <c r="C45" s="2"/>
      <c r="D45" s="2"/>
      <c r="E45" s="2"/>
      <c r="F45" s="2"/>
      <c r="G45" s="2"/>
    </row>
    <row r="46" spans="1:7" s="32" customFormat="1" ht="75" customHeight="1" x14ac:dyDescent="0.25">
      <c r="A46" s="80" t="s">
        <v>6</v>
      </c>
      <c r="B46" s="80"/>
      <c r="C46" s="80"/>
      <c r="D46" s="80"/>
      <c r="E46" s="80"/>
      <c r="F46" s="80"/>
      <c r="G46" s="13"/>
    </row>
  </sheetData>
  <sheetProtection algorithmName="SHA-512" hashValue="1pSk+GtPaHYpweLa3MItyRDZ9KnsjiZGNMeaMLlpeWQtUwV6XW+eLTdxtm1EwksyO5G5Z9A2CzCL3KxMkmh6sg==" saltValue="xfVpXPlf3vpF5H9wP65Igw==" spinCount="100000" sheet="1" objects="1" scenarios="1" selectLockedCells="1"/>
  <mergeCells count="6">
    <mergeCell ref="A39:F39"/>
    <mergeCell ref="A40:F40"/>
    <mergeCell ref="B43:E43"/>
    <mergeCell ref="A46:F46"/>
    <mergeCell ref="A1:F1"/>
    <mergeCell ref="A2:F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4" orientation="portrait" r:id="rId1"/>
  <headerFooter>
    <oddFooter>&amp;R&amp;P  /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 L2</vt:lpstr>
      <vt:lpstr>Anx I Tabla Desglose Precio L2</vt:lpstr>
      <vt:lpstr>'Anexo I pag 1 oferta L2'!Área_de_impresión</vt:lpstr>
      <vt:lpstr>'Anx I Tabla Desglose Precio L2'!Área_de_impresión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2026-01-02T09:38:38Z</cp:lastPrinted>
  <dcterms:created xsi:type="dcterms:W3CDTF">2025-09-12T19:06:01Z</dcterms:created>
  <dcterms:modified xsi:type="dcterms:W3CDTF">2026-01-02T09:42:15Z</dcterms:modified>
</cp:coreProperties>
</file>