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0455-2026 - Reforma controles técnicos estudios 5 Y 6 CP SANT CUGAT(VV)\2 Doc def\"/>
    </mc:Choice>
  </mc:AlternateContent>
  <xr:revisionPtr revIDLastSave="0" documentId="13_ncr:1_{70DC29E3-48FA-4B4E-8DBC-931BBE7E06E5}" xr6:coauthVersionLast="36" xr6:coauthVersionMax="47"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Precio'!$A$6:$F$146</definedName>
    <definedName name="_xlnm.Print_Area" localSheetId="0">'Anexo I pag 1 oferta'!$A$3:$I$56</definedName>
    <definedName name="_xlnm.Print_Area" localSheetId="1">'Anexo I Tabla Desglose Precio'!$A$7:$F$152</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1" i="4" l="1"/>
  <c r="F140" i="4"/>
  <c r="F139" i="4"/>
  <c r="F136" i="4"/>
  <c r="F137" i="4" s="1"/>
  <c r="F133" i="4"/>
  <c r="F134" i="4" s="1"/>
  <c r="F130" i="4"/>
  <c r="F129" i="4"/>
  <c r="F128" i="4"/>
  <c r="F125" i="4"/>
  <c r="F124" i="4"/>
  <c r="F121" i="4"/>
  <c r="F120" i="4"/>
  <c r="F119" i="4"/>
  <c r="F118" i="4"/>
  <c r="F115" i="4"/>
  <c r="F114" i="4"/>
  <c r="F113" i="4"/>
  <c r="F112" i="4"/>
  <c r="F111" i="4"/>
  <c r="F110" i="4"/>
  <c r="F109"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6" i="4"/>
  <c r="F75" i="4"/>
  <c r="F74" i="4"/>
  <c r="F71" i="4"/>
  <c r="F70" i="4"/>
  <c r="F69" i="4"/>
  <c r="F68" i="4"/>
  <c r="F67" i="4"/>
  <c r="F64" i="4"/>
  <c r="F63" i="4"/>
  <c r="F62" i="4"/>
  <c r="F61" i="4"/>
  <c r="F60" i="4"/>
  <c r="F57" i="4"/>
  <c r="F56" i="4"/>
  <c r="F55" i="4"/>
  <c r="F54" i="4"/>
  <c r="F53" i="4"/>
  <c r="F52" i="4"/>
  <c r="F51" i="4"/>
  <c r="F50" i="4"/>
  <c r="F49" i="4"/>
  <c r="F46" i="4"/>
  <c r="F45" i="4"/>
  <c r="F44" i="4"/>
  <c r="F43" i="4"/>
  <c r="F42" i="4"/>
  <c r="F41" i="4"/>
  <c r="F38" i="4"/>
  <c r="F37" i="4"/>
  <c r="F36" i="4"/>
  <c r="F35" i="4"/>
  <c r="F34" i="4"/>
  <c r="F33" i="4"/>
  <c r="F32" i="4"/>
  <c r="F31" i="4"/>
  <c r="F30" i="4"/>
  <c r="F29" i="4"/>
  <c r="F28" i="4"/>
  <c r="F27" i="4"/>
  <c r="F24" i="4"/>
  <c r="F23" i="4"/>
  <c r="F22" i="4"/>
  <c r="F21" i="4"/>
  <c r="F20" i="4"/>
  <c r="F19" i="4"/>
  <c r="F18" i="4"/>
  <c r="F17" i="4"/>
  <c r="F16" i="4"/>
  <c r="F15" i="4"/>
  <c r="F14" i="4"/>
  <c r="F13" i="4"/>
  <c r="F10" i="4"/>
  <c r="F9" i="4"/>
  <c r="F8" i="4"/>
  <c r="F142" i="4"/>
  <c r="F143" i="4" l="1"/>
  <c r="F131" i="4"/>
  <c r="F126" i="4"/>
  <c r="F116" i="4"/>
  <c r="F122" i="4"/>
  <c r="F77" i="4"/>
  <c r="F58" i="4"/>
  <c r="F47" i="4"/>
  <c r="F107" i="4"/>
  <c r="F72" i="4"/>
  <c r="F65" i="4"/>
  <c r="F11" i="4"/>
  <c r="F25" i="4" l="1"/>
  <c r="F39" i="4"/>
  <c r="F144" i="4" l="1"/>
  <c r="D145" i="4" l="1"/>
  <c r="D146" i="4"/>
  <c r="F147" i="4"/>
  <c r="B29" i="5" s="1"/>
</calcChain>
</file>

<file path=xl/sharedStrings.xml><?xml version="1.0" encoding="utf-8"?>
<sst xmlns="http://schemas.openxmlformats.org/spreadsheetml/2006/main" count="408" uniqueCount="305">
  <si>
    <t>Código</t>
  </si>
  <si>
    <t>Ud</t>
  </si>
  <si>
    <t>Resumen</t>
  </si>
  <si>
    <t/>
  </si>
  <si>
    <t>DEMOLICIÓN FALSO TECHO</t>
  </si>
  <si>
    <t>SEÑALIZACIÓN FOTOLUMINISCENTE</t>
  </si>
  <si>
    <t>CUELGUE TEMPORAL Y RE-COLOCACIÓN DETECTOR</t>
  </si>
  <si>
    <t>MONTAJE DE REJILLAS RECUPERADAS</t>
  </si>
  <si>
    <t>CONTROL DE CALIDAD</t>
  </si>
  <si>
    <t>SEGURIDAD Y SALUD</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</si>
  <si>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</si>
  <si>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</si>
  <si>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</si>
  <si>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</si>
  <si>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</si>
  <si>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</si>
  <si>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</si>
  <si>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</si>
  <si>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</si>
  <si>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</si>
  <si>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</si>
  <si>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</si>
  <si>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</si>
  <si>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</si>
  <si>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</si>
  <si>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</si>
  <si>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</si>
  <si>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</si>
  <si>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</si>
  <si>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</si>
  <si>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</si>
  <si>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</si>
  <si>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</si>
  <si>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</si>
  <si>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</si>
  <si>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</si>
  <si>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</si>
  <si>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</si>
  <si>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</si>
  <si>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</si>
  <si>
    <t>S-00455-2026 - Reforma controles técnicos SANT CUGAT</t>
  </si>
  <si>
    <t xml:space="preserve">“Reforma controles técnicos SANT CUGAT " </t>
  </si>
  <si>
    <t>Expediente n.º S/00455/2026</t>
  </si>
  <si>
    <t>01</t>
  </si>
  <si>
    <t>ACTUACIONES PREVIAS</t>
  </si>
  <si>
    <t>02</t>
  </si>
  <si>
    <t>03</t>
  </si>
  <si>
    <t>04</t>
  </si>
  <si>
    <t>05</t>
  </si>
  <si>
    <t>06</t>
  </si>
  <si>
    <t>07</t>
  </si>
  <si>
    <t>08</t>
  </si>
  <si>
    <t>09</t>
  </si>
  <si>
    <t>10</t>
  </si>
  <si>
    <t>11</t>
  </si>
  <si>
    <t>12</t>
  </si>
  <si>
    <t>13</t>
  </si>
  <si>
    <t>M2.</t>
  </si>
  <si>
    <t>M2</t>
  </si>
  <si>
    <t>UD.</t>
  </si>
  <si>
    <t>UD</t>
  </si>
  <si>
    <t>ML</t>
  </si>
  <si>
    <t>ML.</t>
  </si>
  <si>
    <t>RETIRADA ENSERES INTERIOR DE EDIFICACIÓN</t>
  </si>
  <si>
    <t>ANÁLISIS Y VERIFICACIÓN DE INSTALACIONES</t>
  </si>
  <si>
    <t>PROTECCIÓN DE MOBILIARIO EXISTENTE</t>
  </si>
  <si>
    <t>DEMOLICIONES Y DESMONTAJES</t>
  </si>
  <si>
    <t>DESMONTAJE  C/ RECUP.  MAMPARAS</t>
  </si>
  <si>
    <t>DESMONTAJE S/RECUP. MAMPARAS</t>
  </si>
  <si>
    <t>DESMONTAJE C/ RECUP.  EMPANELADO</t>
  </si>
  <si>
    <t>DESMONTAJE PUERTA CON RECUPERACIÓN</t>
  </si>
  <si>
    <t>DESMONTAJE SUELO TÉCNICO</t>
  </si>
  <si>
    <t>DESMONTAJE RAMPA SIN RECUPERACIÓN</t>
  </si>
  <si>
    <t>DESMONTAJE PANEL DE MONITORES</t>
  </si>
  <si>
    <t>DESMONTAJE CON RECUPERACIÓN EXTINTOR</t>
  </si>
  <si>
    <t>DESMONTAJE INSTALACIÓN ELECTRICA</t>
  </si>
  <si>
    <t>DESMONTAJE INSTALACIÓN CLIMATIZACIÓN</t>
  </si>
  <si>
    <t>DESMONTAJE INSTALACIONES ESPECIALES</t>
  </si>
  <si>
    <t>DIVISIONES INTERIORES Y AYUDAS</t>
  </si>
  <si>
    <t>TABIQUERÍA SECA 15+70A+15 E=100 MM/400</t>
  </si>
  <si>
    <t>FABRICA BLOQUE HORMIGÓN GRIS 40X20X20 cm</t>
  </si>
  <si>
    <t>TABICA AISLANTE LANA MINERAL FORRO ALUMINIO</t>
  </si>
  <si>
    <t>COLOCACIÓN EMPANELADO RECUPERADO</t>
  </si>
  <si>
    <t>COLOCACIÓN MAMPARA RECUPERADA</t>
  </si>
  <si>
    <t>COLOCACIÓN CARP. MADERA RECUPERADA</t>
  </si>
  <si>
    <t>EMPANELADO PANEL SIMPLE</t>
  </si>
  <si>
    <t>MAMPARA ALUMINIO DOBLE DE VIDRIO</t>
  </si>
  <si>
    <t>AYUDAS ALBAÑ. CLIMATIZACIÓN</t>
  </si>
  <si>
    <t>AYUDAS ALBAÑ. ELECTRICIDAD</t>
  </si>
  <si>
    <t>AYUDAS ALBAÑ. INSTALACIÓN PCI</t>
  </si>
  <si>
    <t>AYUDAS ALBAÑ. INST. ESPECIALES</t>
  </si>
  <si>
    <t>CARPINTERÍA INTERIOR Y CERRAJERÍA</t>
  </si>
  <si>
    <t>TOPE METÁLICO PROTECCIÓN PUERTAS</t>
  </si>
  <si>
    <t>MUELLE CIERRAPUERTAS</t>
  </si>
  <si>
    <t>PUERTA EN MAMPARA CIEGA 2H 130 cm.</t>
  </si>
  <si>
    <t>PUERTA  MAMPARA 2H. ALUMINIO DOBLE VIDRIO</t>
  </si>
  <si>
    <t>DESPLAZAMIENTO SOPORTE ALTAVOZ/TV</t>
  </si>
  <si>
    <t>BARANDILLA METALICA PROTECCION REVESTIMIENTO</t>
  </si>
  <si>
    <t>PAVIMENTOS</t>
  </si>
  <si>
    <t>RODAPIÉ ALUMINIO ANODIZADO 100x10 MM.</t>
  </si>
  <si>
    <t>RODAPIÉ CHAPA ALUMINIO ANODIZADO 100 MM</t>
  </si>
  <si>
    <t>TAPAJUNTAS SUELOS PERFIL ALUMINIO 80 mm.</t>
  </si>
  <si>
    <t>COLOCACIÓN DE SUELO TÉCNICO RECUPERADO</t>
  </si>
  <si>
    <t>FORMACIÓN RAMPA DE ACCESO</t>
  </si>
  <si>
    <t>LIMPIEZA BAJO SUELO TÉCNICO</t>
  </si>
  <si>
    <t>ALFOMBRILLA CAUCHO ESPESOR 10MM</t>
  </si>
  <si>
    <t>BALDOSAS SUELO TÉCNICO</t>
  </si>
  <si>
    <t>SUELO ELEVADO ESTRATIFICADO</t>
  </si>
  <si>
    <t>FALSOS TECHOS</t>
  </si>
  <si>
    <t>FALSO TECHO YESO LAMINADO LISO N-15</t>
  </si>
  <si>
    <t>FALSO TECHO VIRUTA MADERA 60x60-25</t>
  </si>
  <si>
    <t>DESMONTAJE Y RE-COLOCACIÓN FALSO TECHO</t>
  </si>
  <si>
    <t>TRASDOSADO FORJADO RETICULAR P.Y.L.</t>
  </si>
  <si>
    <t>SUSTITUCIÓN PLACAS F. T. DETERIORADAS</t>
  </si>
  <si>
    <t>ACONDICIONAMIENTO ACÚSTICO</t>
  </si>
  <si>
    <t>REVESTIMIENTO ABSORBENTE ECOPHON AKUSTO TM WALL C</t>
  </si>
  <si>
    <t>REV. ABS. ACUST. GEOM. PIRAMIDAL ESPUMA AUTOEXTINGUIBLE</t>
  </si>
  <si>
    <t>FALSO TECHO VIRUTA MADERA 60x60 ACÚSTICO</t>
  </si>
  <si>
    <t>AISLAMIENTO ISOVER ARENA e=50 mm</t>
  </si>
  <si>
    <t>SELLADO ACÚSTICO ENTRE SALAS</t>
  </si>
  <si>
    <t>ACABADOS Y PINTURAS</t>
  </si>
  <si>
    <t>PINTURA PLASTICA ACRILICA  MATE</t>
  </si>
  <si>
    <t>PINTURA EPOXI ANTIPOLVO EN PAVIMENTOS</t>
  </si>
  <si>
    <t>PINTURA PLÁSTICA AL AGUA EN PARAMENTOS HORIZ. Y VERT. INTERIORES</t>
  </si>
  <si>
    <t>INSTALACIÓN ELÉCTRICA</t>
  </si>
  <si>
    <t>MODIFICACIÓN CUADRO ELÉCTRICO CONTROLES</t>
  </si>
  <si>
    <t>PIAS DPN VIGI 2X16A 30 mA</t>
  </si>
  <si>
    <t>CABLE  3xG2,5 mm2, APANTALLADO RC4Z1-K1 (AS) 0,6/1KV</t>
  </si>
  <si>
    <t>CABLE  3xG2,5 mm2,  RZ1 0,6/1kV  LIBRE HALÓGENOS</t>
  </si>
  <si>
    <t>CIRCUITO  ALUMBRADO</t>
  </si>
  <si>
    <t>MANGUERA APANTALLADA 5G1.5 mm2.</t>
  </si>
  <si>
    <t>TENDIDO MANGUERAS AUDIO/VÍDEO/OTROS</t>
  </si>
  <si>
    <t>CLAVIJA  AÉREA MENNEKES 230V 16A IP 67 3 POLOS</t>
  </si>
  <si>
    <t>BASE AÉREA MENNEKES 230V 16A IP 67 3 POLOS</t>
  </si>
  <si>
    <t>PULSADOR ENCENDIDO LUMINARIA TRABAJO</t>
  </si>
  <si>
    <t>MECANISMO SENCILLO</t>
  </si>
  <si>
    <t>PULSADOR ENCENDIDO MESA CONTROLES</t>
  </si>
  <si>
    <t>COLOCACIÓN MECANISMO SENCILLO RECUPERADO</t>
  </si>
  <si>
    <t>MONTAJE Y CONEXIONADO ELEMENTO RECUPERADO</t>
  </si>
  <si>
    <t>COLOCACIÓN CAJA PORTAMECANISMOS RECUPERADA</t>
  </si>
  <si>
    <t>CANALETA 300x100 mm TIPO REJIBAND</t>
  </si>
  <si>
    <t>CANALETA 200x100 mm TIPO REJIBAND</t>
  </si>
  <si>
    <t>COLOCACIÓN BANDEJA METÁLICA RECUPERADA</t>
  </si>
  <si>
    <t>CANALIZ. TUBO FLEXIBLE CORRUG. REFORZADO D=25 mm</t>
  </si>
  <si>
    <t>CANALETA DE SUPERFICIE PVC EXTERIOR 40X200</t>
  </si>
  <si>
    <t>PANTALLA LED 60X60</t>
  </si>
  <si>
    <t>LUMINARIA EMERGENCIA NOVA  LD EMPOTRADA</t>
  </si>
  <si>
    <t>INSTALACIÓN LUMINARIA RECUPERADA</t>
  </si>
  <si>
    <t>DESPLAZAMIENTO DE LUMINARIA EXISTENTE</t>
  </si>
  <si>
    <t>ACONDICIONAR LUMINARIA TRABAJO RECUPERADA</t>
  </si>
  <si>
    <t>APLIQUE PARED ILUMINACIÓN INDIRECTA</t>
  </si>
  <si>
    <t>LINEA 0,6/1kV 5G10mm²</t>
  </si>
  <si>
    <t>ADECUACION SALIDA CUADRO UPS PATINILLO</t>
  </si>
  <si>
    <t>CLIMATIZACIÓN</t>
  </si>
  <si>
    <t>DESPLAZAMIENTO DE FANCOIL</t>
  </si>
  <si>
    <t>DESMONTAJE Y RECOLOCACIÓN DE SONDA</t>
  </si>
  <si>
    <t>CONDUCTO FIBRA REPOSICIÓN EXISTENTES</t>
  </si>
  <si>
    <t>TUBERIA TERMOPLASTICA NIRON CLIMA SDR11 DN25 AISLADA</t>
  </si>
  <si>
    <t>VALVULA BOLA DESMONTABLE H/H  DN25</t>
  </si>
  <si>
    <t>TAPONADO DE TUBOS EN SERVICIO HASTA 2"</t>
  </si>
  <si>
    <t>PROTECCIÓN CONTRA INCENDIOS</t>
  </si>
  <si>
    <t>COLOCACIÓN EXTINTORES RETIRADOS</t>
  </si>
  <si>
    <t>DETECTOR INCENDIOS IDEM EXISTENTE</t>
  </si>
  <si>
    <t>INSTALACION DE CONTROL</t>
  </si>
  <si>
    <t>REVISIÓN CABLEADO ELÉCTRICO Y DE CONTROL</t>
  </si>
  <si>
    <t>PRUEBAS DE CONTROL Y EMISION TEST DE PUNTOS</t>
  </si>
  <si>
    <t>PRUEBAS Y LEGALIZACIÓN INSTALACIONES</t>
  </si>
  <si>
    <t>DOCUMENTACION  Y PRUEBAS ELECTRICIDAD</t>
  </si>
  <si>
    <t>TRAMITACIÓN Y LEGALIZACIÓN INST. ELECTRICIDAD</t>
  </si>
  <si>
    <t>DOCUMENTACION  Y PRUEBAS CLIMATIZACION</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</si>
  <si>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</si>
  <si>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01_01</t>
  </si>
  <si>
    <t>01_02</t>
  </si>
  <si>
    <t>01_03</t>
  </si>
  <si>
    <t>02_01</t>
  </si>
  <si>
    <t>02_02</t>
  </si>
  <si>
    <t>02_03</t>
  </si>
  <si>
    <t>02_04</t>
  </si>
  <si>
    <t>02_05</t>
  </si>
  <si>
    <t>02_06</t>
  </si>
  <si>
    <t>02_07</t>
  </si>
  <si>
    <t>02_08</t>
  </si>
  <si>
    <t>02_09</t>
  </si>
  <si>
    <t>02_10</t>
  </si>
  <si>
    <t>02_11</t>
  </si>
  <si>
    <t>02_12</t>
  </si>
  <si>
    <t>03_01</t>
  </si>
  <si>
    <t>03_02</t>
  </si>
  <si>
    <t>03_03</t>
  </si>
  <si>
    <t>03_04</t>
  </si>
  <si>
    <t>03_05</t>
  </si>
  <si>
    <t>03_06</t>
  </si>
  <si>
    <t>03_07</t>
  </si>
  <si>
    <t>03_08</t>
  </si>
  <si>
    <t>03_09</t>
  </si>
  <si>
    <t>03_10</t>
  </si>
  <si>
    <t>03_11</t>
  </si>
  <si>
    <t>03_12</t>
  </si>
  <si>
    <t>04_01</t>
  </si>
  <si>
    <t>04_02</t>
  </si>
  <si>
    <t>04_03</t>
  </si>
  <si>
    <t>04_04</t>
  </si>
  <si>
    <t>04_05</t>
  </si>
  <si>
    <t>04_06</t>
  </si>
  <si>
    <t>05_01</t>
  </si>
  <si>
    <t>05_02</t>
  </si>
  <si>
    <t>05_03</t>
  </si>
  <si>
    <t>05_04</t>
  </si>
  <si>
    <t>05_05</t>
  </si>
  <si>
    <t>05_06</t>
  </si>
  <si>
    <t>05_07</t>
  </si>
  <si>
    <t>05_08</t>
  </si>
  <si>
    <t>05_09</t>
  </si>
  <si>
    <t>06_01</t>
  </si>
  <si>
    <t>06_02</t>
  </si>
  <si>
    <t>06_03</t>
  </si>
  <si>
    <t>06_04</t>
  </si>
  <si>
    <t>06_05</t>
  </si>
  <si>
    <t>07_01</t>
  </si>
  <si>
    <t>07_02</t>
  </si>
  <si>
    <t>07_03</t>
  </si>
  <si>
    <t>07_04</t>
  </si>
  <si>
    <t>07_05</t>
  </si>
  <si>
    <t>08_01</t>
  </si>
  <si>
    <t>08_02</t>
  </si>
  <si>
    <t>08_03</t>
  </si>
  <si>
    <t>09_01</t>
  </si>
  <si>
    <t>09_02</t>
  </si>
  <si>
    <t>09_03</t>
  </si>
  <si>
    <t>09_04</t>
  </si>
  <si>
    <t>09_05</t>
  </si>
  <si>
    <t>09_06</t>
  </si>
  <si>
    <t>09_07</t>
  </si>
  <si>
    <t>09_08</t>
  </si>
  <si>
    <t>09_09</t>
  </si>
  <si>
    <t>09_10</t>
  </si>
  <si>
    <t>09_11</t>
  </si>
  <si>
    <t>09_12</t>
  </si>
  <si>
    <t>09_13</t>
  </si>
  <si>
    <t>09_14</t>
  </si>
  <si>
    <t>09_15</t>
  </si>
  <si>
    <t>09_16</t>
  </si>
  <si>
    <t>09_17</t>
  </si>
  <si>
    <t>09_18</t>
  </si>
  <si>
    <t>09_19</t>
  </si>
  <si>
    <t>09_20</t>
  </si>
  <si>
    <t>09_21</t>
  </si>
  <si>
    <t>09_22</t>
  </si>
  <si>
    <t>09_23</t>
  </si>
  <si>
    <t>09_24</t>
  </si>
  <si>
    <t>09_25</t>
  </si>
  <si>
    <t>09_26</t>
  </si>
  <si>
    <t>09_27</t>
  </si>
  <si>
    <t>09_28</t>
  </si>
  <si>
    <t>10_01</t>
  </si>
  <si>
    <t>10_02</t>
  </si>
  <si>
    <t>10_03</t>
  </si>
  <si>
    <t>10_04</t>
  </si>
  <si>
    <t>10_05</t>
  </si>
  <si>
    <t>10_06</t>
  </si>
  <si>
    <t>10_07</t>
  </si>
  <si>
    <t>11_01</t>
  </si>
  <si>
    <t>11_02</t>
  </si>
  <si>
    <t>11_03</t>
  </si>
  <si>
    <t>11_04</t>
  </si>
  <si>
    <t>12_01</t>
  </si>
  <si>
    <t>12_02</t>
  </si>
  <si>
    <t>13_01</t>
  </si>
  <si>
    <t>13_02</t>
  </si>
  <si>
    <t>13_03</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</si>
  <si>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</si>
  <si>
    <t xml:space="preserve">Total capítulo 1 </t>
  </si>
  <si>
    <t xml:space="preserve">Total capítulo 2 </t>
  </si>
  <si>
    <t xml:space="preserve">Total capítulo 3 </t>
  </si>
  <si>
    <t>Total capítulo 4</t>
  </si>
  <si>
    <t xml:space="preserve">Total capítulo 5 </t>
  </si>
  <si>
    <t>Total capítulo 6</t>
  </si>
  <si>
    <t xml:space="preserve">Total capítulo 7 </t>
  </si>
  <si>
    <t>Total capítulo 8</t>
  </si>
  <si>
    <t xml:space="preserve">Total capítulo 9 </t>
  </si>
  <si>
    <t xml:space="preserve">Total capítulo 10 </t>
  </si>
  <si>
    <t xml:space="preserve">Total capítulo 11 </t>
  </si>
  <si>
    <t xml:space="preserve">Total capítulo 12 </t>
  </si>
  <si>
    <t xml:space="preserve">Total capítulo 13 </t>
  </si>
  <si>
    <t>14</t>
  </si>
  <si>
    <t>14.01</t>
  </si>
  <si>
    <t>15</t>
  </si>
  <si>
    <t>15.01</t>
  </si>
  <si>
    <t>16</t>
  </si>
  <si>
    <t>GESTIÓN DE RESIDUOS</t>
  </si>
  <si>
    <t>16.01</t>
  </si>
  <si>
    <t>16.02</t>
  </si>
  <si>
    <t>M3.</t>
  </si>
  <si>
    <t>GESTIÓN RESÍDUOS PROCEDENTES DEMOLICIÓN</t>
  </si>
  <si>
    <t>16.03</t>
  </si>
  <si>
    <t>GESTIÓN RESÍDUOS PROCEDENTES CONSTRUCCIÓN</t>
  </si>
  <si>
    <t>16.04</t>
  </si>
  <si>
    <t>GESTIÓN RESÍDUOS PELIGROSOS</t>
  </si>
  <si>
    <t xml:space="preserve">Total capítulo 14 </t>
  </si>
  <si>
    <t xml:space="preserve">Total capítulo 15 </t>
  </si>
  <si>
    <t>PRESUPUESTO DE EJECUCIÓN MATERIAL</t>
  </si>
  <si>
    <t>TOTAL OFERTADO</t>
  </si>
  <si>
    <t>Importe unitario ofertado</t>
  </si>
  <si>
    <t>total ofertado</t>
  </si>
  <si>
    <t>Cantidad estimada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</si>
</sst>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sz val="9"/>
      <color rgb="FF0070C0"/>
      <name val="Calibri"/>
      <family val="2"/>
      <scheme val="minor"/>
    </font>
    <font>
      <b/>
      <sz val="8"/>
      <color rgb="FF0070C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5"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1">
    <xf numFmtId="0" fontId="0" fillId="0" borderId="0" xfId="0"/>
    <xf numFmtId="0" fontId="0" fillId="0" borderId="0" xfId="0" applyProtection="1"/>
    <xf numFmtId="0" fontId="0" fillId="0" borderId="0" xfId="0" applyBorder="1" applyProtection="1"/>
    <xf numFmtId="0" fontId="14" fillId="0" borderId="9" xfId="0" applyFont="1" applyBorder="1" applyAlignment="1" applyProtection="1">
      <alignment horizontal="left" vertical="center" wrapText="1"/>
    </xf>
    <xf numFmtId="0" fontId="14" fillId="0" borderId="3" xfId="0" applyFont="1" applyBorder="1" applyAlignment="1" applyProtection="1">
      <alignment horizontal="left" vertical="center" wrapText="1"/>
    </xf>
    <xf numFmtId="10" fontId="16" fillId="3" borderId="10" xfId="0" applyNumberFormat="1" applyFont="1" applyFill="1" applyBorder="1" applyAlignment="1" applyProtection="1">
      <alignment horizontal="right" vertical="center"/>
    </xf>
    <xf numFmtId="2" fontId="16" fillId="3" borderId="11" xfId="0" applyNumberFormat="1" applyFont="1" applyFill="1" applyBorder="1" applyAlignment="1" applyProtection="1">
      <alignment horizontal="right" vertical="center" indent="4"/>
      <protection locked="0"/>
    </xf>
    <xf numFmtId="2" fontId="16"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7" fillId="0" borderId="0" xfId="0" applyFont="1" applyProtection="1"/>
    <xf numFmtId="0" fontId="1"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3" borderId="0" xfId="0" applyFill="1" applyAlignment="1" applyProtection="1">
      <alignment vertical="top" shrinkToFit="1"/>
      <protection locked="0"/>
    </xf>
    <xf numFmtId="0" fontId="20"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2"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3" fontId="5" fillId="2" borderId="1"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10" fillId="3" borderId="1"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4" fillId="3" borderId="1" xfId="0" applyNumberFormat="1" applyFont="1" applyFill="1" applyBorder="1" applyAlignment="1" applyProtection="1">
      <alignment vertical="top"/>
      <protection locked="0"/>
    </xf>
    <xf numFmtId="3" fontId="24" fillId="0" borderId="3" xfId="0" applyNumberFormat="1" applyFont="1" applyBorder="1" applyAlignment="1" applyProtection="1">
      <alignment horizontal="right" vertical="top"/>
    </xf>
    <xf numFmtId="4" fontId="25" fillId="3" borderId="1" xfId="0" applyNumberFormat="1" applyFont="1" applyFill="1" applyBorder="1" applyAlignment="1" applyProtection="1">
      <alignment vertical="top"/>
    </xf>
    <xf numFmtId="0" fontId="23" fillId="0" borderId="0" xfId="0" applyFont="1" applyFill="1" applyProtection="1"/>
    <xf numFmtId="49" fontId="4" fillId="2" borderId="1" xfId="0" applyNumberFormat="1" applyFont="1" applyFill="1" applyBorder="1" applyAlignment="1">
      <alignment vertical="top" wrapText="1"/>
    </xf>
    <xf numFmtId="3" fontId="5" fillId="2" borderId="1" xfId="0" applyNumberFormat="1" applyFont="1" applyFill="1" applyBorder="1" applyAlignment="1">
      <alignment vertical="top"/>
    </xf>
    <xf numFmtId="49" fontId="4" fillId="2" borderId="1" xfId="0" applyNumberFormat="1" applyFont="1" applyFill="1" applyBorder="1" applyAlignment="1">
      <alignment vertical="top"/>
    </xf>
    <xf numFmtId="49" fontId="11" fillId="5" borderId="1" xfId="0" applyNumberFormat="1" applyFont="1" applyFill="1" applyBorder="1" applyAlignment="1">
      <alignment vertical="top"/>
    </xf>
    <xf numFmtId="3" fontId="11" fillId="0" borderId="1" xfId="0" applyNumberFormat="1" applyFont="1" applyBorder="1" applyAlignment="1">
      <alignment vertical="top"/>
    </xf>
    <xf numFmtId="49" fontId="11" fillId="0" borderId="1" xfId="0" applyNumberFormat="1" applyFont="1" applyBorder="1" applyAlignment="1">
      <alignment vertical="top"/>
    </xf>
    <xf numFmtId="49" fontId="11" fillId="0" borderId="1" xfId="0" applyNumberFormat="1" applyFont="1" applyBorder="1" applyAlignment="1">
      <alignment horizontal="center" vertical="top" wrapText="1"/>
    </xf>
    <xf numFmtId="49" fontId="10" fillId="2" borderId="1" xfId="0" applyNumberFormat="1" applyFont="1" applyFill="1" applyBorder="1" applyAlignment="1">
      <alignment vertical="top" wrapText="1"/>
    </xf>
    <xf numFmtId="3" fontId="10" fillId="2" borderId="1" xfId="0" applyNumberFormat="1" applyFont="1" applyFill="1" applyBorder="1" applyAlignment="1">
      <alignment vertical="top"/>
    </xf>
    <xf numFmtId="49" fontId="10" fillId="2" borderId="1" xfId="0" applyNumberFormat="1" applyFont="1" applyFill="1" applyBorder="1" applyAlignment="1">
      <alignment vertical="top"/>
    </xf>
    <xf numFmtId="49" fontId="10" fillId="2" borderId="1" xfId="0" applyNumberFormat="1" applyFont="1" applyFill="1" applyBorder="1" applyAlignment="1">
      <alignment horizontal="center" vertical="top" wrapText="1"/>
    </xf>
    <xf numFmtId="4" fontId="5" fillId="2" borderId="1" xfId="0" applyNumberFormat="1" applyFont="1" applyFill="1" applyBorder="1" applyAlignment="1" applyProtection="1">
      <alignment vertical="top"/>
    </xf>
    <xf numFmtId="4" fontId="10" fillId="2" borderId="1" xfId="0" applyNumberFormat="1" applyFont="1" applyFill="1" applyBorder="1" applyAlignment="1">
      <alignment vertical="top"/>
    </xf>
    <xf numFmtId="4" fontId="10" fillId="3" borderId="1" xfId="0" applyNumberFormat="1" applyFont="1" applyFill="1" applyBorder="1" applyAlignment="1" applyProtection="1">
      <alignment vertical="top"/>
      <protection locked="0"/>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3" fillId="0" borderId="0" xfId="0" applyFont="1" applyAlignment="1" applyProtection="1">
      <alignment horizontal="center" vertical="top" wrapText="1"/>
    </xf>
    <xf numFmtId="0" fontId="19"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0" fillId="0" borderId="0" xfId="0" applyFont="1" applyAlignment="1" applyProtection="1">
      <alignment horizontal="left" vertical="top"/>
    </xf>
    <xf numFmtId="49" fontId="10" fillId="0" borderId="1" xfId="0" applyNumberFormat="1" applyFont="1" applyBorder="1" applyAlignment="1">
      <alignment horizontal="right" vertical="top" wrapText="1" indent="3"/>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2" xfId="0" applyFill="1" applyBorder="1" applyAlignment="1" applyProtection="1">
      <alignment horizontal="center" vertical="top"/>
      <protection locked="0"/>
    </xf>
    <xf numFmtId="3" fontId="24" fillId="0" borderId="3" xfId="0" applyNumberFormat="1" applyFont="1" applyBorder="1" applyAlignment="1" applyProtection="1">
      <alignment horizontal="right" vertical="top"/>
    </xf>
    <xf numFmtId="3" fontId="24" fillId="0" borderId="4" xfId="0" applyNumberFormat="1" applyFont="1" applyBorder="1" applyAlignment="1" applyProtection="1">
      <alignment horizontal="right" vertical="top"/>
    </xf>
    <xf numFmtId="49" fontId="10" fillId="2" borderId="1" xfId="0" applyNumberFormat="1" applyFont="1" applyFill="1" applyBorder="1" applyAlignment="1">
      <alignment horizontal="left" vertical="top"/>
    </xf>
    <xf numFmtId="0" fontId="3" fillId="6" borderId="1" xfId="0" applyFont="1" applyFill="1" applyBorder="1" applyAlignment="1" applyProtection="1">
      <alignment horizontal="center" vertical="top"/>
    </xf>
    <xf numFmtId="0" fontId="3" fillId="6" borderId="4" xfId="0" applyFont="1" applyFill="1" applyBorder="1" applyAlignment="1" applyProtection="1">
      <alignment horizontal="center" vertical="top" wrapText="1"/>
    </xf>
    <xf numFmtId="0" fontId="3" fillId="6" borderId="1" xfId="0" applyFont="1" applyFill="1" applyBorder="1" applyAlignment="1" applyProtection="1">
      <alignment horizontal="center" vertical="top" wrapText="1"/>
    </xf>
    <xf numFmtId="0" fontId="9" fillId="6" borderId="1"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22" activePane="bottomLeft" state="frozen"/>
      <selection pane="bottomLeft" activeCell="C21" sqref="C21:G21"/>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72" t="s">
        <v>12</v>
      </c>
      <c r="B2" s="72"/>
      <c r="C2" s="72"/>
      <c r="D2" s="72"/>
      <c r="E2" s="72"/>
      <c r="F2" s="72"/>
      <c r="G2" s="72"/>
      <c r="H2" s="72"/>
      <c r="I2" s="72"/>
    </row>
    <row r="5" spans="1:9" x14ac:dyDescent="0.25">
      <c r="D5" s="12"/>
      <c r="E5" s="12"/>
      <c r="F5" s="13"/>
      <c r="G5" s="13"/>
      <c r="H5" s="13"/>
      <c r="I5" s="14" t="s">
        <v>41</v>
      </c>
    </row>
    <row r="6" spans="1:9" x14ac:dyDescent="0.25">
      <c r="D6" s="12"/>
      <c r="E6" s="12"/>
      <c r="F6" s="13"/>
      <c r="G6" s="13"/>
      <c r="H6" s="13"/>
      <c r="I6" s="14"/>
    </row>
    <row r="7" spans="1:9" x14ac:dyDescent="0.25">
      <c r="D7" s="12"/>
      <c r="E7" s="12"/>
      <c r="F7" s="13"/>
      <c r="G7" s="13"/>
      <c r="H7" s="13"/>
      <c r="I7" s="15" t="s">
        <v>42</v>
      </c>
    </row>
    <row r="8" spans="1:9" ht="24.95" customHeight="1" x14ac:dyDescent="0.25"/>
    <row r="9" spans="1:9" ht="18.75" x14ac:dyDescent="0.3">
      <c r="A9" s="73" t="s">
        <v>13</v>
      </c>
      <c r="B9" s="73"/>
      <c r="C9" s="73"/>
      <c r="D9" s="73"/>
      <c r="E9" s="73"/>
      <c r="F9" s="73"/>
      <c r="G9" s="73"/>
      <c r="H9" s="73"/>
      <c r="I9" s="73"/>
    </row>
    <row r="10" spans="1:9" ht="15" customHeight="1" x14ac:dyDescent="0.25"/>
    <row r="11" spans="1:9" ht="15" customHeight="1" x14ac:dyDescent="0.25"/>
    <row r="12" spans="1:9" x14ac:dyDescent="0.25">
      <c r="A12" s="11" t="s">
        <v>14</v>
      </c>
      <c r="B12" s="74"/>
      <c r="C12" s="74"/>
      <c r="D12" s="74"/>
      <c r="E12" s="74"/>
      <c r="F12" s="66" t="s">
        <v>15</v>
      </c>
      <c r="G12" s="66"/>
      <c r="H12" s="66"/>
      <c r="I12" s="16"/>
    </row>
    <row r="13" spans="1:9" x14ac:dyDescent="0.25">
      <c r="A13" s="75" t="s">
        <v>16</v>
      </c>
      <c r="B13" s="75"/>
      <c r="C13" s="75"/>
      <c r="D13" s="75"/>
      <c r="E13" s="75"/>
      <c r="F13" s="75"/>
      <c r="G13" s="75"/>
      <c r="H13" s="75"/>
      <c r="I13" s="17"/>
    </row>
    <row r="14" spans="1:9" x14ac:dyDescent="0.25">
      <c r="A14" s="18"/>
      <c r="B14" s="18"/>
      <c r="C14" s="18"/>
      <c r="D14" s="18"/>
      <c r="E14" s="18"/>
      <c r="F14" s="18"/>
      <c r="G14" s="18"/>
      <c r="H14" s="18"/>
      <c r="I14" s="17"/>
    </row>
    <row r="15" spans="1:9" x14ac:dyDescent="0.25">
      <c r="A15" s="11" t="s">
        <v>17</v>
      </c>
      <c r="B15" s="11"/>
      <c r="C15" s="19"/>
      <c r="D15" s="66" t="s">
        <v>18</v>
      </c>
      <c r="E15" s="66"/>
      <c r="F15" s="68"/>
      <c r="G15" s="68"/>
      <c r="H15" s="68"/>
      <c r="I15" s="68"/>
    </row>
    <row r="16" spans="1:9" x14ac:dyDescent="0.25">
      <c r="B16" s="20"/>
      <c r="C16" s="20" t="s">
        <v>19</v>
      </c>
      <c r="D16" s="20"/>
      <c r="E16" s="20"/>
      <c r="F16" s="20" t="s">
        <v>20</v>
      </c>
      <c r="G16" s="20"/>
      <c r="H16" s="20"/>
      <c r="I16" s="11"/>
    </row>
    <row r="17" spans="1:9" x14ac:dyDescent="0.25">
      <c r="B17" s="20"/>
      <c r="C17" s="20"/>
      <c r="D17" s="20"/>
      <c r="E17" s="20"/>
      <c r="F17" s="20"/>
      <c r="G17" s="20"/>
      <c r="H17" s="20"/>
      <c r="I17" s="11"/>
    </row>
    <row r="18" spans="1:9" x14ac:dyDescent="0.25">
      <c r="A18" s="11" t="s">
        <v>21</v>
      </c>
      <c r="B18" s="16"/>
      <c r="C18" s="66" t="s">
        <v>22</v>
      </c>
      <c r="D18" s="66"/>
      <c r="E18" s="67"/>
      <c r="F18" s="67"/>
      <c r="G18" s="67"/>
      <c r="H18" s="21" t="s">
        <v>23</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24</v>
      </c>
      <c r="B21" s="24"/>
      <c r="C21" s="68"/>
      <c r="D21" s="68"/>
      <c r="E21" s="68"/>
      <c r="F21" s="68"/>
      <c r="G21" s="68"/>
      <c r="H21" s="26" t="s">
        <v>25</v>
      </c>
      <c r="I21" s="22"/>
    </row>
    <row r="22" spans="1:9" s="23" customFormat="1" x14ac:dyDescent="0.25">
      <c r="A22" s="27"/>
      <c r="B22" s="24"/>
      <c r="C22" s="25"/>
      <c r="D22" s="25"/>
      <c r="E22" s="25"/>
      <c r="F22" s="25"/>
      <c r="G22" s="25"/>
      <c r="H22" s="26"/>
      <c r="I22" s="21"/>
    </row>
    <row r="23" spans="1:9" x14ac:dyDescent="0.25">
      <c r="A23" s="11" t="s">
        <v>26</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69" t="s">
        <v>27</v>
      </c>
      <c r="B25" s="69"/>
      <c r="C25" s="69"/>
      <c r="D25" s="69"/>
      <c r="E25" s="69"/>
      <c r="F25" s="69"/>
      <c r="G25" s="69"/>
      <c r="H25" s="69"/>
      <c r="I25" s="11"/>
    </row>
    <row r="26" spans="1:9" ht="15" customHeight="1" x14ac:dyDescent="0.25">
      <c r="A26" s="11"/>
      <c r="B26" s="11"/>
      <c r="C26" s="11"/>
      <c r="D26" s="11"/>
      <c r="E26" s="11"/>
      <c r="F26" s="11"/>
      <c r="G26" s="11"/>
      <c r="H26" s="11"/>
      <c r="I26" s="11"/>
    </row>
    <row r="27" spans="1:9" ht="15" customHeight="1" x14ac:dyDescent="0.25">
      <c r="A27" s="11" t="s">
        <v>28</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29</v>
      </c>
      <c r="B29" s="70">
        <f>+IF('Anexo I Tabla Desglose Precio'!F147&lt;=1820913.67,'Anexo I Tabla Desglose Precio'!F147,"ERROR: no debe superar 1.820.913,67")</f>
        <v>0</v>
      </c>
      <c r="C29" s="71"/>
      <c r="D29" s="11" t="s">
        <v>30</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64" t="s">
        <v>31</v>
      </c>
      <c r="B33" s="64"/>
      <c r="C33" s="64"/>
      <c r="D33" s="64"/>
      <c r="E33" s="64"/>
      <c r="F33" s="64"/>
      <c r="G33" s="64"/>
      <c r="H33" s="64"/>
      <c r="I33" s="11"/>
    </row>
    <row r="34" spans="1:9" ht="27" customHeight="1" x14ac:dyDescent="0.25">
      <c r="A34" s="11"/>
      <c r="B34" s="11"/>
      <c r="C34" s="11"/>
      <c r="D34" s="11"/>
      <c r="E34" s="11"/>
      <c r="F34" s="11"/>
      <c r="G34" s="11"/>
      <c r="H34" s="11"/>
      <c r="I34" s="11"/>
    </row>
    <row r="35" spans="1:9" ht="27" customHeight="1" x14ac:dyDescent="0.25">
      <c r="A35" s="64" t="s">
        <v>32</v>
      </c>
      <c r="B35" s="64"/>
      <c r="C35" s="64"/>
      <c r="D35" s="64"/>
      <c r="E35" s="64"/>
      <c r="F35" s="64"/>
      <c r="G35" s="64"/>
      <c r="H35" s="64"/>
      <c r="I35" s="11"/>
    </row>
    <row r="36" spans="1:9" ht="27" customHeight="1" x14ac:dyDescent="0.25">
      <c r="A36" s="11"/>
      <c r="B36" s="11"/>
      <c r="C36" s="11"/>
      <c r="D36" s="11"/>
      <c r="E36" s="11"/>
      <c r="F36" s="11"/>
      <c r="G36" s="11"/>
      <c r="H36" s="11"/>
      <c r="I36" s="11"/>
    </row>
    <row r="37" spans="1:9" ht="27" customHeight="1" x14ac:dyDescent="0.25">
      <c r="A37" s="64" t="s">
        <v>33</v>
      </c>
      <c r="B37" s="64"/>
      <c r="C37" s="64"/>
      <c r="D37" s="64"/>
      <c r="E37" s="64"/>
      <c r="F37" s="64"/>
      <c r="G37" s="64"/>
      <c r="H37" s="64"/>
      <c r="I37" s="11"/>
    </row>
    <row r="38" spans="1:9" ht="27" customHeight="1" x14ac:dyDescent="0.25">
      <c r="A38" s="11"/>
      <c r="B38" s="11"/>
      <c r="C38" s="11"/>
      <c r="D38" s="11"/>
      <c r="E38" s="11"/>
      <c r="F38" s="11"/>
      <c r="G38" s="11"/>
      <c r="H38" s="11"/>
      <c r="I38" s="11"/>
    </row>
    <row r="39" spans="1:9" ht="43.5" customHeight="1" x14ac:dyDescent="0.25">
      <c r="A39" s="64" t="s">
        <v>34</v>
      </c>
      <c r="B39" s="64"/>
      <c r="C39" s="64"/>
      <c r="D39" s="64"/>
      <c r="E39" s="64"/>
      <c r="F39" s="64"/>
      <c r="G39" s="64"/>
      <c r="H39" s="64"/>
      <c r="I39" s="11"/>
    </row>
    <row r="40" spans="1:9" ht="27" customHeight="1" x14ac:dyDescent="0.25">
      <c r="A40" s="29"/>
      <c r="B40" s="29"/>
      <c r="C40" s="29"/>
      <c r="D40" s="29"/>
      <c r="E40" s="29"/>
      <c r="F40" s="29"/>
      <c r="G40" s="29"/>
      <c r="H40" s="29"/>
      <c r="I40" s="11"/>
    </row>
    <row r="41" spans="1:9" x14ac:dyDescent="0.25">
      <c r="A41" s="30" t="s">
        <v>35</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36</v>
      </c>
    </row>
    <row r="55" spans="2:7" x14ac:dyDescent="0.25">
      <c r="B55" s="1" t="s">
        <v>11</v>
      </c>
      <c r="C55" s="65"/>
      <c r="D55" s="65"/>
      <c r="E55" s="65"/>
      <c r="F55" s="65"/>
      <c r="G55" s="65"/>
    </row>
  </sheetData>
  <sheetProtection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I156"/>
  <sheetViews>
    <sheetView zoomScale="130" zoomScaleNormal="130" workbookViewId="0">
      <pane ySplit="6" topLeftCell="A85" activePane="bottomLeft" state="frozen"/>
      <selection pane="bottomLeft" activeCell="E85" sqref="E85"/>
    </sheetView>
  </sheetViews>
  <sheetFormatPr baseColWidth="10" defaultColWidth="11.42578125" defaultRowHeight="15" x14ac:dyDescent="0.25"/>
  <cols>
    <col min="1" max="1" width="6.85546875" style="1" customWidth="1"/>
    <col min="2" max="2" width="3.85546875" style="1" bestFit="1" customWidth="1"/>
    <col min="3" max="3" width="43" style="1" customWidth="1"/>
    <col min="4" max="4" width="10.42578125" style="1" customWidth="1"/>
    <col min="5" max="5" width="11.28515625" style="1" customWidth="1"/>
    <col min="6" max="6" width="10.140625" style="1" bestFit="1" customWidth="1"/>
    <col min="7" max="8" width="11.42578125" style="1"/>
    <col min="9" max="9" width="14.140625" style="1" bestFit="1" customWidth="1"/>
    <col min="10" max="16384" width="11.42578125" style="1"/>
  </cols>
  <sheetData>
    <row r="1" spans="1:6" ht="73.5" customHeight="1" thickBot="1" x14ac:dyDescent="0.3">
      <c r="A1" s="78" t="s">
        <v>170</v>
      </c>
      <c r="B1" s="79"/>
      <c r="C1" s="79"/>
      <c r="D1" s="79"/>
      <c r="E1" s="79"/>
      <c r="F1" s="80"/>
    </row>
    <row r="2" spans="1:6" ht="60" customHeight="1" x14ac:dyDescent="0.25">
      <c r="A2" s="81" t="s">
        <v>10</v>
      </c>
      <c r="B2" s="81"/>
      <c r="C2" s="81"/>
      <c r="D2" s="81"/>
      <c r="E2" s="81"/>
      <c r="F2" s="81"/>
    </row>
    <row r="3" spans="1:6" x14ac:dyDescent="0.25">
      <c r="A3" s="32"/>
      <c r="B3" s="11"/>
      <c r="C3" s="11"/>
      <c r="D3" s="11"/>
      <c r="E3" s="11"/>
      <c r="F3" s="33"/>
    </row>
    <row r="4" spans="1:6" ht="18.75" x14ac:dyDescent="0.25">
      <c r="A4" s="34" t="s">
        <v>40</v>
      </c>
      <c r="B4" s="11"/>
      <c r="C4" s="11"/>
      <c r="D4" s="11"/>
      <c r="E4" s="11"/>
      <c r="F4" s="33"/>
    </row>
    <row r="5" spans="1:6" ht="5.0999999999999996" customHeight="1" x14ac:dyDescent="0.25">
      <c r="A5" s="34"/>
      <c r="B5" s="11"/>
      <c r="C5" s="11"/>
      <c r="D5" s="11"/>
      <c r="E5" s="11"/>
      <c r="F5" s="33"/>
    </row>
    <row r="6" spans="1:6" ht="37.5" customHeight="1" x14ac:dyDescent="0.25">
      <c r="A6" s="87" t="s">
        <v>0</v>
      </c>
      <c r="B6" s="87" t="s">
        <v>1</v>
      </c>
      <c r="C6" s="88" t="s">
        <v>2</v>
      </c>
      <c r="D6" s="89" t="s">
        <v>304</v>
      </c>
      <c r="E6" s="89" t="s">
        <v>302</v>
      </c>
      <c r="F6" s="90" t="s">
        <v>303</v>
      </c>
    </row>
    <row r="7" spans="1:6" x14ac:dyDescent="0.25">
      <c r="A7" s="50" t="s">
        <v>43</v>
      </c>
      <c r="B7" s="51"/>
      <c r="C7" s="52" t="s">
        <v>44</v>
      </c>
      <c r="D7" s="35"/>
      <c r="E7" s="61"/>
      <c r="F7" s="36"/>
    </row>
    <row r="8" spans="1:6" x14ac:dyDescent="0.25">
      <c r="A8" s="53" t="s">
        <v>171</v>
      </c>
      <c r="B8" s="54" t="s">
        <v>57</v>
      </c>
      <c r="C8" s="55" t="s">
        <v>63</v>
      </c>
      <c r="D8" s="56">
        <v>233.66</v>
      </c>
      <c r="E8" s="63"/>
      <c r="F8" s="37">
        <f>+ROUND(+D8*ROUND(E8,2),2)</f>
        <v>0</v>
      </c>
    </row>
    <row r="9" spans="1:6" x14ac:dyDescent="0.25">
      <c r="A9" s="53" t="s">
        <v>172</v>
      </c>
      <c r="B9" s="54" t="s">
        <v>57</v>
      </c>
      <c r="C9" s="55" t="s">
        <v>64</v>
      </c>
      <c r="D9" s="56">
        <v>5</v>
      </c>
      <c r="E9" s="63"/>
      <c r="F9" s="37">
        <f t="shared" ref="F9:F10" si="0">+ROUND(+D9*ROUND(E9,2),2)</f>
        <v>0</v>
      </c>
    </row>
    <row r="10" spans="1:6" ht="15.75" customHeight="1" x14ac:dyDescent="0.25">
      <c r="A10" s="53" t="s">
        <v>173</v>
      </c>
      <c r="B10" s="54" t="s">
        <v>57</v>
      </c>
      <c r="C10" s="55" t="s">
        <v>65</v>
      </c>
      <c r="D10" s="56">
        <v>23.37</v>
      </c>
      <c r="E10" s="63"/>
      <c r="F10" s="37">
        <f t="shared" si="0"/>
        <v>0</v>
      </c>
    </row>
    <row r="11" spans="1:6" x14ac:dyDescent="0.25">
      <c r="A11" s="53"/>
      <c r="B11" s="53"/>
      <c r="C11" s="76" t="s">
        <v>271</v>
      </c>
      <c r="D11" s="76"/>
      <c r="E11" s="76"/>
      <c r="F11" s="39">
        <f>SUM(F8:F10)</f>
        <v>0</v>
      </c>
    </row>
    <row r="12" spans="1:6" x14ac:dyDescent="0.25">
      <c r="A12" s="57" t="s">
        <v>45</v>
      </c>
      <c r="B12" s="58"/>
      <c r="C12" s="59" t="s">
        <v>66</v>
      </c>
      <c r="D12" s="60"/>
      <c r="E12" s="62"/>
      <c r="F12" s="62"/>
    </row>
    <row r="13" spans="1:6" x14ac:dyDescent="0.25">
      <c r="A13" s="53" t="s">
        <v>174</v>
      </c>
      <c r="B13" s="54" t="s">
        <v>57</v>
      </c>
      <c r="C13" s="55" t="s">
        <v>67</v>
      </c>
      <c r="D13" s="56">
        <v>45.74</v>
      </c>
      <c r="E13" s="63"/>
      <c r="F13" s="37">
        <f t="shared" ref="F13:F24" si="1">+ROUND(+D13*ROUND(E13,2),2)</f>
        <v>0</v>
      </c>
    </row>
    <row r="14" spans="1:6" x14ac:dyDescent="0.25">
      <c r="A14" s="53" t="s">
        <v>175</v>
      </c>
      <c r="B14" s="54" t="s">
        <v>58</v>
      </c>
      <c r="C14" s="55" t="s">
        <v>68</v>
      </c>
      <c r="D14" s="56">
        <v>45.74</v>
      </c>
      <c r="E14" s="63"/>
      <c r="F14" s="37">
        <f t="shared" si="1"/>
        <v>0</v>
      </c>
    </row>
    <row r="15" spans="1:6" x14ac:dyDescent="0.25">
      <c r="A15" s="53" t="s">
        <v>176</v>
      </c>
      <c r="B15" s="54" t="s">
        <v>57</v>
      </c>
      <c r="C15" s="55" t="s">
        <v>69</v>
      </c>
      <c r="D15" s="56">
        <v>38.880000000000003</v>
      </c>
      <c r="E15" s="63"/>
      <c r="F15" s="37">
        <f t="shared" si="1"/>
        <v>0</v>
      </c>
    </row>
    <row r="16" spans="1:6" x14ac:dyDescent="0.25">
      <c r="A16" s="53" t="s">
        <v>177</v>
      </c>
      <c r="B16" s="54" t="s">
        <v>57</v>
      </c>
      <c r="C16" s="55" t="s">
        <v>70</v>
      </c>
      <c r="D16" s="56">
        <v>7.02</v>
      </c>
      <c r="E16" s="63"/>
      <c r="F16" s="37">
        <f t="shared" si="1"/>
        <v>0</v>
      </c>
    </row>
    <row r="17" spans="1:6" x14ac:dyDescent="0.25">
      <c r="A17" s="53" t="s">
        <v>178</v>
      </c>
      <c r="B17" s="54" t="s">
        <v>57</v>
      </c>
      <c r="C17" s="55" t="s">
        <v>4</v>
      </c>
      <c r="D17" s="56">
        <v>233.7</v>
      </c>
      <c r="E17" s="63"/>
      <c r="F17" s="37">
        <f t="shared" si="1"/>
        <v>0</v>
      </c>
    </row>
    <row r="18" spans="1:6" x14ac:dyDescent="0.25">
      <c r="A18" s="53" t="s">
        <v>179</v>
      </c>
      <c r="B18" s="54" t="s">
        <v>57</v>
      </c>
      <c r="C18" s="55" t="s">
        <v>71</v>
      </c>
      <c r="D18" s="56">
        <v>101.28</v>
      </c>
      <c r="E18" s="63"/>
      <c r="F18" s="37">
        <f t="shared" si="1"/>
        <v>0</v>
      </c>
    </row>
    <row r="19" spans="1:6" x14ac:dyDescent="0.25">
      <c r="A19" s="53" t="s">
        <v>180</v>
      </c>
      <c r="B19" s="54" t="s">
        <v>57</v>
      </c>
      <c r="C19" s="55" t="s">
        <v>72</v>
      </c>
      <c r="D19" s="56">
        <v>5</v>
      </c>
      <c r="E19" s="63"/>
      <c r="F19" s="37">
        <f t="shared" si="1"/>
        <v>0</v>
      </c>
    </row>
    <row r="20" spans="1:6" x14ac:dyDescent="0.25">
      <c r="A20" s="53" t="s">
        <v>181</v>
      </c>
      <c r="B20" s="54" t="s">
        <v>59</v>
      </c>
      <c r="C20" s="55" t="s">
        <v>73</v>
      </c>
      <c r="D20" s="56">
        <v>2</v>
      </c>
      <c r="E20" s="63"/>
      <c r="F20" s="37">
        <f t="shared" si="1"/>
        <v>0</v>
      </c>
    </row>
    <row r="21" spans="1:6" x14ac:dyDescent="0.25">
      <c r="A21" s="53" t="s">
        <v>182</v>
      </c>
      <c r="B21" s="54" t="s">
        <v>59</v>
      </c>
      <c r="C21" s="55" t="s">
        <v>74</v>
      </c>
      <c r="D21" s="56">
        <v>5</v>
      </c>
      <c r="E21" s="63"/>
      <c r="F21" s="37">
        <f t="shared" si="1"/>
        <v>0</v>
      </c>
    </row>
    <row r="22" spans="1:6" x14ac:dyDescent="0.25">
      <c r="A22" s="53" t="s">
        <v>183</v>
      </c>
      <c r="B22" s="54" t="s">
        <v>57</v>
      </c>
      <c r="C22" s="55" t="s">
        <v>75</v>
      </c>
      <c r="D22" s="56">
        <v>233.7</v>
      </c>
      <c r="E22" s="63"/>
      <c r="F22" s="37">
        <f t="shared" si="1"/>
        <v>0</v>
      </c>
    </row>
    <row r="23" spans="1:6" x14ac:dyDescent="0.25">
      <c r="A23" s="53" t="s">
        <v>184</v>
      </c>
      <c r="B23" s="54" t="s">
        <v>57</v>
      </c>
      <c r="C23" s="55" t="s">
        <v>76</v>
      </c>
      <c r="D23" s="56">
        <v>233.7</v>
      </c>
      <c r="E23" s="63"/>
      <c r="F23" s="37">
        <f t="shared" si="1"/>
        <v>0</v>
      </c>
    </row>
    <row r="24" spans="1:6" x14ac:dyDescent="0.25">
      <c r="A24" s="53" t="s">
        <v>185</v>
      </c>
      <c r="B24" s="54" t="s">
        <v>57</v>
      </c>
      <c r="C24" s="55" t="s">
        <v>77</v>
      </c>
      <c r="D24" s="56">
        <v>233.7</v>
      </c>
      <c r="E24" s="63"/>
      <c r="F24" s="37">
        <f t="shared" si="1"/>
        <v>0</v>
      </c>
    </row>
    <row r="25" spans="1:6" x14ac:dyDescent="0.25">
      <c r="A25" s="53"/>
      <c r="B25" s="53"/>
      <c r="C25" s="76" t="s">
        <v>272</v>
      </c>
      <c r="D25" s="76"/>
      <c r="E25" s="76"/>
      <c r="F25" s="39">
        <f>SUBTOTAL(9,F13:F24)</f>
        <v>0</v>
      </c>
    </row>
    <row r="26" spans="1:6" x14ac:dyDescent="0.25">
      <c r="A26" s="57" t="s">
        <v>46</v>
      </c>
      <c r="B26" s="58"/>
      <c r="C26" s="59" t="s">
        <v>78</v>
      </c>
      <c r="D26" s="60"/>
      <c r="E26" s="62"/>
      <c r="F26" s="62"/>
    </row>
    <row r="27" spans="1:6" x14ac:dyDescent="0.25">
      <c r="A27" s="53" t="s">
        <v>186</v>
      </c>
      <c r="B27" s="54" t="s">
        <v>57</v>
      </c>
      <c r="C27" s="55" t="s">
        <v>79</v>
      </c>
      <c r="D27" s="56">
        <v>35.880000000000003</v>
      </c>
      <c r="E27" s="63"/>
      <c r="F27" s="37">
        <f t="shared" ref="F27:F38" si="2">+ROUND(+D27*ROUND(E27,2),2)</f>
        <v>0</v>
      </c>
    </row>
    <row r="28" spans="1:6" x14ac:dyDescent="0.25">
      <c r="A28" s="53" t="s">
        <v>187</v>
      </c>
      <c r="B28" s="54" t="s">
        <v>58</v>
      </c>
      <c r="C28" s="55" t="s">
        <v>80</v>
      </c>
      <c r="D28" s="56">
        <v>17</v>
      </c>
      <c r="E28" s="63"/>
      <c r="F28" s="37">
        <f t="shared" si="2"/>
        <v>0</v>
      </c>
    </row>
    <row r="29" spans="1:6" x14ac:dyDescent="0.25">
      <c r="A29" s="53" t="s">
        <v>188</v>
      </c>
      <c r="B29" s="54" t="s">
        <v>57</v>
      </c>
      <c r="C29" s="55" t="s">
        <v>81</v>
      </c>
      <c r="D29" s="56">
        <v>20.57</v>
      </c>
      <c r="E29" s="63"/>
      <c r="F29" s="37">
        <f t="shared" si="2"/>
        <v>0</v>
      </c>
    </row>
    <row r="30" spans="1:6" x14ac:dyDescent="0.25">
      <c r="A30" s="53" t="s">
        <v>189</v>
      </c>
      <c r="B30" s="54" t="s">
        <v>57</v>
      </c>
      <c r="C30" s="55" t="s">
        <v>82</v>
      </c>
      <c r="D30" s="56">
        <v>38.880000000000003</v>
      </c>
      <c r="E30" s="63"/>
      <c r="F30" s="37">
        <f t="shared" si="2"/>
        <v>0</v>
      </c>
    </row>
    <row r="31" spans="1:6" x14ac:dyDescent="0.25">
      <c r="A31" s="53" t="s">
        <v>190</v>
      </c>
      <c r="B31" s="54" t="s">
        <v>57</v>
      </c>
      <c r="C31" s="55" t="s">
        <v>83</v>
      </c>
      <c r="D31" s="56">
        <v>35.64</v>
      </c>
      <c r="E31" s="63"/>
      <c r="F31" s="37">
        <f t="shared" si="2"/>
        <v>0</v>
      </c>
    </row>
    <row r="32" spans="1:6" x14ac:dyDescent="0.25">
      <c r="A32" s="53" t="s">
        <v>191</v>
      </c>
      <c r="B32" s="54" t="s">
        <v>57</v>
      </c>
      <c r="C32" s="55" t="s">
        <v>84</v>
      </c>
      <c r="D32" s="56">
        <v>7.02</v>
      </c>
      <c r="E32" s="63"/>
      <c r="F32" s="37">
        <f t="shared" si="2"/>
        <v>0</v>
      </c>
    </row>
    <row r="33" spans="1:6" x14ac:dyDescent="0.25">
      <c r="A33" s="53" t="s">
        <v>192</v>
      </c>
      <c r="B33" s="54" t="s">
        <v>58</v>
      </c>
      <c r="C33" s="55" t="s">
        <v>85</v>
      </c>
      <c r="D33" s="56">
        <v>16.920000000000002</v>
      </c>
      <c r="E33" s="63"/>
      <c r="F33" s="37">
        <f t="shared" si="2"/>
        <v>0</v>
      </c>
    </row>
    <row r="34" spans="1:6" x14ac:dyDescent="0.25">
      <c r="A34" s="53" t="s">
        <v>193</v>
      </c>
      <c r="B34" s="54" t="s">
        <v>57</v>
      </c>
      <c r="C34" s="55" t="s">
        <v>86</v>
      </c>
      <c r="D34" s="56">
        <v>17.100000000000001</v>
      </c>
      <c r="E34" s="63"/>
      <c r="F34" s="37">
        <f t="shared" si="2"/>
        <v>0</v>
      </c>
    </row>
    <row r="35" spans="1:6" x14ac:dyDescent="0.25">
      <c r="A35" s="53" t="s">
        <v>194</v>
      </c>
      <c r="B35" s="54" t="s">
        <v>60</v>
      </c>
      <c r="C35" s="55" t="s">
        <v>87</v>
      </c>
      <c r="D35" s="56">
        <v>1</v>
      </c>
      <c r="E35" s="63"/>
      <c r="F35" s="37">
        <f t="shared" si="2"/>
        <v>0</v>
      </c>
    </row>
    <row r="36" spans="1:6" x14ac:dyDescent="0.25">
      <c r="A36" s="53" t="s">
        <v>195</v>
      </c>
      <c r="B36" s="54" t="s">
        <v>59</v>
      </c>
      <c r="C36" s="55" t="s">
        <v>88</v>
      </c>
      <c r="D36" s="56">
        <v>1</v>
      </c>
      <c r="E36" s="63"/>
      <c r="F36" s="37">
        <f t="shared" si="2"/>
        <v>0</v>
      </c>
    </row>
    <row r="37" spans="1:6" x14ac:dyDescent="0.25">
      <c r="A37" s="53" t="s">
        <v>196</v>
      </c>
      <c r="B37" s="54" t="s">
        <v>59</v>
      </c>
      <c r="C37" s="55" t="s">
        <v>89</v>
      </c>
      <c r="D37" s="56">
        <v>1</v>
      </c>
      <c r="E37" s="63"/>
      <c r="F37" s="37">
        <f t="shared" si="2"/>
        <v>0</v>
      </c>
    </row>
    <row r="38" spans="1:6" x14ac:dyDescent="0.25">
      <c r="A38" s="53" t="s">
        <v>197</v>
      </c>
      <c r="B38" s="54" t="s">
        <v>60</v>
      </c>
      <c r="C38" s="55" t="s">
        <v>90</v>
      </c>
      <c r="D38" s="56">
        <v>1</v>
      </c>
      <c r="E38" s="63"/>
      <c r="F38" s="37">
        <f t="shared" si="2"/>
        <v>0</v>
      </c>
    </row>
    <row r="39" spans="1:6" x14ac:dyDescent="0.25">
      <c r="A39" s="53"/>
      <c r="B39" s="53"/>
      <c r="C39" s="76" t="s">
        <v>273</v>
      </c>
      <c r="D39" s="76"/>
      <c r="E39" s="76"/>
      <c r="F39" s="39">
        <f>SUBTOTAL(9,F27:F38)</f>
        <v>0</v>
      </c>
    </row>
    <row r="40" spans="1:6" x14ac:dyDescent="0.25">
      <c r="A40" s="57" t="s">
        <v>47</v>
      </c>
      <c r="B40" s="58"/>
      <c r="C40" s="59" t="s">
        <v>91</v>
      </c>
      <c r="D40" s="60"/>
      <c r="E40" s="62"/>
      <c r="F40" s="62"/>
    </row>
    <row r="41" spans="1:6" x14ac:dyDescent="0.25">
      <c r="A41" s="53" t="s">
        <v>198</v>
      </c>
      <c r="B41" s="54" t="s">
        <v>59</v>
      </c>
      <c r="C41" s="55" t="s">
        <v>92</v>
      </c>
      <c r="D41" s="56">
        <v>14</v>
      </c>
      <c r="E41" s="63"/>
      <c r="F41" s="37">
        <f t="shared" ref="F41:F46" si="3">+ROUND(+D41*ROUND(E41,2),2)</f>
        <v>0</v>
      </c>
    </row>
    <row r="42" spans="1:6" x14ac:dyDescent="0.25">
      <c r="A42" s="53" t="s">
        <v>199</v>
      </c>
      <c r="B42" s="54" t="s">
        <v>59</v>
      </c>
      <c r="C42" s="55" t="s">
        <v>93</v>
      </c>
      <c r="D42" s="56">
        <v>10</v>
      </c>
      <c r="E42" s="63"/>
      <c r="F42" s="37">
        <f t="shared" si="3"/>
        <v>0</v>
      </c>
    </row>
    <row r="43" spans="1:6" x14ac:dyDescent="0.25">
      <c r="A43" s="53" t="s">
        <v>200</v>
      </c>
      <c r="B43" s="54" t="s">
        <v>60</v>
      </c>
      <c r="C43" s="55" t="s">
        <v>94</v>
      </c>
      <c r="D43" s="56">
        <v>2</v>
      </c>
      <c r="E43" s="63"/>
      <c r="F43" s="37">
        <f t="shared" si="3"/>
        <v>0</v>
      </c>
    </row>
    <row r="44" spans="1:6" x14ac:dyDescent="0.25">
      <c r="A44" s="53" t="s">
        <v>201</v>
      </c>
      <c r="B44" s="54" t="s">
        <v>59</v>
      </c>
      <c r="C44" s="55" t="s">
        <v>95</v>
      </c>
      <c r="D44" s="56">
        <v>2</v>
      </c>
      <c r="E44" s="63"/>
      <c r="F44" s="37">
        <f t="shared" si="3"/>
        <v>0</v>
      </c>
    </row>
    <row r="45" spans="1:6" x14ac:dyDescent="0.25">
      <c r="A45" s="53" t="s">
        <v>202</v>
      </c>
      <c r="B45" s="54" t="s">
        <v>60</v>
      </c>
      <c r="C45" s="55" t="s">
        <v>96</v>
      </c>
      <c r="D45" s="56">
        <v>6</v>
      </c>
      <c r="E45" s="63"/>
      <c r="F45" s="37">
        <f t="shared" si="3"/>
        <v>0</v>
      </c>
    </row>
    <row r="46" spans="1:6" x14ac:dyDescent="0.25">
      <c r="A46" s="53" t="s">
        <v>203</v>
      </c>
      <c r="B46" s="54" t="s">
        <v>61</v>
      </c>
      <c r="C46" s="55" t="s">
        <v>97</v>
      </c>
      <c r="D46" s="56">
        <v>15.8</v>
      </c>
      <c r="E46" s="63"/>
      <c r="F46" s="37">
        <f t="shared" si="3"/>
        <v>0</v>
      </c>
    </row>
    <row r="47" spans="1:6" x14ac:dyDescent="0.25">
      <c r="A47" s="53"/>
      <c r="B47" s="53"/>
      <c r="C47" s="76" t="s">
        <v>274</v>
      </c>
      <c r="D47" s="76"/>
      <c r="E47" s="76"/>
      <c r="F47" s="39">
        <f>SUBTOTAL(9,F41:F46)</f>
        <v>0</v>
      </c>
    </row>
    <row r="48" spans="1:6" x14ac:dyDescent="0.25">
      <c r="A48" s="57" t="s">
        <v>48</v>
      </c>
      <c r="B48" s="58"/>
      <c r="C48" s="59" t="s">
        <v>98</v>
      </c>
      <c r="D48" s="60"/>
      <c r="E48" s="62"/>
      <c r="F48" s="62"/>
    </row>
    <row r="49" spans="1:6" x14ac:dyDescent="0.25">
      <c r="A49" s="53" t="s">
        <v>204</v>
      </c>
      <c r="B49" s="54" t="s">
        <v>62</v>
      </c>
      <c r="C49" s="55" t="s">
        <v>99</v>
      </c>
      <c r="D49" s="56">
        <v>44.3</v>
      </c>
      <c r="E49" s="63"/>
      <c r="F49" s="37">
        <f t="shared" ref="F49:F57" si="4">+ROUND(+D49*ROUND(E49,2),2)</f>
        <v>0</v>
      </c>
    </row>
    <row r="50" spans="1:6" x14ac:dyDescent="0.25">
      <c r="A50" s="53" t="s">
        <v>205</v>
      </c>
      <c r="B50" s="54" t="s">
        <v>62</v>
      </c>
      <c r="C50" s="55" t="s">
        <v>100</v>
      </c>
      <c r="D50" s="56">
        <v>3</v>
      </c>
      <c r="E50" s="63"/>
      <c r="F50" s="37">
        <f t="shared" si="4"/>
        <v>0</v>
      </c>
    </row>
    <row r="51" spans="1:6" x14ac:dyDescent="0.25">
      <c r="A51" s="53" t="s">
        <v>206</v>
      </c>
      <c r="B51" s="54" t="s">
        <v>62</v>
      </c>
      <c r="C51" s="55" t="s">
        <v>101</v>
      </c>
      <c r="D51" s="56">
        <v>13.4</v>
      </c>
      <c r="E51" s="63"/>
      <c r="F51" s="37">
        <f t="shared" si="4"/>
        <v>0</v>
      </c>
    </row>
    <row r="52" spans="1:6" x14ac:dyDescent="0.25">
      <c r="A52" s="53" t="s">
        <v>207</v>
      </c>
      <c r="B52" s="54" t="s">
        <v>57</v>
      </c>
      <c r="C52" s="55" t="s">
        <v>102</v>
      </c>
      <c r="D52" s="56">
        <v>34.92</v>
      </c>
      <c r="E52" s="63"/>
      <c r="F52" s="37">
        <f t="shared" si="4"/>
        <v>0</v>
      </c>
    </row>
    <row r="53" spans="1:6" x14ac:dyDescent="0.25">
      <c r="A53" s="53" t="s">
        <v>208</v>
      </c>
      <c r="B53" s="54" t="s">
        <v>57</v>
      </c>
      <c r="C53" s="55" t="s">
        <v>103</v>
      </c>
      <c r="D53" s="56">
        <v>5.04</v>
      </c>
      <c r="E53" s="63"/>
      <c r="F53" s="37">
        <f t="shared" si="4"/>
        <v>0</v>
      </c>
    </row>
    <row r="54" spans="1:6" x14ac:dyDescent="0.25">
      <c r="A54" s="53" t="s">
        <v>209</v>
      </c>
      <c r="B54" s="54" t="s">
        <v>57</v>
      </c>
      <c r="C54" s="55" t="s">
        <v>104</v>
      </c>
      <c r="D54" s="56">
        <v>78.08</v>
      </c>
      <c r="E54" s="63"/>
      <c r="F54" s="37">
        <f t="shared" si="4"/>
        <v>0</v>
      </c>
    </row>
    <row r="55" spans="1:6" x14ac:dyDescent="0.25">
      <c r="A55" s="53" t="s">
        <v>210</v>
      </c>
      <c r="B55" s="54" t="s">
        <v>60</v>
      </c>
      <c r="C55" s="55" t="s">
        <v>105</v>
      </c>
      <c r="D55" s="56">
        <v>80</v>
      </c>
      <c r="E55" s="63"/>
      <c r="F55" s="37">
        <f t="shared" si="4"/>
        <v>0</v>
      </c>
    </row>
    <row r="56" spans="1:6" x14ac:dyDescent="0.25">
      <c r="A56" s="53" t="s">
        <v>211</v>
      </c>
      <c r="B56" s="54" t="s">
        <v>58</v>
      </c>
      <c r="C56" s="55" t="s">
        <v>106</v>
      </c>
      <c r="D56" s="56">
        <v>6.48</v>
      </c>
      <c r="E56" s="63"/>
      <c r="F56" s="37">
        <f t="shared" si="4"/>
        <v>0</v>
      </c>
    </row>
    <row r="57" spans="1:6" x14ac:dyDescent="0.25">
      <c r="A57" s="53" t="s">
        <v>212</v>
      </c>
      <c r="B57" s="54" t="s">
        <v>58</v>
      </c>
      <c r="C57" s="55" t="s">
        <v>107</v>
      </c>
      <c r="D57" s="56">
        <v>71.599999999999994</v>
      </c>
      <c r="E57" s="63"/>
      <c r="F57" s="37">
        <f t="shared" si="4"/>
        <v>0</v>
      </c>
    </row>
    <row r="58" spans="1:6" x14ac:dyDescent="0.25">
      <c r="A58" s="53"/>
      <c r="B58" s="53"/>
      <c r="C58" s="76" t="s">
        <v>275</v>
      </c>
      <c r="D58" s="76"/>
      <c r="E58" s="76"/>
      <c r="F58" s="39">
        <f>SUBTOTAL(9,F49:F57)</f>
        <v>0</v>
      </c>
    </row>
    <row r="59" spans="1:6" x14ac:dyDescent="0.25">
      <c r="A59" s="57" t="s">
        <v>49</v>
      </c>
      <c r="B59" s="58"/>
      <c r="C59" s="59" t="s">
        <v>108</v>
      </c>
      <c r="D59" s="60"/>
      <c r="E59" s="62"/>
      <c r="F59" s="62"/>
    </row>
    <row r="60" spans="1:6" x14ac:dyDescent="0.25">
      <c r="A60" s="53" t="s">
        <v>213</v>
      </c>
      <c r="B60" s="54" t="s">
        <v>57</v>
      </c>
      <c r="C60" s="55" t="s">
        <v>109</v>
      </c>
      <c r="D60" s="56">
        <v>28.74</v>
      </c>
      <c r="E60" s="63"/>
      <c r="F60" s="37">
        <f t="shared" ref="F60:F64" si="5">+ROUND(+D60*ROUND(E60,2),2)</f>
        <v>0</v>
      </c>
    </row>
    <row r="61" spans="1:6" x14ac:dyDescent="0.25">
      <c r="A61" s="53" t="s">
        <v>214</v>
      </c>
      <c r="B61" s="54" t="s">
        <v>58</v>
      </c>
      <c r="C61" s="55" t="s">
        <v>110</v>
      </c>
      <c r="D61" s="56">
        <v>161.30000000000001</v>
      </c>
      <c r="E61" s="63"/>
      <c r="F61" s="37">
        <f t="shared" si="5"/>
        <v>0</v>
      </c>
    </row>
    <row r="62" spans="1:6" x14ac:dyDescent="0.25">
      <c r="A62" s="53" t="s">
        <v>215</v>
      </c>
      <c r="B62" s="54" t="s">
        <v>57</v>
      </c>
      <c r="C62" s="55" t="s">
        <v>111</v>
      </c>
      <c r="D62" s="56">
        <v>36</v>
      </c>
      <c r="E62" s="63"/>
      <c r="F62" s="37">
        <f t="shared" si="5"/>
        <v>0</v>
      </c>
    </row>
    <row r="63" spans="1:6" x14ac:dyDescent="0.25">
      <c r="A63" s="53" t="s">
        <v>216</v>
      </c>
      <c r="B63" s="54" t="s">
        <v>58</v>
      </c>
      <c r="C63" s="55" t="s">
        <v>112</v>
      </c>
      <c r="D63" s="56">
        <v>27.66</v>
      </c>
      <c r="E63" s="63"/>
      <c r="F63" s="37">
        <f t="shared" si="5"/>
        <v>0</v>
      </c>
    </row>
    <row r="64" spans="1:6" x14ac:dyDescent="0.25">
      <c r="A64" s="53" t="s">
        <v>217</v>
      </c>
      <c r="B64" s="54" t="s">
        <v>58</v>
      </c>
      <c r="C64" s="55" t="s">
        <v>113</v>
      </c>
      <c r="D64" s="56">
        <v>7.2</v>
      </c>
      <c r="E64" s="63"/>
      <c r="F64" s="37">
        <f t="shared" si="5"/>
        <v>0</v>
      </c>
    </row>
    <row r="65" spans="1:6" x14ac:dyDescent="0.25">
      <c r="A65" s="53"/>
      <c r="B65" s="53"/>
      <c r="C65" s="76" t="s">
        <v>276</v>
      </c>
      <c r="D65" s="76"/>
      <c r="E65" s="76"/>
      <c r="F65" s="39">
        <f>SUBTOTAL(9,F60:F64)</f>
        <v>0</v>
      </c>
    </row>
    <row r="66" spans="1:6" x14ac:dyDescent="0.25">
      <c r="A66" s="57" t="s">
        <v>50</v>
      </c>
      <c r="B66" s="58"/>
      <c r="C66" s="59" t="s">
        <v>114</v>
      </c>
      <c r="D66" s="60"/>
      <c r="E66" s="62"/>
      <c r="F66" s="62"/>
    </row>
    <row r="67" spans="1:6" x14ac:dyDescent="0.25">
      <c r="A67" s="53" t="s">
        <v>218</v>
      </c>
      <c r="B67" s="54" t="s">
        <v>57</v>
      </c>
      <c r="C67" s="55" t="s">
        <v>115</v>
      </c>
      <c r="D67" s="56">
        <v>84.8</v>
      </c>
      <c r="E67" s="63"/>
      <c r="F67" s="37">
        <f t="shared" ref="F67:F71" si="6">+ROUND(+D67*ROUND(E67,2),2)</f>
        <v>0</v>
      </c>
    </row>
    <row r="68" spans="1:6" x14ac:dyDescent="0.25">
      <c r="A68" s="53" t="s">
        <v>219</v>
      </c>
      <c r="B68" s="54" t="s">
        <v>57</v>
      </c>
      <c r="C68" s="55" t="s">
        <v>116</v>
      </c>
      <c r="D68" s="56">
        <v>14.38</v>
      </c>
      <c r="E68" s="63"/>
      <c r="F68" s="37">
        <f t="shared" si="6"/>
        <v>0</v>
      </c>
    </row>
    <row r="69" spans="1:6" x14ac:dyDescent="0.25">
      <c r="A69" s="53" t="s">
        <v>220</v>
      </c>
      <c r="B69" s="54" t="s">
        <v>57</v>
      </c>
      <c r="C69" s="55" t="s">
        <v>117</v>
      </c>
      <c r="D69" s="56">
        <v>39.4</v>
      </c>
      <c r="E69" s="63"/>
      <c r="F69" s="37">
        <f t="shared" si="6"/>
        <v>0</v>
      </c>
    </row>
    <row r="70" spans="1:6" x14ac:dyDescent="0.25">
      <c r="A70" s="53" t="s">
        <v>221</v>
      </c>
      <c r="B70" s="54" t="s">
        <v>57</v>
      </c>
      <c r="C70" s="55" t="s">
        <v>118</v>
      </c>
      <c r="D70" s="56">
        <v>58.9</v>
      </c>
      <c r="E70" s="63"/>
      <c r="F70" s="37">
        <f t="shared" si="6"/>
        <v>0</v>
      </c>
    </row>
    <row r="71" spans="1:6" x14ac:dyDescent="0.25">
      <c r="A71" s="53" t="s">
        <v>222</v>
      </c>
      <c r="B71" s="54" t="s">
        <v>57</v>
      </c>
      <c r="C71" s="55" t="s">
        <v>119</v>
      </c>
      <c r="D71" s="56">
        <v>0.66</v>
      </c>
      <c r="E71" s="63"/>
      <c r="F71" s="37">
        <f t="shared" si="6"/>
        <v>0</v>
      </c>
    </row>
    <row r="72" spans="1:6" x14ac:dyDescent="0.25">
      <c r="A72" s="53"/>
      <c r="B72" s="53"/>
      <c r="C72" s="76" t="s">
        <v>277</v>
      </c>
      <c r="D72" s="76"/>
      <c r="E72" s="76"/>
      <c r="F72" s="39">
        <f>SUBTOTAL(9,F67:F71)</f>
        <v>0</v>
      </c>
    </row>
    <row r="73" spans="1:6" x14ac:dyDescent="0.25">
      <c r="A73" s="57" t="s">
        <v>51</v>
      </c>
      <c r="B73" s="58"/>
      <c r="C73" s="59" t="s">
        <v>120</v>
      </c>
      <c r="D73" s="60"/>
      <c r="E73" s="62"/>
      <c r="F73" s="62"/>
    </row>
    <row r="74" spans="1:6" x14ac:dyDescent="0.25">
      <c r="A74" s="53" t="s">
        <v>223</v>
      </c>
      <c r="B74" s="54" t="s">
        <v>57</v>
      </c>
      <c r="C74" s="55" t="s">
        <v>121</v>
      </c>
      <c r="D74" s="56">
        <v>67.12</v>
      </c>
      <c r="E74" s="63"/>
      <c r="F74" s="37">
        <f t="shared" ref="F74:F76" si="7">+ROUND(+D74*ROUND(E74,2),2)</f>
        <v>0</v>
      </c>
    </row>
    <row r="75" spans="1:6" x14ac:dyDescent="0.25">
      <c r="A75" s="53" t="s">
        <v>224</v>
      </c>
      <c r="B75" s="54" t="s">
        <v>57</v>
      </c>
      <c r="C75" s="55" t="s">
        <v>122</v>
      </c>
      <c r="D75" s="56">
        <v>71.599999999999994</v>
      </c>
      <c r="E75" s="63"/>
      <c r="F75" s="37">
        <f t="shared" si="7"/>
        <v>0</v>
      </c>
    </row>
    <row r="76" spans="1:6" x14ac:dyDescent="0.25">
      <c r="A76" s="53" t="s">
        <v>225</v>
      </c>
      <c r="B76" s="54" t="s">
        <v>58</v>
      </c>
      <c r="C76" s="55" t="s">
        <v>123</v>
      </c>
      <c r="D76" s="56">
        <v>39.06</v>
      </c>
      <c r="E76" s="63"/>
      <c r="F76" s="37">
        <f t="shared" si="7"/>
        <v>0</v>
      </c>
    </row>
    <row r="77" spans="1:6" x14ac:dyDescent="0.25">
      <c r="A77" s="53"/>
      <c r="B77" s="53"/>
      <c r="C77" s="76" t="s">
        <v>278</v>
      </c>
      <c r="D77" s="76"/>
      <c r="E77" s="76"/>
      <c r="F77" s="39">
        <f>SUBTOTAL(9,F74:F76)</f>
        <v>0</v>
      </c>
    </row>
    <row r="78" spans="1:6" x14ac:dyDescent="0.25">
      <c r="A78" s="57" t="s">
        <v>52</v>
      </c>
      <c r="B78" s="58"/>
      <c r="C78" s="59" t="s">
        <v>124</v>
      </c>
      <c r="D78" s="60"/>
      <c r="E78" s="62"/>
      <c r="F78" s="62"/>
    </row>
    <row r="79" spans="1:6" x14ac:dyDescent="0.25">
      <c r="A79" s="53" t="s">
        <v>226</v>
      </c>
      <c r="B79" s="54" t="s">
        <v>59</v>
      </c>
      <c r="C79" s="55" t="s">
        <v>125</v>
      </c>
      <c r="D79" s="56">
        <v>2</v>
      </c>
      <c r="E79" s="63"/>
      <c r="F79" s="37">
        <f t="shared" ref="F79:F106" si="8">+ROUND(+D79*ROUND(E79,2),2)</f>
        <v>0</v>
      </c>
    </row>
    <row r="80" spans="1:6" x14ac:dyDescent="0.25">
      <c r="A80" s="53" t="s">
        <v>227</v>
      </c>
      <c r="B80" s="54" t="s">
        <v>59</v>
      </c>
      <c r="C80" s="55" t="s">
        <v>126</v>
      </c>
      <c r="D80" s="56">
        <v>1</v>
      </c>
      <c r="E80" s="63"/>
      <c r="F80" s="37">
        <f t="shared" si="8"/>
        <v>0</v>
      </c>
    </row>
    <row r="81" spans="1:6" x14ac:dyDescent="0.25">
      <c r="A81" s="53" t="s">
        <v>228</v>
      </c>
      <c r="B81" s="54" t="s">
        <v>62</v>
      </c>
      <c r="C81" s="55" t="s">
        <v>127</v>
      </c>
      <c r="D81" s="56">
        <v>90</v>
      </c>
      <c r="E81" s="63"/>
      <c r="F81" s="37">
        <f t="shared" si="8"/>
        <v>0</v>
      </c>
    </row>
    <row r="82" spans="1:6" x14ac:dyDescent="0.25">
      <c r="A82" s="53" t="s">
        <v>229</v>
      </c>
      <c r="B82" s="54" t="s">
        <v>62</v>
      </c>
      <c r="C82" s="55" t="s">
        <v>128</v>
      </c>
      <c r="D82" s="56">
        <v>1510</v>
      </c>
      <c r="E82" s="63"/>
      <c r="F82" s="37">
        <f t="shared" si="8"/>
        <v>0</v>
      </c>
    </row>
    <row r="83" spans="1:6" x14ac:dyDescent="0.25">
      <c r="A83" s="53" t="s">
        <v>230</v>
      </c>
      <c r="B83" s="54" t="s">
        <v>62</v>
      </c>
      <c r="C83" s="55" t="s">
        <v>129</v>
      </c>
      <c r="D83" s="56">
        <v>205</v>
      </c>
      <c r="E83" s="63"/>
      <c r="F83" s="37">
        <f t="shared" si="8"/>
        <v>0</v>
      </c>
    </row>
    <row r="84" spans="1:6" x14ac:dyDescent="0.25">
      <c r="A84" s="53" t="s">
        <v>231</v>
      </c>
      <c r="B84" s="54" t="s">
        <v>62</v>
      </c>
      <c r="C84" s="55" t="s">
        <v>130</v>
      </c>
      <c r="D84" s="56">
        <v>25</v>
      </c>
      <c r="E84" s="63"/>
      <c r="F84" s="37">
        <f t="shared" si="8"/>
        <v>0</v>
      </c>
    </row>
    <row r="85" spans="1:6" x14ac:dyDescent="0.25">
      <c r="A85" s="53" t="s">
        <v>232</v>
      </c>
      <c r="B85" s="54" t="s">
        <v>62</v>
      </c>
      <c r="C85" s="55" t="s">
        <v>131</v>
      </c>
      <c r="D85" s="56">
        <v>300</v>
      </c>
      <c r="E85" s="63"/>
      <c r="F85" s="37">
        <f t="shared" si="8"/>
        <v>0</v>
      </c>
    </row>
    <row r="86" spans="1:6" x14ac:dyDescent="0.25">
      <c r="A86" s="53" t="s">
        <v>233</v>
      </c>
      <c r="B86" s="54" t="s">
        <v>59</v>
      </c>
      <c r="C86" s="55" t="s">
        <v>132</v>
      </c>
      <c r="D86" s="56">
        <v>64</v>
      </c>
      <c r="E86" s="63"/>
      <c r="F86" s="37">
        <f t="shared" si="8"/>
        <v>0</v>
      </c>
    </row>
    <row r="87" spans="1:6" x14ac:dyDescent="0.25">
      <c r="A87" s="53" t="s">
        <v>234</v>
      </c>
      <c r="B87" s="54" t="s">
        <v>59</v>
      </c>
      <c r="C87" s="55" t="s">
        <v>133</v>
      </c>
      <c r="D87" s="56">
        <v>64</v>
      </c>
      <c r="E87" s="63"/>
      <c r="F87" s="37">
        <f t="shared" si="8"/>
        <v>0</v>
      </c>
    </row>
    <row r="88" spans="1:6" x14ac:dyDescent="0.25">
      <c r="A88" s="53" t="s">
        <v>235</v>
      </c>
      <c r="B88" s="54" t="s">
        <v>59</v>
      </c>
      <c r="C88" s="55" t="s">
        <v>134</v>
      </c>
      <c r="D88" s="56">
        <v>10</v>
      </c>
      <c r="E88" s="63"/>
      <c r="F88" s="37">
        <f t="shared" si="8"/>
        <v>0</v>
      </c>
    </row>
    <row r="89" spans="1:6" x14ac:dyDescent="0.25">
      <c r="A89" s="53" t="s">
        <v>236</v>
      </c>
      <c r="B89" s="54" t="s">
        <v>59</v>
      </c>
      <c r="C89" s="55" t="s">
        <v>135</v>
      </c>
      <c r="D89" s="56">
        <v>10</v>
      </c>
      <c r="E89" s="63"/>
      <c r="F89" s="37">
        <f t="shared" si="8"/>
        <v>0</v>
      </c>
    </row>
    <row r="90" spans="1:6" x14ac:dyDescent="0.25">
      <c r="A90" s="53" t="s">
        <v>237</v>
      </c>
      <c r="B90" s="54" t="s">
        <v>59</v>
      </c>
      <c r="C90" s="55" t="s">
        <v>136</v>
      </c>
      <c r="D90" s="56">
        <v>14</v>
      </c>
      <c r="E90" s="63"/>
      <c r="F90" s="37">
        <f t="shared" si="8"/>
        <v>0</v>
      </c>
    </row>
    <row r="91" spans="1:6" x14ac:dyDescent="0.25">
      <c r="A91" s="53" t="s">
        <v>238</v>
      </c>
      <c r="B91" s="54" t="s">
        <v>59</v>
      </c>
      <c r="C91" s="55" t="s">
        <v>137</v>
      </c>
      <c r="D91" s="56">
        <v>7</v>
      </c>
      <c r="E91" s="63"/>
      <c r="F91" s="37">
        <f t="shared" si="8"/>
        <v>0</v>
      </c>
    </row>
    <row r="92" spans="1:6" x14ac:dyDescent="0.25">
      <c r="A92" s="53" t="s">
        <v>239</v>
      </c>
      <c r="B92" s="54" t="s">
        <v>59</v>
      </c>
      <c r="C92" s="55" t="s">
        <v>138</v>
      </c>
      <c r="D92" s="56">
        <v>2</v>
      </c>
      <c r="E92" s="63"/>
      <c r="F92" s="37">
        <f t="shared" si="8"/>
        <v>0</v>
      </c>
    </row>
    <row r="93" spans="1:6" x14ac:dyDescent="0.25">
      <c r="A93" s="53" t="s">
        <v>240</v>
      </c>
      <c r="B93" s="54" t="s">
        <v>59</v>
      </c>
      <c r="C93" s="55" t="s">
        <v>139</v>
      </c>
      <c r="D93" s="56">
        <v>6</v>
      </c>
      <c r="E93" s="63"/>
      <c r="F93" s="37">
        <f t="shared" si="8"/>
        <v>0</v>
      </c>
    </row>
    <row r="94" spans="1:6" x14ac:dyDescent="0.25">
      <c r="A94" s="53" t="s">
        <v>241</v>
      </c>
      <c r="B94" s="54" t="s">
        <v>62</v>
      </c>
      <c r="C94" s="55" t="s">
        <v>140</v>
      </c>
      <c r="D94" s="56">
        <v>18</v>
      </c>
      <c r="E94" s="63"/>
      <c r="F94" s="37">
        <f t="shared" si="8"/>
        <v>0</v>
      </c>
    </row>
    <row r="95" spans="1:6" x14ac:dyDescent="0.25">
      <c r="A95" s="53" t="s">
        <v>242</v>
      </c>
      <c r="B95" s="54" t="s">
        <v>62</v>
      </c>
      <c r="C95" s="55" t="s">
        <v>141</v>
      </c>
      <c r="D95" s="56">
        <v>39.6</v>
      </c>
      <c r="E95" s="63"/>
      <c r="F95" s="37">
        <f t="shared" si="8"/>
        <v>0</v>
      </c>
    </row>
    <row r="96" spans="1:6" x14ac:dyDescent="0.25">
      <c r="A96" s="53" t="s">
        <v>243</v>
      </c>
      <c r="B96" s="54" t="s">
        <v>62</v>
      </c>
      <c r="C96" s="55" t="s">
        <v>142</v>
      </c>
      <c r="D96" s="56">
        <v>45.6</v>
      </c>
      <c r="E96" s="63"/>
      <c r="F96" s="37">
        <f t="shared" si="8"/>
        <v>0</v>
      </c>
    </row>
    <row r="97" spans="1:6" x14ac:dyDescent="0.25">
      <c r="A97" s="53" t="s">
        <v>244</v>
      </c>
      <c r="B97" s="54" t="s">
        <v>62</v>
      </c>
      <c r="C97" s="55" t="s">
        <v>143</v>
      </c>
      <c r="D97" s="56">
        <v>108</v>
      </c>
      <c r="E97" s="63"/>
      <c r="F97" s="37">
        <f t="shared" si="8"/>
        <v>0</v>
      </c>
    </row>
    <row r="98" spans="1:6" x14ac:dyDescent="0.25">
      <c r="A98" s="53" t="s">
        <v>245</v>
      </c>
      <c r="B98" s="54" t="s">
        <v>62</v>
      </c>
      <c r="C98" s="55" t="s">
        <v>144</v>
      </c>
      <c r="D98" s="56">
        <v>5.4</v>
      </c>
      <c r="E98" s="63"/>
      <c r="F98" s="37">
        <f t="shared" si="8"/>
        <v>0</v>
      </c>
    </row>
    <row r="99" spans="1:6" x14ac:dyDescent="0.25">
      <c r="A99" s="53" t="s">
        <v>246</v>
      </c>
      <c r="B99" s="54" t="s">
        <v>59</v>
      </c>
      <c r="C99" s="55" t="s">
        <v>145</v>
      </c>
      <c r="D99" s="56">
        <v>42</v>
      </c>
      <c r="E99" s="63"/>
      <c r="F99" s="37">
        <f t="shared" si="8"/>
        <v>0</v>
      </c>
    </row>
    <row r="100" spans="1:6" x14ac:dyDescent="0.25">
      <c r="A100" s="53" t="s">
        <v>247</v>
      </c>
      <c r="B100" s="54" t="s">
        <v>59</v>
      </c>
      <c r="C100" s="55" t="s">
        <v>146</v>
      </c>
      <c r="D100" s="56">
        <v>8</v>
      </c>
      <c r="E100" s="63"/>
      <c r="F100" s="37">
        <f t="shared" si="8"/>
        <v>0</v>
      </c>
    </row>
    <row r="101" spans="1:6" x14ac:dyDescent="0.25">
      <c r="A101" s="53" t="s">
        <v>248</v>
      </c>
      <c r="B101" s="54" t="s">
        <v>59</v>
      </c>
      <c r="C101" s="55" t="s">
        <v>147</v>
      </c>
      <c r="D101" s="56">
        <v>2</v>
      </c>
      <c r="E101" s="63"/>
      <c r="F101" s="37">
        <f t="shared" si="8"/>
        <v>0</v>
      </c>
    </row>
    <row r="102" spans="1:6" x14ac:dyDescent="0.25">
      <c r="A102" s="53" t="s">
        <v>249</v>
      </c>
      <c r="B102" s="54" t="s">
        <v>59</v>
      </c>
      <c r="C102" s="55" t="s">
        <v>148</v>
      </c>
      <c r="D102" s="56">
        <v>2</v>
      </c>
      <c r="E102" s="63"/>
      <c r="F102" s="37">
        <f t="shared" si="8"/>
        <v>0</v>
      </c>
    </row>
    <row r="103" spans="1:6" x14ac:dyDescent="0.25">
      <c r="A103" s="53" t="s">
        <v>250</v>
      </c>
      <c r="B103" s="54" t="s">
        <v>59</v>
      </c>
      <c r="C103" s="55" t="s">
        <v>149</v>
      </c>
      <c r="D103" s="56">
        <v>14</v>
      </c>
      <c r="E103" s="63"/>
      <c r="F103" s="37">
        <f t="shared" si="8"/>
        <v>0</v>
      </c>
    </row>
    <row r="104" spans="1:6" x14ac:dyDescent="0.25">
      <c r="A104" s="53" t="s">
        <v>251</v>
      </c>
      <c r="B104" s="54" t="s">
        <v>59</v>
      </c>
      <c r="C104" s="55" t="s">
        <v>150</v>
      </c>
      <c r="D104" s="56">
        <v>10</v>
      </c>
      <c r="E104" s="63"/>
      <c r="F104" s="37">
        <f t="shared" si="8"/>
        <v>0</v>
      </c>
    </row>
    <row r="105" spans="1:6" x14ac:dyDescent="0.25">
      <c r="A105" s="53" t="s">
        <v>252</v>
      </c>
      <c r="B105" s="54" t="s">
        <v>62</v>
      </c>
      <c r="C105" s="55" t="s">
        <v>151</v>
      </c>
      <c r="D105" s="56">
        <v>40</v>
      </c>
      <c r="E105" s="63"/>
      <c r="F105" s="37">
        <f t="shared" si="8"/>
        <v>0</v>
      </c>
    </row>
    <row r="106" spans="1:6" x14ac:dyDescent="0.25">
      <c r="A106" s="53" t="s">
        <v>253</v>
      </c>
      <c r="B106" s="54" t="s">
        <v>60</v>
      </c>
      <c r="C106" s="55" t="s">
        <v>152</v>
      </c>
      <c r="D106" s="56">
        <v>2</v>
      </c>
      <c r="E106" s="63"/>
      <c r="F106" s="37">
        <f t="shared" si="8"/>
        <v>0</v>
      </c>
    </row>
    <row r="107" spans="1:6" x14ac:dyDescent="0.25">
      <c r="A107" s="53"/>
      <c r="B107" s="53"/>
      <c r="C107" s="76" t="s">
        <v>279</v>
      </c>
      <c r="D107" s="76"/>
      <c r="E107" s="76"/>
      <c r="F107" s="39">
        <f>SUBTOTAL(9,F79:F106)</f>
        <v>0</v>
      </c>
    </row>
    <row r="108" spans="1:6" x14ac:dyDescent="0.25">
      <c r="A108" s="57" t="s">
        <v>53</v>
      </c>
      <c r="B108" s="58"/>
      <c r="C108" s="59" t="s">
        <v>153</v>
      </c>
      <c r="D108" s="60"/>
      <c r="E108" s="62"/>
      <c r="F108" s="62"/>
    </row>
    <row r="109" spans="1:6" x14ac:dyDescent="0.25">
      <c r="A109" s="53" t="s">
        <v>254</v>
      </c>
      <c r="B109" s="54" t="s">
        <v>59</v>
      </c>
      <c r="C109" s="55" t="s">
        <v>154</v>
      </c>
      <c r="D109" s="56">
        <v>4</v>
      </c>
      <c r="E109" s="63"/>
      <c r="F109" s="37">
        <f t="shared" ref="F109:F115" si="9">+ROUND(+D109*ROUND(E109,2),2)</f>
        <v>0</v>
      </c>
    </row>
    <row r="110" spans="1:6" x14ac:dyDescent="0.25">
      <c r="A110" s="53" t="s">
        <v>255</v>
      </c>
      <c r="B110" s="54" t="s">
        <v>59</v>
      </c>
      <c r="C110" s="55" t="s">
        <v>155</v>
      </c>
      <c r="D110" s="56">
        <v>6</v>
      </c>
      <c r="E110" s="63"/>
      <c r="F110" s="37">
        <f t="shared" si="9"/>
        <v>0</v>
      </c>
    </row>
    <row r="111" spans="1:6" x14ac:dyDescent="0.25">
      <c r="A111" s="53" t="s">
        <v>256</v>
      </c>
      <c r="B111" s="54" t="s">
        <v>59</v>
      </c>
      <c r="C111" s="55" t="s">
        <v>7</v>
      </c>
      <c r="D111" s="56">
        <v>6</v>
      </c>
      <c r="E111" s="63"/>
      <c r="F111" s="37">
        <f t="shared" si="9"/>
        <v>0</v>
      </c>
    </row>
    <row r="112" spans="1:6" x14ac:dyDescent="0.25">
      <c r="A112" s="53" t="s">
        <v>257</v>
      </c>
      <c r="B112" s="54" t="s">
        <v>57</v>
      </c>
      <c r="C112" s="55" t="s">
        <v>156</v>
      </c>
      <c r="D112" s="56">
        <v>12</v>
      </c>
      <c r="E112" s="63"/>
      <c r="F112" s="37">
        <f t="shared" si="9"/>
        <v>0</v>
      </c>
    </row>
    <row r="113" spans="1:6" x14ac:dyDescent="0.25">
      <c r="A113" s="53" t="s">
        <v>258</v>
      </c>
      <c r="B113" s="54" t="s">
        <v>62</v>
      </c>
      <c r="C113" s="55" t="s">
        <v>157</v>
      </c>
      <c r="D113" s="56">
        <v>10</v>
      </c>
      <c r="E113" s="63"/>
      <c r="F113" s="37">
        <f t="shared" si="9"/>
        <v>0</v>
      </c>
    </row>
    <row r="114" spans="1:6" x14ac:dyDescent="0.25">
      <c r="A114" s="53" t="s">
        <v>259</v>
      </c>
      <c r="B114" s="54" t="s">
        <v>59</v>
      </c>
      <c r="C114" s="55" t="s">
        <v>158</v>
      </c>
      <c r="D114" s="56">
        <v>2</v>
      </c>
      <c r="E114" s="63"/>
      <c r="F114" s="37">
        <f t="shared" si="9"/>
        <v>0</v>
      </c>
    </row>
    <row r="115" spans="1:6" x14ac:dyDescent="0.25">
      <c r="A115" s="53" t="s">
        <v>260</v>
      </c>
      <c r="B115" s="54" t="s">
        <v>59</v>
      </c>
      <c r="C115" s="55" t="s">
        <v>159</v>
      </c>
      <c r="D115" s="56">
        <v>8</v>
      </c>
      <c r="E115" s="63"/>
      <c r="F115" s="37">
        <f t="shared" si="9"/>
        <v>0</v>
      </c>
    </row>
    <row r="116" spans="1:6" x14ac:dyDescent="0.25">
      <c r="A116" s="53"/>
      <c r="B116" s="53"/>
      <c r="C116" s="76" t="s">
        <v>280</v>
      </c>
      <c r="D116" s="76"/>
      <c r="E116" s="76"/>
      <c r="F116" s="39">
        <f>SUM(F109:F115)</f>
        <v>0</v>
      </c>
    </row>
    <row r="117" spans="1:6" x14ac:dyDescent="0.25">
      <c r="A117" s="57" t="s">
        <v>54</v>
      </c>
      <c r="B117" s="58" t="s">
        <v>3</v>
      </c>
      <c r="C117" s="59" t="s">
        <v>160</v>
      </c>
      <c r="D117" s="60"/>
      <c r="E117" s="62"/>
      <c r="F117" s="62"/>
    </row>
    <row r="118" spans="1:6" x14ac:dyDescent="0.25">
      <c r="A118" s="53" t="s">
        <v>261</v>
      </c>
      <c r="B118" s="54" t="s">
        <v>59</v>
      </c>
      <c r="C118" s="55" t="s">
        <v>6</v>
      </c>
      <c r="D118" s="56">
        <v>6</v>
      </c>
      <c r="E118" s="63"/>
      <c r="F118" s="37">
        <f t="shared" ref="F118:F121" si="10">+ROUND(+D118*ROUND(E118,2),2)</f>
        <v>0</v>
      </c>
    </row>
    <row r="119" spans="1:6" x14ac:dyDescent="0.25">
      <c r="A119" s="53" t="s">
        <v>262</v>
      </c>
      <c r="B119" s="54" t="s">
        <v>59</v>
      </c>
      <c r="C119" s="55" t="s">
        <v>161</v>
      </c>
      <c r="D119" s="56">
        <v>5</v>
      </c>
      <c r="E119" s="63"/>
      <c r="F119" s="37">
        <f t="shared" si="10"/>
        <v>0</v>
      </c>
    </row>
    <row r="120" spans="1:6" x14ac:dyDescent="0.25">
      <c r="A120" s="53" t="s">
        <v>263</v>
      </c>
      <c r="B120" s="54" t="s">
        <v>59</v>
      </c>
      <c r="C120" s="55" t="s">
        <v>5</v>
      </c>
      <c r="D120" s="56">
        <v>11</v>
      </c>
      <c r="E120" s="63"/>
      <c r="F120" s="37">
        <f t="shared" si="10"/>
        <v>0</v>
      </c>
    </row>
    <row r="121" spans="1:6" x14ac:dyDescent="0.25">
      <c r="A121" s="53" t="s">
        <v>264</v>
      </c>
      <c r="B121" s="54" t="s">
        <v>59</v>
      </c>
      <c r="C121" s="55" t="s">
        <v>162</v>
      </c>
      <c r="D121" s="56">
        <v>1</v>
      </c>
      <c r="E121" s="63"/>
      <c r="F121" s="37">
        <f t="shared" si="10"/>
        <v>0</v>
      </c>
    </row>
    <row r="122" spans="1:6" x14ac:dyDescent="0.25">
      <c r="A122" s="53"/>
      <c r="B122" s="53"/>
      <c r="C122" s="76" t="s">
        <v>281</v>
      </c>
      <c r="D122" s="76"/>
      <c r="E122" s="76"/>
      <c r="F122" s="39">
        <f>SUM(F118:F121)</f>
        <v>0</v>
      </c>
    </row>
    <row r="123" spans="1:6" x14ac:dyDescent="0.25">
      <c r="A123" s="57" t="s">
        <v>55</v>
      </c>
      <c r="B123" s="58"/>
      <c r="C123" s="59" t="s">
        <v>163</v>
      </c>
      <c r="D123" s="60"/>
      <c r="E123" s="62"/>
      <c r="F123" s="62"/>
    </row>
    <row r="124" spans="1:6" x14ac:dyDescent="0.25">
      <c r="A124" s="53" t="s">
        <v>265</v>
      </c>
      <c r="B124" s="54" t="s">
        <v>59</v>
      </c>
      <c r="C124" s="55" t="s">
        <v>164</v>
      </c>
      <c r="D124" s="56">
        <v>2</v>
      </c>
      <c r="E124" s="63"/>
      <c r="F124" s="37">
        <f t="shared" ref="F124:F125" si="11">+ROUND(+D124*ROUND(E124,2),2)</f>
        <v>0</v>
      </c>
    </row>
    <row r="125" spans="1:6" x14ac:dyDescent="0.25">
      <c r="A125" s="53" t="s">
        <v>266</v>
      </c>
      <c r="B125" s="54" t="s">
        <v>59</v>
      </c>
      <c r="C125" s="55" t="s">
        <v>165</v>
      </c>
      <c r="D125" s="56">
        <v>2</v>
      </c>
      <c r="E125" s="63"/>
      <c r="F125" s="37">
        <f t="shared" si="11"/>
        <v>0</v>
      </c>
    </row>
    <row r="126" spans="1:6" x14ac:dyDescent="0.25">
      <c r="A126" s="53"/>
      <c r="B126" s="53"/>
      <c r="C126" s="76" t="s">
        <v>282</v>
      </c>
      <c r="D126" s="76"/>
      <c r="E126" s="76"/>
      <c r="F126" s="39">
        <f>SUM(F124:F125)</f>
        <v>0</v>
      </c>
    </row>
    <row r="127" spans="1:6" x14ac:dyDescent="0.25">
      <c r="A127" s="57" t="s">
        <v>56</v>
      </c>
      <c r="B127" s="58"/>
      <c r="C127" s="59" t="s">
        <v>166</v>
      </c>
      <c r="D127" s="60"/>
      <c r="E127" s="62"/>
      <c r="F127" s="62"/>
    </row>
    <row r="128" spans="1:6" x14ac:dyDescent="0.25">
      <c r="A128" s="53" t="s">
        <v>267</v>
      </c>
      <c r="B128" s="54" t="s">
        <v>59</v>
      </c>
      <c r="C128" s="55" t="s">
        <v>167</v>
      </c>
      <c r="D128" s="56">
        <v>2</v>
      </c>
      <c r="E128" s="63"/>
      <c r="F128" s="37">
        <f t="shared" ref="F128:F130" si="12">+ROUND(+D128*ROUND(E128,2),2)</f>
        <v>0</v>
      </c>
    </row>
    <row r="129" spans="1:6" x14ac:dyDescent="0.25">
      <c r="A129" s="53" t="s">
        <v>268</v>
      </c>
      <c r="B129" s="54" t="s">
        <v>59</v>
      </c>
      <c r="C129" s="55" t="s">
        <v>168</v>
      </c>
      <c r="D129" s="56">
        <v>1</v>
      </c>
      <c r="E129" s="63"/>
      <c r="F129" s="37">
        <f t="shared" si="12"/>
        <v>0</v>
      </c>
    </row>
    <row r="130" spans="1:6" x14ac:dyDescent="0.25">
      <c r="A130" s="53" t="s">
        <v>269</v>
      </c>
      <c r="B130" s="54" t="s">
        <v>59</v>
      </c>
      <c r="C130" s="55" t="s">
        <v>169</v>
      </c>
      <c r="D130" s="56">
        <v>2</v>
      </c>
      <c r="E130" s="63"/>
      <c r="F130" s="37">
        <f t="shared" si="12"/>
        <v>0</v>
      </c>
    </row>
    <row r="131" spans="1:6" x14ac:dyDescent="0.25">
      <c r="A131" s="53"/>
      <c r="B131" s="53"/>
      <c r="C131" s="76" t="s">
        <v>283</v>
      </c>
      <c r="D131" s="76"/>
      <c r="E131" s="76"/>
      <c r="F131" s="39">
        <f>SUM(F128:F130)</f>
        <v>0</v>
      </c>
    </row>
    <row r="132" spans="1:6" x14ac:dyDescent="0.25">
      <c r="A132" s="57" t="s">
        <v>284</v>
      </c>
      <c r="B132" s="58"/>
      <c r="C132" s="59" t="s">
        <v>8</v>
      </c>
      <c r="D132" s="60"/>
      <c r="E132" s="62"/>
      <c r="F132" s="58"/>
    </row>
    <row r="133" spans="1:6" x14ac:dyDescent="0.25">
      <c r="A133" s="53" t="s">
        <v>285</v>
      </c>
      <c r="B133" s="54" t="s">
        <v>59</v>
      </c>
      <c r="C133" s="55" t="s">
        <v>8</v>
      </c>
      <c r="D133" s="56">
        <v>1</v>
      </c>
      <c r="E133" s="63"/>
      <c r="F133" s="37">
        <f t="shared" ref="F133" si="13">+ROUND(+D133*ROUND(E133,2),2)</f>
        <v>0</v>
      </c>
    </row>
    <row r="134" spans="1:6" x14ac:dyDescent="0.25">
      <c r="A134" s="53"/>
      <c r="B134" s="53"/>
      <c r="C134" s="76" t="s">
        <v>298</v>
      </c>
      <c r="D134" s="76"/>
      <c r="E134" s="76"/>
      <c r="F134" s="39">
        <f>F133</f>
        <v>0</v>
      </c>
    </row>
    <row r="135" spans="1:6" x14ac:dyDescent="0.25">
      <c r="A135" s="57" t="s">
        <v>286</v>
      </c>
      <c r="B135" s="58"/>
      <c r="C135" s="59" t="s">
        <v>9</v>
      </c>
      <c r="D135" s="60"/>
      <c r="E135" s="62"/>
      <c r="F135" s="58"/>
    </row>
    <row r="136" spans="1:6" x14ac:dyDescent="0.25">
      <c r="A136" s="53" t="s">
        <v>287</v>
      </c>
      <c r="B136" s="54" t="s">
        <v>59</v>
      </c>
      <c r="C136" s="55" t="s">
        <v>9</v>
      </c>
      <c r="D136" s="56">
        <v>1</v>
      </c>
      <c r="E136" s="63"/>
      <c r="F136" s="37">
        <f t="shared" ref="F136" si="14">+ROUND(+D136*ROUND(E136,2),2)</f>
        <v>0</v>
      </c>
    </row>
    <row r="137" spans="1:6" x14ac:dyDescent="0.25">
      <c r="A137" s="53"/>
      <c r="B137" s="53"/>
      <c r="C137" s="76" t="s">
        <v>299</v>
      </c>
      <c r="D137" s="76"/>
      <c r="E137" s="76"/>
      <c r="F137" s="39">
        <f>F136</f>
        <v>0</v>
      </c>
    </row>
    <row r="138" spans="1:6" x14ac:dyDescent="0.25">
      <c r="A138" s="57" t="s">
        <v>288</v>
      </c>
      <c r="B138" s="57"/>
      <c r="C138" s="86" t="s">
        <v>289</v>
      </c>
      <c r="D138" s="86"/>
      <c r="E138" s="86"/>
      <c r="F138" s="86"/>
    </row>
    <row r="139" spans="1:6" x14ac:dyDescent="0.25">
      <c r="A139" s="53" t="s">
        <v>290</v>
      </c>
      <c r="B139" s="54" t="s">
        <v>59</v>
      </c>
      <c r="C139" s="55" t="s">
        <v>289</v>
      </c>
      <c r="D139" s="56">
        <v>1</v>
      </c>
      <c r="E139" s="63"/>
      <c r="F139" s="37">
        <f t="shared" ref="F139:F141" si="15">+ROUND(+D139*ROUND(E139,2),2)</f>
        <v>0</v>
      </c>
    </row>
    <row r="140" spans="1:6" x14ac:dyDescent="0.25">
      <c r="A140" s="53" t="s">
        <v>291</v>
      </c>
      <c r="B140" s="54" t="s">
        <v>292</v>
      </c>
      <c r="C140" s="55" t="s">
        <v>293</v>
      </c>
      <c r="D140" s="56">
        <v>32</v>
      </c>
      <c r="E140" s="63"/>
      <c r="F140" s="37">
        <f t="shared" si="15"/>
        <v>0</v>
      </c>
    </row>
    <row r="141" spans="1:6" x14ac:dyDescent="0.25">
      <c r="A141" s="53" t="s">
        <v>294</v>
      </c>
      <c r="B141" s="54" t="s">
        <v>292</v>
      </c>
      <c r="C141" s="55" t="s">
        <v>295</v>
      </c>
      <c r="D141" s="56">
        <v>16</v>
      </c>
      <c r="E141" s="63"/>
      <c r="F141" s="37">
        <f t="shared" si="15"/>
        <v>0</v>
      </c>
    </row>
    <row r="142" spans="1:6" x14ac:dyDescent="0.25">
      <c r="A142" s="53" t="s">
        <v>296</v>
      </c>
      <c r="B142" s="54" t="s">
        <v>292</v>
      </c>
      <c r="C142" s="55" t="s">
        <v>297</v>
      </c>
      <c r="D142" s="56">
        <v>3</v>
      </c>
      <c r="E142" s="63"/>
      <c r="F142" s="37">
        <f>+ROUND(ROUND(D142,2)*ROUND(E142,2),2)</f>
        <v>0</v>
      </c>
    </row>
    <row r="143" spans="1:6" x14ac:dyDescent="0.25">
      <c r="A143" s="53"/>
      <c r="B143" s="53"/>
      <c r="C143" s="76" t="s">
        <v>299</v>
      </c>
      <c r="D143" s="76"/>
      <c r="E143" s="76"/>
      <c r="F143" s="39">
        <f>SUM(F139:F142)</f>
        <v>0</v>
      </c>
    </row>
    <row r="144" spans="1:6" ht="37.5" customHeight="1" x14ac:dyDescent="0.25">
      <c r="A144" s="38"/>
      <c r="B144" s="47"/>
      <c r="C144" s="84" t="s">
        <v>300</v>
      </c>
      <c r="D144" s="84"/>
      <c r="E144" s="85"/>
      <c r="F144" s="48">
        <f>F11+F25+F39+F47+F58+F65+F72+F77+F107+F116+F122+F126+F131+F134+F137+F143</f>
        <v>0</v>
      </c>
    </row>
    <row r="145" spans="1:9" s="23" customFormat="1" ht="15" customHeight="1" x14ac:dyDescent="0.25">
      <c r="A145" s="40"/>
      <c r="B145" s="41"/>
      <c r="C145" s="3" t="s">
        <v>37</v>
      </c>
      <c r="D145" s="5" t="str">
        <f>+IF(AND(F144&gt;0,LEN(F145)&lt;=0,LEN(E145)&lt;=0),"13 %",IF(AND(F144&gt;0,F145&gt;0,LEN(E145)&lt;=0),+(F145/F144),""))</f>
        <v/>
      </c>
      <c r="E145" s="6"/>
      <c r="F145" s="46"/>
    </row>
    <row r="146" spans="1:9" s="23" customFormat="1" ht="18.600000000000001" customHeight="1" x14ac:dyDescent="0.25">
      <c r="A146" s="42"/>
      <c r="B146" s="43"/>
      <c r="C146" s="4" t="s">
        <v>38</v>
      </c>
      <c r="D146" s="5" t="str">
        <f>+IF(AND(F144&gt;0,LEN(F146)&lt;=0,LEN(E146)&lt;=0),"6 %",IF(AND(F144&gt;0,F146&gt;0,LEN(E146)&lt;=0),+(F146/F144),""))</f>
        <v/>
      </c>
      <c r="E146" s="7"/>
      <c r="F146" s="46"/>
    </row>
    <row r="147" spans="1:9" s="23" customFormat="1" ht="22.15" customHeight="1" x14ac:dyDescent="0.25">
      <c r="A147" s="42"/>
      <c r="B147" s="43"/>
      <c r="C147" s="4" t="s">
        <v>301</v>
      </c>
      <c r="D147" s="44"/>
      <c r="E147" s="44"/>
      <c r="F147" s="45">
        <f>SUM(F144:F146)</f>
        <v>0</v>
      </c>
      <c r="I147" s="49"/>
    </row>
    <row r="149" spans="1:9" ht="29.25" customHeight="1" x14ac:dyDescent="0.25">
      <c r="A149" s="82" t="s">
        <v>39</v>
      </c>
      <c r="B149" s="82"/>
      <c r="C149" s="82"/>
      <c r="D149" s="82"/>
      <c r="E149" s="82"/>
      <c r="F149" s="82"/>
    </row>
    <row r="152" spans="1:9" s="2" customFormat="1" x14ac:dyDescent="0.25">
      <c r="A152" s="8" t="s">
        <v>11</v>
      </c>
      <c r="B152" s="83"/>
      <c r="C152" s="83"/>
      <c r="D152" s="9"/>
      <c r="E152" s="10"/>
    </row>
    <row r="156" spans="1:9" s="2" customFormat="1" ht="75" customHeight="1" x14ac:dyDescent="0.25">
      <c r="A156" s="77" t="s">
        <v>270</v>
      </c>
      <c r="B156" s="77"/>
      <c r="C156" s="77"/>
      <c r="D156" s="77"/>
      <c r="E156" s="77"/>
      <c r="F156" s="77"/>
    </row>
  </sheetData>
  <sheetProtection algorithmName="SHA-512" hashValue="eUFQpdkzzeZOLJuvVWDFEIRvYAteCaOuXzsLMtilWmBDzxdnLSvrug8SmF7AKhMp7zJscw5KDPS9lPngrW+9kw==" saltValue="ekJQ0TOCrr21lc3HO9RH8Q==" spinCount="100000" sheet="1" selectLockedCells="1"/>
  <mergeCells count="23">
    <mergeCell ref="A1:F1"/>
    <mergeCell ref="A2:F2"/>
    <mergeCell ref="A149:F149"/>
    <mergeCell ref="B152:C152"/>
    <mergeCell ref="C47:E47"/>
    <mergeCell ref="C58:E58"/>
    <mergeCell ref="C65:E65"/>
    <mergeCell ref="C72:E72"/>
    <mergeCell ref="C77:E77"/>
    <mergeCell ref="C107:E107"/>
    <mergeCell ref="C116:E116"/>
    <mergeCell ref="C143:E143"/>
    <mergeCell ref="C144:E144"/>
    <mergeCell ref="C126:E126"/>
    <mergeCell ref="C131:E131"/>
    <mergeCell ref="C122:E122"/>
    <mergeCell ref="C11:E11"/>
    <mergeCell ref="C25:E25"/>
    <mergeCell ref="C39:E39"/>
    <mergeCell ref="A156:F156"/>
    <mergeCell ref="C134:E134"/>
    <mergeCell ref="C137:E137"/>
    <mergeCell ref="C138:F138"/>
  </mergeCells>
  <dataValidations count="1">
    <dataValidation type="list" allowBlank="1" showInputMessage="1" showErrorMessage="1" sqref="C108:C115 C117:C121 C123:C125 C127:C130 C132:C133 C135:C136 C138:C142" xr:uid="{EE1773E8-48BD-4CBC-85D4-704937D19FC8}">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Maria Ramirez Marquez</dc:creator>
  <cp:lastModifiedBy>CARMEN MARIA RAMIREZ MARQUEZ</cp:lastModifiedBy>
  <cp:lastPrinted>2025-03-07T14:53:52Z</cp:lastPrinted>
  <dcterms:created xsi:type="dcterms:W3CDTF">2025-03-07T14:13:09Z</dcterms:created>
  <dcterms:modified xsi:type="dcterms:W3CDTF">2026-02-12T13:41:35Z</dcterms:modified>
</cp:coreProperties>
</file>