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0499-2026 - Subsanac defectos revisión OCA Climatizac CT RTVE Bilbao(VV)\2 Doc def\"/>
    </mc:Choice>
  </mc:AlternateContent>
  <xr:revisionPtr revIDLastSave="0" documentId="13_ncr:1_{2C4397FF-175B-4758-902A-D640486B0473}"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Precio'!$A$6:$K$129</definedName>
    <definedName name="_xlnm.Print_Area" localSheetId="0">'Anexo I pag 1 oferta'!$A$3:$I$56</definedName>
    <definedName name="_xlnm.Print_Area" localSheetId="1">'Anexo I Tabla Desglose Precio'!$A$7:$K$135</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4" i="4" l="1"/>
  <c r="K102" i="4" l="1"/>
  <c r="K103" i="4"/>
  <c r="K101" i="4" l="1"/>
  <c r="K99" i="4"/>
  <c r="K95" i="4" l="1"/>
  <c r="K50" i="4" l="1"/>
  <c r="K52" i="4"/>
  <c r="K48" i="4"/>
  <c r="K38" i="4" l="1"/>
  <c r="K28" i="4"/>
  <c r="K16" i="4"/>
  <c r="K9" i="4"/>
  <c r="K124" i="4" l="1"/>
  <c r="K126" i="4" s="1"/>
  <c r="K120" i="4"/>
  <c r="K117" i="4"/>
  <c r="K113" i="4"/>
  <c r="K91" i="4"/>
  <c r="K89" i="4"/>
  <c r="K82" i="4"/>
  <c r="K78" i="4"/>
  <c r="K73" i="4"/>
  <c r="K69" i="4"/>
  <c r="K67" i="4"/>
  <c r="K63" i="4"/>
  <c r="K59" i="4"/>
  <c r="K55" i="4"/>
  <c r="K47" i="4"/>
  <c r="K45" i="4"/>
  <c r="K33" i="4"/>
  <c r="K25" i="4"/>
  <c r="K21" i="4"/>
  <c r="K13" i="4"/>
  <c r="K109" i="4"/>
  <c r="K107" i="4"/>
  <c r="K111" i="4" l="1"/>
  <c r="K105" i="4"/>
  <c r="K72" i="4"/>
  <c r="K86" i="4"/>
  <c r="K118" i="4"/>
  <c r="K122" i="4"/>
  <c r="K87" i="4" l="1"/>
  <c r="K115" i="4"/>
  <c r="K127" i="4" l="1"/>
  <c r="I129" i="4" s="1"/>
  <c r="K130" i="4" l="1"/>
  <c r="B29" i="5" s="1"/>
  <c r="I128" i="4"/>
</calcChain>
</file>

<file path=xl/sharedStrings.xml><?xml version="1.0" encoding="utf-8"?>
<sst xmlns="http://schemas.openxmlformats.org/spreadsheetml/2006/main" count="292" uniqueCount="197">
  <si>
    <t>Código</t>
  </si>
  <si>
    <t>Nat</t>
  </si>
  <si>
    <t>Ud</t>
  </si>
  <si>
    <t>Resumen</t>
  </si>
  <si>
    <t>CanPres</t>
  </si>
  <si>
    <t>Capítulo</t>
  </si>
  <si>
    <t/>
  </si>
  <si>
    <t>Partida</t>
  </si>
  <si>
    <t>u</t>
  </si>
  <si>
    <t>m</t>
  </si>
  <si>
    <t>m²</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</si>
  <si>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</si>
  <si>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</si>
  <si>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</si>
  <si>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</si>
  <si>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</si>
  <si>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</si>
  <si>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</si>
  <si>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</si>
  <si>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</si>
  <si>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</si>
  <si>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</si>
  <si>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</si>
  <si>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</si>
  <si>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</si>
  <si>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</si>
  <si>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</si>
  <si>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</si>
  <si>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</si>
  <si>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</si>
  <si>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</si>
  <si>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</si>
  <si>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</si>
  <si>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</si>
  <si>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</si>
  <si>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</si>
  <si>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</si>
  <si>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</si>
  <si>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</si>
  <si>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</si>
  <si>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</si>
  <si>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</si>
  <si>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</si>
  <si>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</si>
  <si>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</si>
  <si>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TOTAL CONTRATO</t>
  </si>
  <si>
    <t>Importe Unitario Ofertado</t>
  </si>
  <si>
    <t>Total Ofertado</t>
  </si>
  <si>
    <t>CLIMATIZACIÓN</t>
  </si>
  <si>
    <t>S-00449-2025 - Actuaciones OCA Climatización CT RTVE Bilbao</t>
  </si>
  <si>
    <t>Expediente n.º S/00449/2026</t>
  </si>
  <si>
    <t xml:space="preserve">“Actuaciones OCA Climatización CT RTVE Bilbao" </t>
  </si>
  <si>
    <t>Comentario</t>
  </si>
  <si>
    <t>N</t>
  </si>
  <si>
    <t>Longitud</t>
  </si>
  <si>
    <t>Cantidad</t>
  </si>
  <si>
    <t>01</t>
  </si>
  <si>
    <t>01.01</t>
  </si>
  <si>
    <t>HIDRÁULICA Y AISLAMIENTO</t>
  </si>
  <si>
    <t>01.01.01</t>
  </si>
  <si>
    <t>Tubería PP-R RP Compuesto con FV D= 90 mm</t>
  </si>
  <si>
    <t>ML. Suministro y montaje de tubo NIRON CLIMA o similar, compuesto de polipropileno copolímero random PP-R RP con fibra de vidrio (1/4)PP-R // (2/4)PP-R+FV // (1/4)PP-R, SDR 11 serie 5 de diámetro 90 mm y 8,2 mm de espesor. Tubería fabricada y certificada según Reglamento Particular de Aenor RP 01.78, accesorios fabricados y certificados según norma UNE EN 15874-3 y sistema de unión por termofusión, inserciones incorporadas y electrofusión según AENOR. Cumplimiento del nuevo RD03/23 de potabilidad. Incluida p/p de accesorios y material auxiliar para montaje y sujeción para uso en instalaciones de climatización (sistemas agua/agua, agua/aire) y refrigeración industrial con agua glicolada, con temperaturas comprendidas entre -15 °C y 95 °C. Instalado con abrazaderas isofónicas Niron de goma lisa, según norma UNE EN 806-4. Espesor de aislamiento térmico conforme a RITE . Certificado según ISO 14001 y Declaración Ambiental de Producto ( DAP ). Presentación en barra de 4 m, color azul con banda azul. Incluso soldaduras perfectamente realizadas y rematadas, racores, bridas, codos, tapones, cuelgues, acoplamientos a válvulas, elementos de , pasamuros, anclajes, etc. Se exigirán pruebas de estanqueidad con presión a 10 kg/cm². Construida según RITE y normas fabricante. Incluso material complementario, pequeño material (pp piezas), mano de obra de instalación y pruebas. Medida la longitud instalada.</t>
  </si>
  <si>
    <t>Impulsión</t>
  </si>
  <si>
    <t>Retorno</t>
  </si>
  <si>
    <t>01.01.02</t>
  </si>
  <si>
    <t>Tubería PP-R RP Compuesto con FV D= 50 mm</t>
  </si>
  <si>
    <t>ML. Suministro y montaje de tubo NIRON CLIMA o similar, compuesto de polipropileno copolímero random PP-R RP con fibra de vidrio (1/4)PP-R // (2/4)PP-R+FV // (1/4)PP-R, SDR 11 serie 5 de diámetro 50 mm y 3,7 mm de espesor. Tubería fabricada y certificada según Reglamento Particular de Aenor RP 01.78, accesorios fabricados y certificados según norma UNE EN 15874-3 y sistema de unión por termofusión, inserciones incorporadas y electrofusión según AENOR. Cumplimiento del nuevo RD03/23 de potabilidad. Incluida p/p de accesorios y material auxiliar para montaje y sujeción para uso en instalaciones de climatización (sistemas agua/agua, agua/aire) y refrigeración industrial con agua glicolada, con temperaturas comprendidas entre -15 °C y 95 °C. Instalado con abrazaderas isofónicas Niron de goma lisa, según norma UNE EN 806-4. Espesor de aislamiento térmico conforme a RITE . Certificado según ISO 14001 y Declaración Ambiental de Producto ( DAP ). Presentación en barra de 4 m, color azul con banda azul. Incluso soldaduras perfectamente realizadas y rematadas, racores, bridas, codos, tapones, cuelgues, acoplamientos a válvulas, elementos de , pasamuros, anclajes, etc. Se exigirán pruebas de estanqueidad con presión a 10 kg/cm². Construida según RITE y normas fabricante. Incluso material complementario, pequeño material (pp piezas), mano de obra de instalación y pruebas. Medida la longitud instalada.</t>
  </si>
  <si>
    <t>Llenado</t>
  </si>
  <si>
    <t>01.01.03</t>
  </si>
  <si>
    <t>Aislamiento tubería diámetro 90 mm</t>
  </si>
  <si>
    <t>ML. Aislamiento de tubería de 3"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50 mm.  Incluso material complementario, pequeño material, mano de obra de instalación y pruebas.
Medida la longitud instalada.</t>
  </si>
  <si>
    <t>Manguitos antivibratorios Enf Daikin</t>
  </si>
  <si>
    <t>01.01.04</t>
  </si>
  <si>
    <t>Aislamiento tubería diámetro 50 mm</t>
  </si>
  <si>
    <t>ML. Aislamiento de tubería de 1 1/2"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</si>
  <si>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Varios</t>
  </si>
  <si>
    <t>01.01.05</t>
  </si>
  <si>
    <t>Aislamiento remates</t>
  </si>
  <si>
    <t>M2. Aislamiento de vaso de expansión 100 litros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</si>
  <si>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01.01.06</t>
  </si>
  <si>
    <t>Protección exterior aluminio tubería diámetro 90 mm</t>
  </si>
  <si>
    <t>ML. Suministro e instalación Protección exterior / forro de chapa de aluminio de 0,8 mm de espesor para tubería 4" (DN100).. Incluyendo codos, accesorios, bridas, pequeño material y mano de obra para tubería 3" (DN100). Perfectamente acoplada, rematada y sellada para los distintos diámetros y piezas. Incluso material complementario, pequeño material, mano de obra de instalación y pruebas. Medida la longitud instalada.</t>
  </si>
  <si>
    <t>01.01.07</t>
  </si>
  <si>
    <t>Protección exterior aluminio tubería diámetro 50 mm</t>
  </si>
  <si>
    <t>ML. Suministro e instalación Protección exterior / forro de chapa de aluminio de 0,8 mm de espesor para tubería 1 1/2" (DN40). Incluyendo codos, accesorios, bridas, pequeño material y mano de obra. Perfectamente acoplada, rematada y sellada para los distintos diámetros y piezas. Incluso material complementario, pequeño material, mano de obra de instalación y pruebas. Medida la longitud instalada.</t>
  </si>
  <si>
    <t>Vaciados</t>
  </si>
  <si>
    <t>Vaso expasión 1</t>
  </si>
  <si>
    <t>Vaso expansión 2</t>
  </si>
  <si>
    <t>01.01.08</t>
  </si>
  <si>
    <t>Protección exterior aluminio varios</t>
  </si>
  <si>
    <t>Ud. Suministro e instalación Protección exterior / forro de chapa de aluminio de 0,8 mm de espesor para actuadores, sondas y todos los elementos sensibles a la intemperie. Perfectamente acoplada, rematada y sellada para los distintos diámetros y piezas. Incluso material complementario, pequeño material, mano de obra de instalación y pruebas.
Medida la longitud instalada. Incluyendo  pequeño material y mano de obra. Sombreros de protección. Totalmente instalado según instrucciones de Propiedad.</t>
  </si>
  <si>
    <t>Sondas Temperatura BMS Daikin 1</t>
  </si>
  <si>
    <t>Sondas Temperatura BMS Daikin 2</t>
  </si>
  <si>
    <t>Manómetros</t>
  </si>
  <si>
    <t>Termómetros</t>
  </si>
  <si>
    <t>Reserva</t>
  </si>
  <si>
    <t>01.01.10</t>
  </si>
  <si>
    <t>Válvula corte esfera 2" (DN50)</t>
  </si>
  <si>
    <t>Ud. Suministro e instalación vávula de esfera con sistema de accionamiento de cuarto de vuelta, es decir, tiene una rotación de 90º entre las  posiciones de abierto y cerradoy de paso total.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t>
  </si>
  <si>
    <t>01.01.11</t>
  </si>
  <si>
    <t>Válvula antirretorno Llenado</t>
  </si>
  <si>
    <t>Ud. Suministro e instalción Válvula de retención 2" Genebre o similar PN 25/12. Construcción en latón UNE-EN 12165. Junta de clapeta vulcanizada de NBR. Muelle en acero inox. AISI 304. Extremos rosca gas (BSP) H-H - ISO 228/1. Temp. máx. 90ºC. Montaje en cualquier posición. Totalamente instalada y probada</t>
  </si>
  <si>
    <t>01.01.12</t>
  </si>
  <si>
    <t>Filtro llenado</t>
  </si>
  <si>
    <t>01.01.13</t>
  </si>
  <si>
    <t>Contador de agua Llenado</t>
  </si>
  <si>
    <t>Ud. Suministro e instalación Contador de dial seco de 2" para agua fría Genebre 6029 o similar. Montaje horizontal. Aprobación CE. Temperatura máxima 30ºC. Presión máxima 16 bar. Clase de precisión 2. Contador de agua de chorro múltiple para medición del consumo de agua fría, para la medición de volumen de agua potable, esfera seca, cuerpo de latón, pintado con pintura anticorrosión, Presión máxima de trabajo: 16 bar (PN 16), Cumple con los requisitos de la norma ISO 4064-1: 2014, Clase de pérdida de presión ΔP63, Rango R80 H montaje en horizontal,  Rango R80 H montaje en horizontal, U0 / D0. No necesita estabilizador aguas arriba (U) ni aguas abajo (D).  Aprobación CE.  Elemento registrador sellado con un líquido especial para mantener una lectura clara. Partes mecánicas en material de alta calidad para asegurar una estabilidad en sus características. Protección plástica como tratamiento superficial para una mejor estética y una larga vida. Extremos roscados (contador) s/ ISO 228/1.  Extremos roscados (racor) según ISO 7/1. Incluye racores de conexión (2 unidades). Totalmente instalado y propado, incluido pp.</t>
  </si>
  <si>
    <t>Llenado instalación</t>
  </si>
  <si>
    <t>01.01.14</t>
  </si>
  <si>
    <t>Purgadores</t>
  </si>
  <si>
    <t>Ud. Suministro e instalción purgadores de aire automático SpiroTop o similar. Uno en impulsión y otro en retorno. G1/2, de latón, material del flotador PP, PN10 bar, Temperatura máx 110 ºC.
Instalación en vertical. Incluye llave independizadora, aislamiento, pequeño material y mano de obra</t>
  </si>
  <si>
    <t>Daikin 1 Imp/Ret</t>
  </si>
  <si>
    <t>Daikin 2 Imp/Ret</t>
  </si>
  <si>
    <t>01.01.15</t>
  </si>
  <si>
    <t>Ud. Suministro e instalación de manométros de glicerina MEI o similar de 100mm de diámetro. Caja de acero inox. Sistema de presión y conexión en latón. Precisión 1,6%. Fabricado según Norma EN-837-1. Escala de 0-6 bar. Con llave de corte y lira. Incluido pequeño material, totalmente instalado.</t>
  </si>
  <si>
    <t>01.01.16</t>
  </si>
  <si>
    <t>Ud. Suministro e instalación de termómetro analógico WIKA A50.20 o similar de 100mm de diámetro nominal. Clase de exactitud 2 según DIN EN 13190. Con vaina en latón. Precisión 1,6%. Fabricado según Norma EN-837-1. Rango de medición de 0 ... +60 °C. Incluido pequeño material, totalmente instalado incluida pasta térmica.</t>
  </si>
  <si>
    <t>01.01.17</t>
  </si>
  <si>
    <t>Marcado circuitos hidráulicos</t>
  </si>
  <si>
    <t>Ud. Marcado de tuberías hidráulicas de la instalación de climatización se gún norma UNE 1063:2016.</t>
  </si>
  <si>
    <t>Válvula corte esfera 1/2" (DN25) manómetros</t>
  </si>
  <si>
    <t>Total Capítulo 01.01</t>
  </si>
  <si>
    <t>01.02</t>
  </si>
  <si>
    <t>Contador Energía Térmica</t>
  </si>
  <si>
    <t>Ud. Suministro e instalación de Contador de energía térmica modelo Kamstrup 603 MC o similar para instalación ACS, DN80 (3"). Incluidas dos sondas de temperatura y caudalímetro. Compatible con protocolo de comunicaciones ModBus RS485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pequEño material.
Totalmente instalado, integrado en control BMS y probado.</t>
  </si>
  <si>
    <t>Enf Daikin 1</t>
  </si>
  <si>
    <t>Enf Daikin 2</t>
  </si>
  <si>
    <t>01.03</t>
  </si>
  <si>
    <t>Medición Energía Eléctrica</t>
  </si>
  <si>
    <t>01.03.01</t>
  </si>
  <si>
    <t>Contador energía eléctrica</t>
  </si>
  <si>
    <t>Ud. Contador de energía eléctrica trifásico indirecto Circutor CEM-D311 o similar. Instalación en carril DIN estándar. Montados en cuadro de enfriadora
Características:
- Clase 1 en energía activa (Clase B según MID), Clase 2 en energía reactiva.
- Comunicaciones RS-485, protocolo Modbus-RTU.
- 4 módulos de carril DIN
- Rango medida (V): 3x127(230)…3x230(400)V
- Rango medida (A): …/5A o …/1A
- Conforme a las normas EN 50470 (normativa europea MID) o IEC 62052-11
- El equipo tiene una batería de litio de 3.6V. La precisión del RTC es &gt; 0.5s/día.(1)
- El Backlight azul del display LCD permite leer el equipo en condiciones de poca luz.
- 2 teclas, para moverse entre las diferentes pantallas de visualización y poder configurar las comunicaciones.
- Tamaño (mm) ancho x alto x fondo: 71.5 x 90 x 74 (mm)
Totalmente instalado y probado, incluido pequeño material y pp.</t>
  </si>
  <si>
    <t>Enfriadora Daikin 1</t>
  </si>
  <si>
    <t>Enfriadora Daikin 2</t>
  </si>
  <si>
    <t>01.03.02</t>
  </si>
  <si>
    <t>Transformadores de corriente para contadores eléctricos</t>
  </si>
  <si>
    <t>ud. Transformador de corriente alterna de núcleo abierto para contadores de energía eléctrica STQ-24 200/5A , rango de medida de corriente:100 A a 300 A.
Totalamente instalado y probado.</t>
  </si>
  <si>
    <t>C 02</t>
  </si>
  <si>
    <t>BMS CONTROL</t>
  </si>
  <si>
    <t>02.01</t>
  </si>
  <si>
    <t>Sensor Temperatura Sala de aparatos</t>
  </si>
  <si>
    <t>Ud. Suministro, montaje y conexión de sonda sensora de temperatura ambiente tipo TB/TS SPACE (Trend/Honeywell), referencia TA200603 o equivalente, para medición de temperatura en espacios interiores en sistemas BMS (Building Management System). Sensor termistor NTC para integración en lazos de control de climatización y automatización. Instalación bajo tubo. Incluso material complementario, pequeño material, cajas estancas, racores, mano de obra de instalación, pruebas, regulación y puesta en marcha. 
Tipo: Sensor de temperatura ambiente montado en pared (wall-mounted room/space temperature sensor).
Elemento sensible: Termistor NTC (generalmente 10kΩ o compatible con controladores IQ/Trend).
Rango de medición: Típico -10°C a +40°C (verificar datasheet específico TA200603).
Carcasa: Plástica de bajo perfil (aprox. 85x85x26 mm), diseño estético para instalación visible en oficinas, salas o espacios controlados, con buena respuesta térmica.
Opciones: Versión básica sin accesorios adicionales (sin knob de ajuste, sin botón override ni LEDs; para versiones con extras, ajustar referencia, ej. TB/TS/K).
Conexión: Terminales para cableado de 2 hilos (señal resistiva), compatible con controladores BMS como IQ3, IQ4 o equivalentes.
Incluye: Fijación en pared (tornillos y tacos), conexión al cableado de campo (sin incluir cable), replanteo según planos, configuración básica y pruebas funcionales (verificación de lectura en controlador BMS).
Posición correcta (altura aprox. 1,5 m, lejos de fuentes de calor, puertas, ventanas o radiación solar directa).</t>
  </si>
  <si>
    <t>02.02</t>
  </si>
  <si>
    <t>Sondas Temperatura inmersión con Vaina TB/TI-S+WB150</t>
  </si>
  <si>
    <t>Ud. Suministro y montaje de sensor temperatura de inmersión Trend tipo TB/TI con rango -30º a 110ºC. Largo vástago adecuado para cada aplicación. Vaina apropiada y de la misma marca que el sensor. Aplicación de pasta térmica. Instalación bajo tubo de acero rígido galvanizado para exteriores. Incluso material complementario, pequeño material, cajas estancas, racores, mano de obra de instalación, pruebas, regulación y puesta en marcha. Medida la ud instalada, probada, regulada y funcionando.</t>
  </si>
  <si>
    <t>Imp-Ret Daikin 1</t>
  </si>
  <si>
    <t>Imp-Ret Daikin 2</t>
  </si>
  <si>
    <t>02.03</t>
  </si>
  <si>
    <t>Líneas cable 2x0.75mm2 trenzado y apantallado (Periféricos)</t>
  </si>
  <si>
    <t>Ud. Cable y tendido de señales de instrumentación, bajo tubo de acero y manguera apantallada, libre de halógenos y no propagadora de llama 0.6/1kV: CABLE necesario PARA PERIFÉRICOS DEL SISTEMA DE CONTROL. Formado por 2 conductores trenzados de cobre apantallados de 0.75 mm2 TREND o similar,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</si>
  <si>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Sondas Tª Inmersión</t>
  </si>
  <si>
    <t>Sonda Temp amb. sala Aparatos</t>
  </si>
  <si>
    <t>01.01.09</t>
  </si>
  <si>
    <t>Total Capítulo 01.03</t>
  </si>
  <si>
    <t>Total Capítulo 01</t>
  </si>
  <si>
    <t>02.04</t>
  </si>
  <si>
    <t>Líneas cable 2x0.75mm2 trenzado y apantallado (bus)</t>
  </si>
  <si>
    <t>m. Cable y tendido de bus Modbus RS485 para comunicación de contadores de energía térmica y eléctrica con el controlar de integración TONN ubiado en la 6ª planta del edificio. Instalación bajo tubo de acero y manguera apantallada, libre de halógenos y no propagadora de llama 0.6/1kV. Formado por 2 conductores trenzados de cobre apantallados de 0.75 mm2 TREND o similar,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</si>
  <si>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02.05</t>
  </si>
  <si>
    <t>Ingeniería de Programación BMS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</si>
  <si>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(IQ 412, Lan 15/05 16 ACS EPR).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t>
  </si>
  <si>
    <t>02.06</t>
  </si>
  <si>
    <t>Listado y chequeo de puntos, Pruebas y Puesta en Marcha BMS</t>
  </si>
  <si>
    <t xml:space="preserve">Ud. 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y esquemas eléctricos as-built.
La unidad se dearrollará sin alterar el normal funcionamiento del Centro.
LISTA DE SEÑALES ED SD EA SA INTEGRACIÓN 
INTEGRACIÓN      
Cont. Térmica     15 
Cont. Eléctrica     30 
FÍSICAS      
Sonda temp. sala aparatos   1   
Sonda temp. enfriadoras   4   
Nº TOTAL    5 0 45 
SEÑALES INTEGRACIÓN Cont. TÉRMICO   
Tª impulsión (°C)  
Tª retorno (°C)  
Potencia instantánea (kW)  
Energía Consumida (kWh)  
Caudal (l/h)  
SEÑALES INTEGRACIÓN Cont. ELÉCTRICO  
Tensión (V)  
Corriente (A)  
Potencia activa (kW)
Potencia reactiva (kVAr)  
Energía Consumida (kWh)
Cosphi
Resevas
  </t>
  </si>
  <si>
    <t>Total Capítulo 02</t>
  </si>
  <si>
    <t>DOCUMENTACIÓN, TRÁMITES Y LEGALIZACIONES</t>
  </si>
  <si>
    <t>C 03</t>
  </si>
  <si>
    <t>03.01</t>
  </si>
  <si>
    <t>Limpieza final de obra</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</si>
  <si>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</si>
  <si>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03.02</t>
  </si>
  <si>
    <t>Documentación As-Built</t>
  </si>
  <si>
    <t>Ud. Documentación As Built. Incluye planos as built (con plantilla/plumilla según indique Propiedad), esquemas unifilares actualizados, cálculos justificativos durante la obra.</t>
  </si>
  <si>
    <t>Total Capítulo 03</t>
  </si>
  <si>
    <t>C 04</t>
  </si>
  <si>
    <t>INFRAESTRUCTURAS Y MODIFICACIONES</t>
  </si>
  <si>
    <t>04.01</t>
  </si>
  <si>
    <t>Pa</t>
  </si>
  <si>
    <t>Infraestructuras y modificaciones</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</si>
  <si>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</si>
  <si>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Total Capítulo 04</t>
  </si>
  <si>
    <t>C 05</t>
  </si>
  <si>
    <t>05.01</t>
  </si>
  <si>
    <t>Seguridad y salud</t>
  </si>
  <si>
    <t>GESTIÓN DE RESIDUOS</t>
  </si>
  <si>
    <t>Total Capítulo 05</t>
  </si>
  <si>
    <t>C 06</t>
  </si>
  <si>
    <t>06.01</t>
  </si>
  <si>
    <t>Gestión de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</si>
  <si>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</si>
  <si>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Total Capítulo 06</t>
  </si>
  <si>
    <t>C 07</t>
  </si>
  <si>
    <t>07.01</t>
  </si>
  <si>
    <t>Control de calidad</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</si>
  <si>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</si>
  <si>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Total Capítulo 7</t>
  </si>
  <si>
    <t xml:space="preserve">(*) Cuando no se indiquen otros porcentajes se entenderá que, quedan incluidos en el precio de la oferta el 13% de Gastos Generales y el 6% de Beneficio Industrial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</si>
</sst>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b/>
      <sz val="8"/>
      <color rgb="FFFF40FF"/>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5"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21">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6" fillId="0" borderId="1" xfId="0" applyFont="1" applyBorder="1" applyAlignment="1">
      <alignment vertical="top"/>
    </xf>
    <xf numFmtId="49" fontId="6" fillId="0" borderId="3" xfId="0" applyNumberFormat="1" applyFont="1" applyBorder="1" applyAlignment="1">
      <alignment vertical="top" wrapText="1"/>
    </xf>
    <xf numFmtId="0" fontId="3" fillId="6" borderId="1" xfId="0" applyFont="1" applyFill="1" applyBorder="1" applyAlignment="1">
      <alignment vertical="top"/>
    </xf>
    <xf numFmtId="0" fontId="3" fillId="6" borderId="1" xfId="0" applyFont="1" applyFill="1" applyBorder="1" applyAlignment="1" applyProtection="1">
      <alignment horizontal="center" vertical="top"/>
    </xf>
    <xf numFmtId="0" fontId="9" fillId="6" borderId="1" xfId="0" applyFont="1" applyFill="1" applyBorder="1" applyAlignment="1" applyProtection="1">
      <alignment horizontal="center" vertical="top"/>
    </xf>
    <xf numFmtId="0" fontId="3" fillId="6" borderId="4" xfId="0" applyFont="1" applyFill="1" applyBorder="1" applyAlignment="1" applyProtection="1">
      <alignment horizontal="center" vertical="top" wrapText="1"/>
    </xf>
    <xf numFmtId="0" fontId="24" fillId="6" borderId="1" xfId="0" applyFont="1" applyFill="1" applyBorder="1" applyAlignment="1" applyProtection="1">
      <alignment horizontal="center" vertical="top" wrapText="1"/>
    </xf>
    <xf numFmtId="0" fontId="9" fillId="6" borderId="1" xfId="0" applyFont="1" applyFill="1" applyBorder="1" applyAlignment="1" applyProtection="1">
      <alignment horizontal="center" vertical="top" wrapText="1"/>
    </xf>
    <xf numFmtId="49" fontId="4" fillId="2" borderId="1" xfId="0" applyNumberFormat="1" applyFont="1" applyFill="1" applyBorder="1" applyAlignment="1">
      <alignment vertical="top"/>
    </xf>
    <xf numFmtId="49" fontId="4" fillId="2" borderId="1" xfId="0" applyNumberFormat="1" applyFont="1" applyFill="1" applyBorder="1" applyAlignment="1">
      <alignment vertical="top" wrapText="1"/>
    </xf>
    <xf numFmtId="0" fontId="4" fillId="2" borderId="1" xfId="0" applyFont="1" applyFill="1" applyBorder="1" applyAlignment="1">
      <alignment vertical="top"/>
    </xf>
    <xf numFmtId="3" fontId="25" fillId="2" borderId="1" xfId="0" applyNumberFormat="1" applyFont="1" applyFill="1" applyBorder="1" applyAlignment="1">
      <alignment vertical="top"/>
    </xf>
    <xf numFmtId="4" fontId="25" fillId="2" borderId="1" xfId="0" applyNumberFormat="1" applyFont="1" applyFill="1" applyBorder="1" applyAlignment="1">
      <alignment vertical="top"/>
    </xf>
    <xf numFmtId="0" fontId="6" fillId="0" borderId="1" xfId="0" applyFont="1" applyBorder="1" applyAlignment="1">
      <alignment vertical="top" wrapText="1"/>
    </xf>
    <xf numFmtId="0" fontId="11" fillId="0" borderId="1" xfId="0" applyFont="1" applyBorder="1" applyAlignment="1">
      <alignment vertical="top"/>
    </xf>
    <xf numFmtId="4" fontId="11" fillId="0" borderId="1" xfId="0" applyNumberFormat="1" applyFont="1" applyBorder="1" applyAlignment="1">
      <alignment vertical="top"/>
    </xf>
    <xf numFmtId="164" fontId="11" fillId="0" borderId="1" xfId="0" applyNumberFormat="1" applyFont="1" applyBorder="1" applyAlignment="1">
      <alignment vertical="top"/>
    </xf>
    <xf numFmtId="4" fontId="11" fillId="0" borderId="1" xfId="0" applyNumberFormat="1" applyFont="1" applyFill="1" applyBorder="1" applyAlignment="1" applyProtection="1">
      <alignment vertical="top"/>
    </xf>
    <xf numFmtId="4" fontId="6" fillId="0" borderId="3" xfId="0" applyNumberFormat="1" applyFont="1" applyFill="1" applyBorder="1" applyAlignment="1" applyProtection="1">
      <alignment vertical="top"/>
    </xf>
    <xf numFmtId="49" fontId="6" fillId="0" borderId="1" xfId="0" applyNumberFormat="1" applyFont="1" applyBorder="1" applyAlignment="1" applyProtection="1">
      <alignment vertical="top" wrapText="1"/>
    </xf>
    <xf numFmtId="4" fontId="11" fillId="0" borderId="4" xfId="0" applyNumberFormat="1" applyFont="1" applyFill="1" applyBorder="1" applyAlignment="1" applyProtection="1">
      <alignment vertical="top"/>
    </xf>
    <xf numFmtId="4" fontId="11" fillId="3" borderId="1" xfId="0" applyNumberFormat="1" applyFont="1" applyFill="1" applyBorder="1" applyAlignment="1" applyProtection="1">
      <alignment vertical="top"/>
      <protection locked="0"/>
    </xf>
    <xf numFmtId="4" fontId="11" fillId="3" borderId="3" xfId="0" applyNumberFormat="1" applyFont="1" applyFill="1" applyBorder="1" applyAlignment="1" applyProtection="1">
      <alignment vertical="top"/>
      <protection locked="0"/>
    </xf>
    <xf numFmtId="4" fontId="11" fillId="2" borderId="1" xfId="0" applyNumberFormat="1" applyFont="1" applyFill="1" applyBorder="1" applyAlignment="1" applyProtection="1">
      <alignment vertical="top"/>
    </xf>
    <xf numFmtId="4" fontId="11" fillId="2" borderId="4" xfId="0" applyNumberFormat="1" applyFont="1" applyFill="1" applyBorder="1" applyAlignment="1" applyProtection="1">
      <alignment vertical="top"/>
    </xf>
    <xf numFmtId="0" fontId="0" fillId="0" borderId="0" xfId="0" applyFont="1" applyBorder="1" applyProtection="1"/>
    <xf numFmtId="0" fontId="0" fillId="0" borderId="0" xfId="0" applyFont="1" applyProtection="1"/>
    <xf numFmtId="49" fontId="4" fillId="0" borderId="1" xfId="0" applyNumberFormat="1" applyFont="1" applyBorder="1" applyAlignment="1" applyProtection="1">
      <alignment vertical="top" wrapText="1"/>
    </xf>
    <xf numFmtId="4" fontId="6" fillId="3" borderId="2" xfId="0" applyNumberFormat="1" applyFont="1" applyFill="1" applyBorder="1" applyAlignment="1" applyProtection="1">
      <alignmen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9" activePane="bottomLeft" state="frozen"/>
      <selection pane="bottomLeft" activeCell="C21" sqref="C21:G21"/>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107" t="s">
        <v>18</v>
      </c>
      <c r="B2" s="107"/>
      <c r="C2" s="107"/>
      <c r="D2" s="107"/>
      <c r="E2" s="107"/>
      <c r="F2" s="107"/>
      <c r="G2" s="107"/>
      <c r="H2" s="107"/>
      <c r="I2" s="107"/>
    </row>
    <row r="5" spans="1:9" x14ac:dyDescent="0.25">
      <c r="D5" s="12"/>
      <c r="E5" s="12"/>
      <c r="F5" s="13"/>
      <c r="G5" s="13"/>
      <c r="H5" s="13"/>
      <c r="I5" s="14" t="s">
        <v>51</v>
      </c>
    </row>
    <row r="6" spans="1:9" x14ac:dyDescent="0.25">
      <c r="D6" s="12"/>
      <c r="E6" s="12"/>
      <c r="F6" s="13"/>
      <c r="G6" s="13"/>
      <c r="H6" s="13"/>
      <c r="I6" s="14"/>
    </row>
    <row r="7" spans="1:9" x14ac:dyDescent="0.25">
      <c r="D7" s="12"/>
      <c r="E7" s="12"/>
      <c r="F7" s="13"/>
      <c r="G7" s="13"/>
      <c r="H7" s="13"/>
      <c r="I7" s="15" t="s">
        <v>50</v>
      </c>
    </row>
    <row r="8" spans="1:9" ht="24.95" customHeight="1" x14ac:dyDescent="0.25"/>
    <row r="9" spans="1:9" ht="18.75" x14ac:dyDescent="0.3">
      <c r="A9" s="108" t="s">
        <v>19</v>
      </c>
      <c r="B9" s="108"/>
      <c r="C9" s="108"/>
      <c r="D9" s="108"/>
      <c r="E9" s="108"/>
      <c r="F9" s="108"/>
      <c r="G9" s="108"/>
      <c r="H9" s="108"/>
      <c r="I9" s="108"/>
    </row>
    <row r="10" spans="1:9" ht="15" customHeight="1" x14ac:dyDescent="0.25"/>
    <row r="11" spans="1:9" ht="15" customHeight="1" x14ac:dyDescent="0.25"/>
    <row r="12" spans="1:9" x14ac:dyDescent="0.25">
      <c r="A12" s="11" t="s">
        <v>20</v>
      </c>
      <c r="B12" s="109"/>
      <c r="C12" s="109"/>
      <c r="D12" s="109"/>
      <c r="E12" s="109"/>
      <c r="F12" s="101" t="s">
        <v>21</v>
      </c>
      <c r="G12" s="101"/>
      <c r="H12" s="101"/>
      <c r="I12" s="16"/>
    </row>
    <row r="13" spans="1:9" x14ac:dyDescent="0.25">
      <c r="A13" s="110" t="s">
        <v>22</v>
      </c>
      <c r="B13" s="110"/>
      <c r="C13" s="110"/>
      <c r="D13" s="110"/>
      <c r="E13" s="110"/>
      <c r="F13" s="110"/>
      <c r="G13" s="110"/>
      <c r="H13" s="110"/>
      <c r="I13" s="17"/>
    </row>
    <row r="14" spans="1:9" x14ac:dyDescent="0.25">
      <c r="A14" s="18"/>
      <c r="B14" s="18"/>
      <c r="C14" s="18"/>
      <c r="D14" s="18"/>
      <c r="E14" s="18"/>
      <c r="F14" s="18"/>
      <c r="G14" s="18"/>
      <c r="H14" s="18"/>
      <c r="I14" s="17"/>
    </row>
    <row r="15" spans="1:9" x14ac:dyDescent="0.25">
      <c r="A15" s="11" t="s">
        <v>23</v>
      </c>
      <c r="B15" s="11"/>
      <c r="C15" s="19"/>
      <c r="D15" s="101" t="s">
        <v>24</v>
      </c>
      <c r="E15" s="101"/>
      <c r="F15" s="103"/>
      <c r="G15" s="103"/>
      <c r="H15" s="103"/>
      <c r="I15" s="103"/>
    </row>
    <row r="16" spans="1:9" x14ac:dyDescent="0.25">
      <c r="B16" s="20"/>
      <c r="C16" s="20" t="s">
        <v>25</v>
      </c>
      <c r="D16" s="20"/>
      <c r="E16" s="20"/>
      <c r="F16" s="20" t="s">
        <v>26</v>
      </c>
      <c r="G16" s="20"/>
      <c r="H16" s="20"/>
      <c r="I16" s="11"/>
    </row>
    <row r="17" spans="1:9" x14ac:dyDescent="0.25">
      <c r="B17" s="20"/>
      <c r="C17" s="20"/>
      <c r="D17" s="20"/>
      <c r="E17" s="20"/>
      <c r="F17" s="20"/>
      <c r="G17" s="20"/>
      <c r="H17" s="20"/>
      <c r="I17" s="11"/>
    </row>
    <row r="18" spans="1:9" x14ac:dyDescent="0.25">
      <c r="A18" s="11" t="s">
        <v>27</v>
      </c>
      <c r="B18" s="16"/>
      <c r="C18" s="101" t="s">
        <v>28</v>
      </c>
      <c r="D18" s="101"/>
      <c r="E18" s="102"/>
      <c r="F18" s="102"/>
      <c r="G18" s="102"/>
      <c r="H18" s="21" t="s">
        <v>29</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30</v>
      </c>
      <c r="B21" s="24"/>
      <c r="C21" s="103"/>
      <c r="D21" s="103"/>
      <c r="E21" s="103"/>
      <c r="F21" s="103"/>
      <c r="G21" s="103"/>
      <c r="H21" s="26" t="s">
        <v>31</v>
      </c>
      <c r="I21" s="22"/>
    </row>
    <row r="22" spans="1:9" s="23" customFormat="1" x14ac:dyDescent="0.25">
      <c r="A22" s="27"/>
      <c r="B22" s="24"/>
      <c r="C22" s="25"/>
      <c r="D22" s="25"/>
      <c r="E22" s="25"/>
      <c r="F22" s="25"/>
      <c r="G22" s="25"/>
      <c r="H22" s="26"/>
      <c r="I22" s="21"/>
    </row>
    <row r="23" spans="1:9" x14ac:dyDescent="0.25">
      <c r="A23" s="11" t="s">
        <v>32</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104" t="s">
        <v>33</v>
      </c>
      <c r="B25" s="104"/>
      <c r="C25" s="104"/>
      <c r="D25" s="104"/>
      <c r="E25" s="104"/>
      <c r="F25" s="104"/>
      <c r="G25" s="104"/>
      <c r="H25" s="104"/>
      <c r="I25" s="11"/>
    </row>
    <row r="26" spans="1:9" ht="15" customHeight="1" x14ac:dyDescent="0.25">
      <c r="A26" s="11"/>
      <c r="B26" s="11"/>
      <c r="C26" s="11"/>
      <c r="D26" s="11"/>
      <c r="E26" s="11"/>
      <c r="F26" s="11"/>
      <c r="G26" s="11"/>
      <c r="H26" s="11"/>
      <c r="I26" s="11"/>
    </row>
    <row r="27" spans="1:9" ht="15" customHeight="1" x14ac:dyDescent="0.25">
      <c r="A27" s="11" t="s">
        <v>34</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35</v>
      </c>
      <c r="B29" s="105">
        <f>+IF('Anexo I Tabla Desglose Precio'!K130&lt;=16018.87,'Anexo I Tabla Desglose Precio'!K130,"ERROR: no debe superar 16018,87")</f>
        <v>0</v>
      </c>
      <c r="C29" s="106"/>
      <c r="D29" s="11" t="s">
        <v>36</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99" t="s">
        <v>37</v>
      </c>
      <c r="B33" s="99"/>
      <c r="C33" s="99"/>
      <c r="D33" s="99"/>
      <c r="E33" s="99"/>
      <c r="F33" s="99"/>
      <c r="G33" s="99"/>
      <c r="H33" s="99"/>
      <c r="I33" s="11"/>
    </row>
    <row r="34" spans="1:9" ht="27" customHeight="1" x14ac:dyDescent="0.25">
      <c r="A34" s="11"/>
      <c r="B34" s="11"/>
      <c r="C34" s="11"/>
      <c r="D34" s="11"/>
      <c r="E34" s="11"/>
      <c r="F34" s="11"/>
      <c r="G34" s="11"/>
      <c r="H34" s="11"/>
      <c r="I34" s="11"/>
    </row>
    <row r="35" spans="1:9" ht="27" customHeight="1" x14ac:dyDescent="0.25">
      <c r="A35" s="99" t="s">
        <v>38</v>
      </c>
      <c r="B35" s="99"/>
      <c r="C35" s="99"/>
      <c r="D35" s="99"/>
      <c r="E35" s="99"/>
      <c r="F35" s="99"/>
      <c r="G35" s="99"/>
      <c r="H35" s="99"/>
      <c r="I35" s="11"/>
    </row>
    <row r="36" spans="1:9" ht="27" customHeight="1" x14ac:dyDescent="0.25">
      <c r="A36" s="11"/>
      <c r="B36" s="11"/>
      <c r="C36" s="11"/>
      <c r="D36" s="11"/>
      <c r="E36" s="11"/>
      <c r="F36" s="11"/>
      <c r="G36" s="11"/>
      <c r="H36" s="11"/>
      <c r="I36" s="11"/>
    </row>
    <row r="37" spans="1:9" ht="27" customHeight="1" x14ac:dyDescent="0.25">
      <c r="A37" s="99" t="s">
        <v>39</v>
      </c>
      <c r="B37" s="99"/>
      <c r="C37" s="99"/>
      <c r="D37" s="99"/>
      <c r="E37" s="99"/>
      <c r="F37" s="99"/>
      <c r="G37" s="99"/>
      <c r="H37" s="99"/>
      <c r="I37" s="11"/>
    </row>
    <row r="38" spans="1:9" ht="27" customHeight="1" x14ac:dyDescent="0.25">
      <c r="A38" s="11"/>
      <c r="B38" s="11"/>
      <c r="C38" s="11"/>
      <c r="D38" s="11"/>
      <c r="E38" s="11"/>
      <c r="F38" s="11"/>
      <c r="G38" s="11"/>
      <c r="H38" s="11"/>
      <c r="I38" s="11"/>
    </row>
    <row r="39" spans="1:9" ht="43.5" customHeight="1" x14ac:dyDescent="0.25">
      <c r="A39" s="99" t="s">
        <v>40</v>
      </c>
      <c r="B39" s="99"/>
      <c r="C39" s="99"/>
      <c r="D39" s="99"/>
      <c r="E39" s="99"/>
      <c r="F39" s="99"/>
      <c r="G39" s="99"/>
      <c r="H39" s="99"/>
      <c r="I39" s="11"/>
    </row>
    <row r="40" spans="1:9" ht="27" customHeight="1" x14ac:dyDescent="0.25">
      <c r="A40" s="29"/>
      <c r="B40" s="29"/>
      <c r="C40" s="29"/>
      <c r="D40" s="29"/>
      <c r="E40" s="29"/>
      <c r="F40" s="29"/>
      <c r="G40" s="29"/>
      <c r="H40" s="29"/>
      <c r="I40" s="11"/>
    </row>
    <row r="41" spans="1:9" x14ac:dyDescent="0.25">
      <c r="A41" s="30" t="s">
        <v>41</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42</v>
      </c>
    </row>
    <row r="55" spans="2:7" x14ac:dyDescent="0.25">
      <c r="B55" s="1" t="s">
        <v>16</v>
      </c>
      <c r="C55" s="100"/>
      <c r="D55" s="100"/>
      <c r="E55" s="100"/>
      <c r="F55" s="100"/>
      <c r="G55" s="100"/>
    </row>
  </sheetData>
  <sheetProtection algorithmName="SHA-512" hashValue="DbkgFFixT9WIUS2woqGhHr715VyE4NH9mIxFT1PQOlYqzmUqAkOSmoiZVH6EgYxDMkGeVJs7ae8WVKraOws+4g==" saltValue="pQqqfkguFRHs9B53uXhHmg==" spinCount="100000" sheet="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K139"/>
  <sheetViews>
    <sheetView zoomScale="115" zoomScaleNormal="115" workbookViewId="0">
      <selection activeCell="J21" sqref="J21"/>
    </sheetView>
  </sheetViews>
  <sheetFormatPr baseColWidth="10" defaultColWidth="11.42578125" defaultRowHeight="15" x14ac:dyDescent="0.25"/>
  <cols>
    <col min="1" max="1" width="22.42578125" style="1" customWidth="1"/>
    <col min="2" max="2" width="8.85546875" style="9" bestFit="1" customWidth="1"/>
    <col min="3" max="3" width="3.85546875" style="1" bestFit="1" customWidth="1"/>
    <col min="4" max="4" width="48.42578125" style="1" customWidth="1"/>
    <col min="5" max="5" width="17" style="1" customWidth="1"/>
    <col min="6" max="6" width="4" style="1" bestFit="1" customWidth="1"/>
    <col min="7" max="7" width="12" style="1" customWidth="1"/>
    <col min="8" max="8" width="12.7109375" style="1" customWidth="1"/>
    <col min="9" max="9" width="8.140625" style="1" bestFit="1" customWidth="1"/>
    <col min="10" max="10" width="11.28515625" style="1" customWidth="1"/>
    <col min="11" max="11" width="10.140625" style="96" bestFit="1" customWidth="1"/>
    <col min="12" max="16384" width="11.42578125" style="1"/>
  </cols>
  <sheetData>
    <row r="1" spans="1:11" ht="73.5" customHeight="1" thickBot="1" x14ac:dyDescent="0.3">
      <c r="A1" s="115" t="s">
        <v>14</v>
      </c>
      <c r="B1" s="116"/>
      <c r="C1" s="116"/>
      <c r="D1" s="116"/>
      <c r="E1" s="116"/>
      <c r="F1" s="116"/>
      <c r="G1" s="116"/>
      <c r="H1" s="116"/>
      <c r="I1" s="116"/>
      <c r="J1" s="116"/>
      <c r="K1" s="117"/>
    </row>
    <row r="2" spans="1:11" ht="60" customHeight="1" x14ac:dyDescent="0.25">
      <c r="A2" s="118" t="s">
        <v>15</v>
      </c>
      <c r="B2" s="118"/>
      <c r="C2" s="118"/>
      <c r="D2" s="118"/>
      <c r="E2" s="118"/>
      <c r="F2" s="118"/>
      <c r="G2" s="118"/>
      <c r="H2" s="118"/>
      <c r="I2" s="118"/>
      <c r="J2" s="118"/>
      <c r="K2" s="118"/>
    </row>
    <row r="3" spans="1:11" x14ac:dyDescent="0.25">
      <c r="A3" s="32"/>
      <c r="B3" s="33"/>
      <c r="C3" s="11"/>
      <c r="D3" s="11"/>
      <c r="E3" s="11"/>
      <c r="F3" s="11"/>
      <c r="G3" s="11"/>
      <c r="H3" s="11"/>
      <c r="I3" s="11"/>
      <c r="J3" s="11"/>
      <c r="K3" s="33"/>
    </row>
    <row r="4" spans="1:11" ht="18.75" x14ac:dyDescent="0.25">
      <c r="A4" s="34" t="s">
        <v>49</v>
      </c>
      <c r="B4" s="33"/>
      <c r="C4" s="11"/>
      <c r="D4" s="11"/>
      <c r="E4" s="11"/>
      <c r="F4" s="11"/>
      <c r="G4" s="11"/>
      <c r="H4" s="11"/>
      <c r="I4" s="11"/>
      <c r="J4" s="11"/>
      <c r="K4" s="33"/>
    </row>
    <row r="5" spans="1:11" ht="5.0999999999999996" customHeight="1" x14ac:dyDescent="0.25">
      <c r="A5" s="34"/>
      <c r="B5" s="33"/>
      <c r="C5" s="11"/>
      <c r="D5" s="11"/>
      <c r="E5" s="11"/>
      <c r="F5" s="11"/>
      <c r="G5" s="11"/>
      <c r="H5" s="11"/>
      <c r="I5" s="11"/>
      <c r="J5" s="11"/>
      <c r="K5" s="33"/>
    </row>
    <row r="6" spans="1:11" ht="36" x14ac:dyDescent="0.25">
      <c r="A6" s="73" t="s">
        <v>0</v>
      </c>
      <c r="B6" s="74" t="s">
        <v>1</v>
      </c>
      <c r="C6" s="73" t="s">
        <v>2</v>
      </c>
      <c r="D6" s="75" t="s">
        <v>3</v>
      </c>
      <c r="E6" s="72" t="s">
        <v>52</v>
      </c>
      <c r="F6" s="72" t="s">
        <v>53</v>
      </c>
      <c r="G6" s="72" t="s">
        <v>54</v>
      </c>
      <c r="H6" s="72" t="s">
        <v>55</v>
      </c>
      <c r="I6" s="73" t="s">
        <v>4</v>
      </c>
      <c r="J6" s="76" t="s">
        <v>46</v>
      </c>
      <c r="K6" s="77" t="s">
        <v>47</v>
      </c>
    </row>
    <row r="7" spans="1:11" x14ac:dyDescent="0.25">
      <c r="A7" s="78" t="s">
        <v>56</v>
      </c>
      <c r="B7" s="78" t="s">
        <v>5</v>
      </c>
      <c r="C7" s="78" t="s">
        <v>8</v>
      </c>
      <c r="D7" s="79" t="s">
        <v>48</v>
      </c>
      <c r="E7" s="80"/>
      <c r="F7" s="80"/>
      <c r="G7" s="80"/>
      <c r="H7" s="80"/>
      <c r="I7" s="81"/>
      <c r="J7" s="82"/>
      <c r="K7" s="93"/>
    </row>
    <row r="8" spans="1:11" x14ac:dyDescent="0.25">
      <c r="A8" s="62" t="s">
        <v>57</v>
      </c>
      <c r="B8" s="56" t="s">
        <v>7</v>
      </c>
      <c r="C8" s="56" t="s">
        <v>8</v>
      </c>
      <c r="D8" s="61" t="s">
        <v>58</v>
      </c>
      <c r="E8" s="70"/>
      <c r="F8" s="70"/>
      <c r="G8" s="70"/>
      <c r="H8" s="84"/>
      <c r="I8" s="85"/>
      <c r="J8" s="40"/>
      <c r="K8" s="40"/>
    </row>
    <row r="9" spans="1:11" x14ac:dyDescent="0.25">
      <c r="A9" s="62" t="s">
        <v>59</v>
      </c>
      <c r="B9" s="56" t="s">
        <v>7</v>
      </c>
      <c r="C9" s="56" t="s">
        <v>9</v>
      </c>
      <c r="D9" s="61" t="s">
        <v>60</v>
      </c>
      <c r="E9" s="70"/>
      <c r="F9" s="70"/>
      <c r="G9" s="70"/>
      <c r="H9" s="84"/>
      <c r="I9" s="86">
        <v>20</v>
      </c>
      <c r="J9" s="91"/>
      <c r="K9" s="40">
        <f t="shared" ref="K9:K13" si="0">+ROUND(+I9*ROUND(J9,2),2)</f>
        <v>0</v>
      </c>
    </row>
    <row r="10" spans="1:11" ht="247.5" x14ac:dyDescent="0.25">
      <c r="A10" s="62"/>
      <c r="B10" s="70"/>
      <c r="C10" s="70"/>
      <c r="D10" s="61" t="s">
        <v>61</v>
      </c>
      <c r="E10" s="70"/>
      <c r="F10" s="70"/>
      <c r="G10" s="70"/>
      <c r="H10" s="84"/>
      <c r="I10" s="84"/>
      <c r="J10" s="40"/>
      <c r="K10" s="40"/>
    </row>
    <row r="11" spans="1:11" x14ac:dyDescent="0.25">
      <c r="A11" s="70"/>
      <c r="B11" s="70"/>
      <c r="C11" s="70"/>
      <c r="D11" s="83"/>
      <c r="E11" s="56" t="s">
        <v>62</v>
      </c>
      <c r="F11" s="59">
        <v>1</v>
      </c>
      <c r="G11" s="59">
        <v>10</v>
      </c>
      <c r="H11" s="85">
        <v>10</v>
      </c>
      <c r="I11" s="84"/>
      <c r="J11" s="40"/>
      <c r="K11" s="40"/>
    </row>
    <row r="12" spans="1:11" x14ac:dyDescent="0.25">
      <c r="A12" s="70"/>
      <c r="B12" s="70"/>
      <c r="C12" s="70"/>
      <c r="D12" s="83"/>
      <c r="E12" s="56" t="s">
        <v>63</v>
      </c>
      <c r="F12" s="59">
        <v>1</v>
      </c>
      <c r="G12" s="59">
        <v>10</v>
      </c>
      <c r="H12" s="85">
        <v>10</v>
      </c>
      <c r="I12" s="84"/>
      <c r="J12" s="40"/>
      <c r="K12" s="40"/>
    </row>
    <row r="13" spans="1:11" x14ac:dyDescent="0.25">
      <c r="A13" s="62" t="s">
        <v>64</v>
      </c>
      <c r="B13" s="65" t="s">
        <v>7</v>
      </c>
      <c r="C13" s="56" t="s">
        <v>9</v>
      </c>
      <c r="D13" s="57" t="s">
        <v>65</v>
      </c>
      <c r="E13" s="57"/>
      <c r="F13" s="57"/>
      <c r="G13" s="57"/>
      <c r="H13" s="58"/>
      <c r="I13" s="59">
        <v>10</v>
      </c>
      <c r="J13" s="91"/>
      <c r="K13" s="40">
        <f t="shared" si="0"/>
        <v>0</v>
      </c>
    </row>
    <row r="14" spans="1:11" ht="247.5" x14ac:dyDescent="0.25">
      <c r="A14" s="62"/>
      <c r="B14" s="65"/>
      <c r="C14" s="56"/>
      <c r="D14" s="57" t="s">
        <v>66</v>
      </c>
      <c r="E14" s="57"/>
      <c r="F14" s="57"/>
      <c r="G14" s="57"/>
      <c r="H14" s="58"/>
      <c r="I14" s="59"/>
      <c r="J14" s="40"/>
      <c r="K14" s="40"/>
    </row>
    <row r="15" spans="1:11" x14ac:dyDescent="0.25">
      <c r="A15" s="62"/>
      <c r="B15" s="65"/>
      <c r="C15" s="56"/>
      <c r="D15" s="57"/>
      <c r="E15" s="57" t="s">
        <v>67</v>
      </c>
      <c r="F15" s="57">
        <v>0</v>
      </c>
      <c r="G15" s="57">
        <v>10</v>
      </c>
      <c r="H15" s="58">
        <v>10</v>
      </c>
      <c r="I15" s="59"/>
      <c r="J15" s="40"/>
      <c r="K15" s="40"/>
    </row>
    <row r="16" spans="1:11" x14ac:dyDescent="0.25">
      <c r="A16" s="62" t="s">
        <v>68</v>
      </c>
      <c r="B16" s="65" t="s">
        <v>7</v>
      </c>
      <c r="C16" s="56" t="s">
        <v>9</v>
      </c>
      <c r="D16" s="57" t="s">
        <v>69</v>
      </c>
      <c r="E16" s="57"/>
      <c r="F16" s="57"/>
      <c r="G16" s="57"/>
      <c r="H16" s="58"/>
      <c r="I16" s="59">
        <v>34</v>
      </c>
      <c r="J16" s="91"/>
      <c r="K16" s="40">
        <f>+ROUND(+I16*ROUND(J16,2),2)</f>
        <v>0</v>
      </c>
    </row>
    <row r="17" spans="1:11" ht="112.5" x14ac:dyDescent="0.25">
      <c r="A17" s="62"/>
      <c r="B17" s="56"/>
      <c r="C17" s="56"/>
      <c r="D17" s="61" t="s">
        <v>70</v>
      </c>
      <c r="E17" s="71"/>
      <c r="F17" s="71"/>
      <c r="G17" s="71"/>
      <c r="H17" s="38"/>
      <c r="I17" s="39"/>
      <c r="J17" s="40"/>
      <c r="K17" s="40"/>
    </row>
    <row r="18" spans="1:11" x14ac:dyDescent="0.25">
      <c r="A18" s="62"/>
      <c r="B18" s="70"/>
      <c r="C18" s="70"/>
      <c r="D18" s="61"/>
      <c r="E18" s="71" t="s">
        <v>62</v>
      </c>
      <c r="F18" s="71">
        <v>0</v>
      </c>
      <c r="G18" s="71">
        <v>15</v>
      </c>
      <c r="H18" s="38">
        <v>15</v>
      </c>
      <c r="I18" s="39"/>
      <c r="J18" s="40"/>
      <c r="K18" s="40"/>
    </row>
    <row r="19" spans="1:11" x14ac:dyDescent="0.25">
      <c r="A19" s="62"/>
      <c r="B19" s="56"/>
      <c r="C19" s="56"/>
      <c r="D19" s="61"/>
      <c r="E19" s="71" t="s">
        <v>63</v>
      </c>
      <c r="F19" s="71">
        <v>0</v>
      </c>
      <c r="G19" s="71">
        <v>15</v>
      </c>
      <c r="H19" s="38">
        <v>15</v>
      </c>
      <c r="I19" s="39"/>
      <c r="J19" s="40"/>
      <c r="K19" s="40"/>
    </row>
    <row r="20" spans="1:11" ht="33.75" x14ac:dyDescent="0.25">
      <c r="A20" s="62"/>
      <c r="B20" s="70"/>
      <c r="C20" s="70"/>
      <c r="D20" s="61"/>
      <c r="E20" s="71" t="s">
        <v>71</v>
      </c>
      <c r="F20" s="71">
        <v>0</v>
      </c>
      <c r="G20" s="71">
        <v>4</v>
      </c>
      <c r="H20" s="38">
        <v>4</v>
      </c>
      <c r="I20" s="39"/>
      <c r="J20" s="40"/>
      <c r="K20" s="40"/>
    </row>
    <row r="21" spans="1:11" x14ac:dyDescent="0.25">
      <c r="A21" s="62" t="s">
        <v>72</v>
      </c>
      <c r="B21" s="66" t="s">
        <v>7</v>
      </c>
      <c r="C21" s="56" t="s">
        <v>9</v>
      </c>
      <c r="D21" s="61" t="s">
        <v>73</v>
      </c>
      <c r="E21" s="61"/>
      <c r="F21" s="61"/>
      <c r="G21" s="61"/>
      <c r="H21" s="89"/>
      <c r="I21" s="39">
        <v>12</v>
      </c>
      <c r="J21" s="91"/>
      <c r="K21" s="40">
        <f t="shared" ref="K21:K47" si="1">+ROUND(+I21*ROUND(J21,2),2)</f>
        <v>0</v>
      </c>
    </row>
    <row r="22" spans="1:11" ht="101.25" x14ac:dyDescent="0.25">
      <c r="A22" s="62"/>
      <c r="B22" s="66"/>
      <c r="C22" s="70"/>
      <c r="D22" s="61" t="s">
        <v>74</v>
      </c>
      <c r="E22" s="71"/>
      <c r="F22" s="71"/>
      <c r="G22" s="71"/>
      <c r="H22" s="38"/>
      <c r="I22" s="39"/>
      <c r="J22" s="40"/>
      <c r="K22" s="40"/>
    </row>
    <row r="23" spans="1:11" x14ac:dyDescent="0.25">
      <c r="A23" s="62"/>
      <c r="B23" s="66"/>
      <c r="C23" s="56"/>
      <c r="D23" s="61"/>
      <c r="E23" s="71" t="s">
        <v>67</v>
      </c>
      <c r="F23" s="71">
        <v>0</v>
      </c>
      <c r="G23" s="71">
        <v>10</v>
      </c>
      <c r="H23" s="38">
        <v>10</v>
      </c>
      <c r="I23" s="39"/>
      <c r="J23" s="40"/>
      <c r="K23" s="40"/>
    </row>
    <row r="24" spans="1:11" x14ac:dyDescent="0.25">
      <c r="A24" s="62"/>
      <c r="B24" s="66"/>
      <c r="C24" s="70"/>
      <c r="D24" s="61"/>
      <c r="E24" s="71" t="s">
        <v>75</v>
      </c>
      <c r="F24" s="71">
        <v>0</v>
      </c>
      <c r="G24" s="71">
        <v>2</v>
      </c>
      <c r="H24" s="38">
        <v>2</v>
      </c>
      <c r="I24" s="39"/>
      <c r="J24" s="40"/>
      <c r="K24" s="40"/>
    </row>
    <row r="25" spans="1:11" x14ac:dyDescent="0.25">
      <c r="A25" s="62" t="s">
        <v>76</v>
      </c>
      <c r="B25" s="66" t="s">
        <v>7</v>
      </c>
      <c r="C25" s="56" t="s">
        <v>10</v>
      </c>
      <c r="D25" s="61" t="s">
        <v>77</v>
      </c>
      <c r="E25" s="61"/>
      <c r="F25" s="61"/>
      <c r="G25" s="61"/>
      <c r="H25" s="89"/>
      <c r="I25" s="39">
        <v>4</v>
      </c>
      <c r="J25" s="91"/>
      <c r="K25" s="40">
        <f t="shared" si="1"/>
        <v>0</v>
      </c>
    </row>
    <row r="26" spans="1:11" ht="112.5" x14ac:dyDescent="0.25">
      <c r="A26" s="62"/>
      <c r="B26" s="66"/>
      <c r="C26" s="70"/>
      <c r="D26" s="61" t="s">
        <v>78</v>
      </c>
      <c r="E26" s="71"/>
      <c r="F26" s="71"/>
      <c r="G26" s="71"/>
      <c r="H26" s="38"/>
      <c r="I26" s="39"/>
      <c r="J26" s="40"/>
      <c r="K26" s="40"/>
    </row>
    <row r="27" spans="1:11" x14ac:dyDescent="0.25">
      <c r="A27" s="62"/>
      <c r="B27" s="66"/>
      <c r="C27" s="56"/>
      <c r="D27" s="61"/>
      <c r="E27" s="71" t="s">
        <v>75</v>
      </c>
      <c r="F27" s="71">
        <v>4</v>
      </c>
      <c r="G27" s="71">
        <v>0</v>
      </c>
      <c r="H27" s="38">
        <v>4</v>
      </c>
      <c r="I27" s="39"/>
      <c r="J27" s="40"/>
      <c r="K27" s="40"/>
    </row>
    <row r="28" spans="1:11" x14ac:dyDescent="0.25">
      <c r="A28" s="62" t="s">
        <v>79</v>
      </c>
      <c r="B28" s="66" t="s">
        <v>7</v>
      </c>
      <c r="C28" s="70" t="s">
        <v>9</v>
      </c>
      <c r="D28" s="61" t="s">
        <v>80</v>
      </c>
      <c r="E28" s="61"/>
      <c r="F28" s="61"/>
      <c r="G28" s="61"/>
      <c r="H28" s="89"/>
      <c r="I28" s="39">
        <v>34</v>
      </c>
      <c r="J28" s="91"/>
      <c r="K28" s="40">
        <f>+ROUND(+I28*ROUND(J28,2),2)</f>
        <v>0</v>
      </c>
    </row>
    <row r="29" spans="1:11" ht="78.75" x14ac:dyDescent="0.25">
      <c r="A29" s="62"/>
      <c r="B29" s="66"/>
      <c r="C29" s="56"/>
      <c r="D29" s="61" t="s">
        <v>81</v>
      </c>
      <c r="E29" s="71"/>
      <c r="F29" s="71"/>
      <c r="G29" s="71"/>
      <c r="H29" s="38"/>
      <c r="I29" s="39"/>
      <c r="J29" s="40"/>
      <c r="K29" s="40"/>
    </row>
    <row r="30" spans="1:11" x14ac:dyDescent="0.25">
      <c r="A30" s="62"/>
      <c r="B30" s="66"/>
      <c r="C30" s="70"/>
      <c r="D30" s="61"/>
      <c r="E30" s="71" t="s">
        <v>62</v>
      </c>
      <c r="F30" s="71">
        <v>0</v>
      </c>
      <c r="G30" s="71">
        <v>15</v>
      </c>
      <c r="H30" s="38">
        <v>15</v>
      </c>
      <c r="I30" s="39"/>
      <c r="J30" s="40"/>
      <c r="K30" s="40"/>
    </row>
    <row r="31" spans="1:11" x14ac:dyDescent="0.25">
      <c r="A31" s="62"/>
      <c r="B31" s="66"/>
      <c r="C31" s="56"/>
      <c r="D31" s="61"/>
      <c r="E31" s="71" t="s">
        <v>63</v>
      </c>
      <c r="F31" s="71">
        <v>0</v>
      </c>
      <c r="G31" s="71">
        <v>15</v>
      </c>
      <c r="H31" s="38">
        <v>15</v>
      </c>
      <c r="I31" s="39"/>
      <c r="J31" s="40"/>
      <c r="K31" s="40"/>
    </row>
    <row r="32" spans="1:11" ht="33.75" x14ac:dyDescent="0.25">
      <c r="A32" s="62"/>
      <c r="B32" s="66"/>
      <c r="C32" s="70"/>
      <c r="D32" s="61"/>
      <c r="E32" s="71" t="s">
        <v>71</v>
      </c>
      <c r="F32" s="71">
        <v>4</v>
      </c>
      <c r="G32" s="71">
        <v>0</v>
      </c>
      <c r="H32" s="38">
        <v>4</v>
      </c>
      <c r="I32" s="39"/>
      <c r="J32" s="40"/>
      <c r="K32" s="40"/>
    </row>
    <row r="33" spans="1:11" x14ac:dyDescent="0.25">
      <c r="A33" s="62" t="s">
        <v>82</v>
      </c>
      <c r="B33" s="66" t="s">
        <v>7</v>
      </c>
      <c r="C33" s="56" t="s">
        <v>9</v>
      </c>
      <c r="D33" s="61" t="s">
        <v>83</v>
      </c>
      <c r="E33" s="61"/>
      <c r="F33" s="61"/>
      <c r="G33" s="61"/>
      <c r="H33" s="89"/>
      <c r="I33" s="39">
        <v>9</v>
      </c>
      <c r="J33" s="91"/>
      <c r="K33" s="40">
        <f t="shared" si="1"/>
        <v>0</v>
      </c>
    </row>
    <row r="34" spans="1:11" ht="78.75" x14ac:dyDescent="0.25">
      <c r="A34" s="62"/>
      <c r="B34" s="66"/>
      <c r="C34" s="70"/>
      <c r="D34" s="61" t="s">
        <v>84</v>
      </c>
      <c r="E34" s="71"/>
      <c r="F34" s="71"/>
      <c r="G34" s="71"/>
      <c r="H34" s="38"/>
      <c r="I34" s="39"/>
      <c r="J34" s="40"/>
      <c r="K34" s="40"/>
    </row>
    <row r="35" spans="1:11" x14ac:dyDescent="0.25">
      <c r="A35" s="62"/>
      <c r="B35" s="66"/>
      <c r="C35" s="56"/>
      <c r="D35" s="61"/>
      <c r="E35" s="71" t="s">
        <v>85</v>
      </c>
      <c r="F35" s="71">
        <v>0</v>
      </c>
      <c r="G35" s="71">
        <v>5</v>
      </c>
      <c r="H35" s="38">
        <v>5</v>
      </c>
      <c r="I35" s="39"/>
      <c r="J35" s="40"/>
      <c r="K35" s="40"/>
    </row>
    <row r="36" spans="1:11" x14ac:dyDescent="0.25">
      <c r="A36" s="62"/>
      <c r="B36" s="66"/>
      <c r="C36" s="70"/>
      <c r="D36" s="61"/>
      <c r="E36" s="71" t="s">
        <v>86</v>
      </c>
      <c r="F36" s="71">
        <v>0</v>
      </c>
      <c r="G36" s="71">
        <v>2</v>
      </c>
      <c r="H36" s="38">
        <v>2</v>
      </c>
      <c r="I36" s="39"/>
      <c r="J36" s="40"/>
      <c r="K36" s="40"/>
    </row>
    <row r="37" spans="1:11" x14ac:dyDescent="0.25">
      <c r="A37" s="62"/>
      <c r="B37" s="66"/>
      <c r="C37" s="56"/>
      <c r="D37" s="61"/>
      <c r="E37" s="71" t="s">
        <v>87</v>
      </c>
      <c r="F37" s="71">
        <v>0</v>
      </c>
      <c r="G37" s="71">
        <v>2</v>
      </c>
      <c r="H37" s="38">
        <v>2</v>
      </c>
      <c r="I37" s="39"/>
      <c r="J37" s="40"/>
      <c r="K37" s="40"/>
    </row>
    <row r="38" spans="1:11" x14ac:dyDescent="0.25">
      <c r="A38" s="62" t="s">
        <v>88</v>
      </c>
      <c r="B38" s="66" t="s">
        <v>7</v>
      </c>
      <c r="C38" s="70" t="s">
        <v>8</v>
      </c>
      <c r="D38" s="61" t="s">
        <v>89</v>
      </c>
      <c r="E38" s="61"/>
      <c r="F38" s="61"/>
      <c r="G38" s="61"/>
      <c r="H38" s="89"/>
      <c r="I38" s="39">
        <v>14</v>
      </c>
      <c r="J38" s="91"/>
      <c r="K38" s="40">
        <f>+ROUND(+I38*ROUND(J38,2),2)</f>
        <v>0</v>
      </c>
    </row>
    <row r="39" spans="1:11" ht="101.25" x14ac:dyDescent="0.25">
      <c r="A39" s="62"/>
      <c r="B39" s="66"/>
      <c r="C39" s="56"/>
      <c r="D39" s="61" t="s">
        <v>90</v>
      </c>
      <c r="E39" s="71"/>
      <c r="F39" s="71"/>
      <c r="G39" s="71"/>
      <c r="H39" s="38"/>
      <c r="I39" s="39"/>
      <c r="J39" s="40"/>
      <c r="K39" s="40"/>
    </row>
    <row r="40" spans="1:11" ht="22.5" x14ac:dyDescent="0.25">
      <c r="A40" s="62"/>
      <c r="B40" s="66"/>
      <c r="C40" s="70"/>
      <c r="D40" s="61"/>
      <c r="E40" s="71" t="s">
        <v>91</v>
      </c>
      <c r="F40" s="71">
        <v>2</v>
      </c>
      <c r="G40" s="71">
        <v>0</v>
      </c>
      <c r="H40" s="38">
        <v>2</v>
      </c>
      <c r="I40" s="39"/>
      <c r="J40" s="40"/>
      <c r="K40" s="40"/>
    </row>
    <row r="41" spans="1:11" ht="22.5" x14ac:dyDescent="0.25">
      <c r="A41" s="62"/>
      <c r="B41" s="66"/>
      <c r="C41" s="56"/>
      <c r="D41" s="61"/>
      <c r="E41" s="71" t="s">
        <v>92</v>
      </c>
      <c r="F41" s="71">
        <v>2</v>
      </c>
      <c r="G41" s="71">
        <v>0</v>
      </c>
      <c r="H41" s="38">
        <v>2</v>
      </c>
      <c r="I41" s="39"/>
      <c r="J41" s="40"/>
      <c r="K41" s="40"/>
    </row>
    <row r="42" spans="1:11" x14ac:dyDescent="0.25">
      <c r="A42" s="62"/>
      <c r="B42" s="66"/>
      <c r="C42" s="70"/>
      <c r="D42" s="61"/>
      <c r="E42" s="71" t="s">
        <v>93</v>
      </c>
      <c r="F42" s="71">
        <v>4</v>
      </c>
      <c r="G42" s="71">
        <v>0</v>
      </c>
      <c r="H42" s="38">
        <v>4</v>
      </c>
      <c r="I42" s="39"/>
      <c r="J42" s="40"/>
      <c r="K42" s="40"/>
    </row>
    <row r="43" spans="1:11" x14ac:dyDescent="0.25">
      <c r="A43" s="62"/>
      <c r="B43" s="66"/>
      <c r="C43" s="56"/>
      <c r="D43" s="61"/>
      <c r="E43" s="71" t="s">
        <v>94</v>
      </c>
      <c r="F43" s="71">
        <v>4</v>
      </c>
      <c r="G43" s="71">
        <v>0</v>
      </c>
      <c r="H43" s="38">
        <v>4</v>
      </c>
      <c r="I43" s="39"/>
      <c r="J43" s="40"/>
      <c r="K43" s="40"/>
    </row>
    <row r="44" spans="1:11" x14ac:dyDescent="0.25">
      <c r="A44" s="62"/>
      <c r="B44" s="66"/>
      <c r="C44" s="70"/>
      <c r="D44" s="61"/>
      <c r="E44" s="71" t="s">
        <v>95</v>
      </c>
      <c r="F44" s="71">
        <v>2</v>
      </c>
      <c r="G44" s="71">
        <v>0</v>
      </c>
      <c r="H44" s="38">
        <v>2</v>
      </c>
      <c r="I44" s="39"/>
      <c r="J44" s="40"/>
      <c r="K44" s="40"/>
    </row>
    <row r="45" spans="1:11" x14ac:dyDescent="0.25">
      <c r="A45" s="62" t="s">
        <v>152</v>
      </c>
      <c r="B45" s="66" t="s">
        <v>7</v>
      </c>
      <c r="C45" s="56" t="s">
        <v>8</v>
      </c>
      <c r="D45" s="61" t="s">
        <v>97</v>
      </c>
      <c r="E45" s="61"/>
      <c r="F45" s="61"/>
      <c r="G45" s="61"/>
      <c r="H45" s="89"/>
      <c r="I45" s="39">
        <v>2</v>
      </c>
      <c r="J45" s="91"/>
      <c r="K45" s="40">
        <f t="shared" si="1"/>
        <v>0</v>
      </c>
    </row>
    <row r="46" spans="1:11" ht="101.25" x14ac:dyDescent="0.25">
      <c r="A46" s="62"/>
      <c r="B46" s="66"/>
      <c r="C46" s="70"/>
      <c r="D46" s="61" t="s">
        <v>98</v>
      </c>
      <c r="E46" s="71"/>
      <c r="F46" s="71"/>
      <c r="G46" s="71"/>
      <c r="H46" s="38"/>
      <c r="I46" s="39"/>
      <c r="J46" s="40"/>
      <c r="K46" s="40"/>
    </row>
    <row r="47" spans="1:11" x14ac:dyDescent="0.25">
      <c r="A47" s="62"/>
      <c r="B47" s="66"/>
      <c r="C47" s="56"/>
      <c r="D47" s="61"/>
      <c r="E47" s="71" t="s">
        <v>67</v>
      </c>
      <c r="F47" s="71">
        <v>2</v>
      </c>
      <c r="G47" s="71">
        <v>0</v>
      </c>
      <c r="H47" s="38">
        <v>2</v>
      </c>
      <c r="I47" s="39"/>
      <c r="J47" s="40"/>
      <c r="K47" s="40">
        <f t="shared" si="1"/>
        <v>0</v>
      </c>
    </row>
    <row r="48" spans="1:11" x14ac:dyDescent="0.25">
      <c r="A48" s="62" t="s">
        <v>96</v>
      </c>
      <c r="B48" s="66" t="s">
        <v>7</v>
      </c>
      <c r="C48" s="70" t="s">
        <v>8</v>
      </c>
      <c r="D48" s="61" t="s">
        <v>100</v>
      </c>
      <c r="E48" s="61"/>
      <c r="F48" s="61"/>
      <c r="G48" s="61"/>
      <c r="H48" s="89"/>
      <c r="I48" s="39">
        <v>1</v>
      </c>
      <c r="J48" s="91"/>
      <c r="K48" s="40">
        <f>+ROUND(+I48*ROUND(J48,2),2)</f>
        <v>0</v>
      </c>
    </row>
    <row r="49" spans="1:11" ht="56.25" x14ac:dyDescent="0.25">
      <c r="A49" s="62"/>
      <c r="B49" s="66"/>
      <c r="C49" s="56"/>
      <c r="D49" s="61" t="s">
        <v>101</v>
      </c>
      <c r="E49" s="71"/>
      <c r="F49" s="71"/>
      <c r="G49" s="71"/>
      <c r="H49" s="38"/>
      <c r="I49" s="39"/>
      <c r="J49" s="40"/>
      <c r="K49" s="40"/>
    </row>
    <row r="50" spans="1:11" x14ac:dyDescent="0.25">
      <c r="A50" s="62" t="s">
        <v>99</v>
      </c>
      <c r="B50" s="66" t="s">
        <v>7</v>
      </c>
      <c r="C50" s="70" t="s">
        <v>8</v>
      </c>
      <c r="D50" s="61" t="s">
        <v>103</v>
      </c>
      <c r="E50" s="61"/>
      <c r="F50" s="61"/>
      <c r="G50" s="61"/>
      <c r="H50" s="89"/>
      <c r="I50" s="39">
        <v>1</v>
      </c>
      <c r="J50" s="91"/>
      <c r="K50" s="40">
        <f t="shared" ref="K50:K52" si="2">+ROUND(+I50*ROUND(J50,2),2)</f>
        <v>0</v>
      </c>
    </row>
    <row r="51" spans="1:11" ht="56.25" x14ac:dyDescent="0.25">
      <c r="A51" s="62"/>
      <c r="B51" s="66"/>
      <c r="C51" s="56"/>
      <c r="D51" s="61" t="s">
        <v>101</v>
      </c>
      <c r="E51" s="61"/>
      <c r="F51" s="61"/>
      <c r="G51" s="61"/>
      <c r="H51" s="89"/>
      <c r="I51" s="39"/>
      <c r="J51" s="40"/>
      <c r="K51" s="40"/>
    </row>
    <row r="52" spans="1:11" x14ac:dyDescent="0.25">
      <c r="A52" s="62" t="s">
        <v>102</v>
      </c>
      <c r="B52" s="66" t="s">
        <v>7</v>
      </c>
      <c r="C52" s="70" t="s">
        <v>8</v>
      </c>
      <c r="D52" s="61" t="s">
        <v>105</v>
      </c>
      <c r="E52" s="61"/>
      <c r="F52" s="61"/>
      <c r="G52" s="61"/>
      <c r="H52" s="89"/>
      <c r="I52" s="39">
        <v>1</v>
      </c>
      <c r="J52" s="91"/>
      <c r="K52" s="40">
        <f t="shared" si="2"/>
        <v>0</v>
      </c>
    </row>
    <row r="53" spans="1:11" ht="202.5" x14ac:dyDescent="0.25">
      <c r="A53" s="62"/>
      <c r="B53" s="66"/>
      <c r="C53" s="37"/>
      <c r="D53" s="89" t="s">
        <v>106</v>
      </c>
      <c r="E53" s="89"/>
      <c r="F53" s="89"/>
      <c r="G53" s="89"/>
      <c r="H53" s="89"/>
      <c r="I53" s="39"/>
      <c r="J53" s="40"/>
      <c r="K53" s="40"/>
    </row>
    <row r="54" spans="1:11" x14ac:dyDescent="0.25">
      <c r="A54" s="62"/>
      <c r="B54" s="66"/>
      <c r="C54" s="37"/>
      <c r="D54" s="38"/>
      <c r="E54" s="38" t="s">
        <v>107</v>
      </c>
      <c r="F54" s="38">
        <v>1</v>
      </c>
      <c r="G54" s="38">
        <v>0</v>
      </c>
      <c r="H54" s="38">
        <v>1</v>
      </c>
      <c r="I54" s="39"/>
      <c r="J54" s="40"/>
      <c r="K54" s="40"/>
    </row>
    <row r="55" spans="1:11" x14ac:dyDescent="0.25">
      <c r="A55" s="62" t="s">
        <v>104</v>
      </c>
      <c r="B55" s="66" t="s">
        <v>7</v>
      </c>
      <c r="C55" s="37" t="s">
        <v>8</v>
      </c>
      <c r="D55" s="89" t="s">
        <v>109</v>
      </c>
      <c r="E55" s="89"/>
      <c r="F55" s="89"/>
      <c r="G55" s="89"/>
      <c r="H55" s="89"/>
      <c r="I55" s="39">
        <v>4</v>
      </c>
      <c r="J55" s="91"/>
      <c r="K55" s="40">
        <f t="shared" ref="K55:K69" si="3">+ROUND(+I55*ROUND(J55,2),2)</f>
        <v>0</v>
      </c>
    </row>
    <row r="56" spans="1:11" ht="56.25" x14ac:dyDescent="0.25">
      <c r="A56" s="62"/>
      <c r="B56" s="66"/>
      <c r="C56" s="37"/>
      <c r="D56" s="38" t="s">
        <v>110</v>
      </c>
      <c r="E56" s="38"/>
      <c r="F56" s="38"/>
      <c r="G56" s="38"/>
      <c r="H56" s="38"/>
      <c r="I56" s="39"/>
      <c r="J56" s="40"/>
      <c r="K56" s="40"/>
    </row>
    <row r="57" spans="1:11" x14ac:dyDescent="0.25">
      <c r="A57" s="62"/>
      <c r="B57" s="66"/>
      <c r="C57" s="37"/>
      <c r="D57" s="38"/>
      <c r="E57" s="38" t="s">
        <v>111</v>
      </c>
      <c r="F57" s="38">
        <v>2</v>
      </c>
      <c r="G57" s="38">
        <v>0</v>
      </c>
      <c r="H57" s="38">
        <v>2</v>
      </c>
      <c r="I57" s="39"/>
      <c r="J57" s="40"/>
      <c r="K57" s="40"/>
    </row>
    <row r="58" spans="1:11" x14ac:dyDescent="0.25">
      <c r="A58" s="62"/>
      <c r="B58" s="66"/>
      <c r="C58" s="37"/>
      <c r="D58" s="38"/>
      <c r="E58" s="38" t="s">
        <v>112</v>
      </c>
      <c r="F58" s="38">
        <v>2</v>
      </c>
      <c r="G58" s="38">
        <v>0</v>
      </c>
      <c r="H58" s="38">
        <v>2</v>
      </c>
      <c r="I58" s="39"/>
      <c r="J58" s="40"/>
      <c r="K58" s="40"/>
    </row>
    <row r="59" spans="1:11" x14ac:dyDescent="0.25">
      <c r="A59" s="62" t="s">
        <v>108</v>
      </c>
      <c r="B59" s="66" t="s">
        <v>7</v>
      </c>
      <c r="C59" s="37" t="s">
        <v>8</v>
      </c>
      <c r="D59" s="89" t="s">
        <v>93</v>
      </c>
      <c r="E59" s="89"/>
      <c r="F59" s="89"/>
      <c r="G59" s="89"/>
      <c r="H59" s="89"/>
      <c r="I59" s="39">
        <v>4</v>
      </c>
      <c r="J59" s="91"/>
      <c r="K59" s="40">
        <f t="shared" si="3"/>
        <v>0</v>
      </c>
    </row>
    <row r="60" spans="1:11" ht="56.25" x14ac:dyDescent="0.25">
      <c r="A60" s="62"/>
      <c r="B60" s="66"/>
      <c r="C60" s="37"/>
      <c r="D60" s="38" t="s">
        <v>114</v>
      </c>
      <c r="E60" s="38"/>
      <c r="F60" s="38"/>
      <c r="G60" s="38"/>
      <c r="H60" s="38"/>
      <c r="I60" s="39"/>
      <c r="J60" s="40"/>
      <c r="K60" s="40"/>
    </row>
    <row r="61" spans="1:11" x14ac:dyDescent="0.25">
      <c r="A61" s="62"/>
      <c r="B61" s="66"/>
      <c r="C61" s="37"/>
      <c r="D61" s="38"/>
      <c r="E61" s="38" t="s">
        <v>111</v>
      </c>
      <c r="F61" s="38">
        <v>2</v>
      </c>
      <c r="G61" s="38">
        <v>0</v>
      </c>
      <c r="H61" s="38">
        <v>2</v>
      </c>
      <c r="I61" s="39"/>
      <c r="J61" s="40"/>
      <c r="K61" s="40"/>
    </row>
    <row r="62" spans="1:11" x14ac:dyDescent="0.25">
      <c r="A62" s="62"/>
      <c r="B62" s="66"/>
      <c r="C62" s="37"/>
      <c r="D62" s="38"/>
      <c r="E62" s="38" t="s">
        <v>112</v>
      </c>
      <c r="F62" s="38">
        <v>2</v>
      </c>
      <c r="G62" s="38">
        <v>0</v>
      </c>
      <c r="H62" s="38">
        <v>2</v>
      </c>
      <c r="I62" s="39"/>
      <c r="J62" s="40"/>
      <c r="K62" s="40"/>
    </row>
    <row r="63" spans="1:11" x14ac:dyDescent="0.25">
      <c r="A63" s="62" t="s">
        <v>113</v>
      </c>
      <c r="B63" s="66" t="s">
        <v>7</v>
      </c>
      <c r="C63" s="37" t="s">
        <v>8</v>
      </c>
      <c r="D63" s="89" t="s">
        <v>94</v>
      </c>
      <c r="E63" s="89"/>
      <c r="F63" s="89"/>
      <c r="G63" s="89"/>
      <c r="H63" s="89"/>
      <c r="I63" s="39">
        <v>4</v>
      </c>
      <c r="J63" s="91"/>
      <c r="K63" s="40">
        <f t="shared" si="3"/>
        <v>0</v>
      </c>
    </row>
    <row r="64" spans="1:11" ht="56.25" x14ac:dyDescent="0.25">
      <c r="A64" s="62"/>
      <c r="B64" s="66"/>
      <c r="C64" s="37"/>
      <c r="D64" s="38" t="s">
        <v>116</v>
      </c>
      <c r="E64" s="38"/>
      <c r="F64" s="38"/>
      <c r="G64" s="38"/>
      <c r="H64" s="38"/>
      <c r="I64" s="39"/>
      <c r="J64" s="40"/>
      <c r="K64" s="40"/>
    </row>
    <row r="65" spans="1:11" x14ac:dyDescent="0.25">
      <c r="A65" s="62"/>
      <c r="B65" s="66"/>
      <c r="C65" s="37"/>
      <c r="D65" s="38"/>
      <c r="E65" s="38" t="s">
        <v>111</v>
      </c>
      <c r="F65" s="38">
        <v>2</v>
      </c>
      <c r="G65" s="38">
        <v>0</v>
      </c>
      <c r="H65" s="38">
        <v>2</v>
      </c>
      <c r="I65" s="39"/>
      <c r="J65" s="40"/>
      <c r="K65" s="40"/>
    </row>
    <row r="66" spans="1:11" x14ac:dyDescent="0.25">
      <c r="A66" s="62"/>
      <c r="B66" s="66"/>
      <c r="C66" s="37"/>
      <c r="D66" s="38"/>
      <c r="E66" s="38" t="s">
        <v>112</v>
      </c>
      <c r="F66" s="38">
        <v>2</v>
      </c>
      <c r="G66" s="38">
        <v>0</v>
      </c>
      <c r="H66" s="38">
        <v>2</v>
      </c>
      <c r="I66" s="39"/>
      <c r="J66" s="40"/>
      <c r="K66" s="40"/>
    </row>
    <row r="67" spans="1:11" x14ac:dyDescent="0.25">
      <c r="A67" s="62" t="s">
        <v>115</v>
      </c>
      <c r="B67" s="66" t="s">
        <v>7</v>
      </c>
      <c r="C67" s="37" t="s">
        <v>8</v>
      </c>
      <c r="D67" s="89" t="s">
        <v>118</v>
      </c>
      <c r="E67" s="89"/>
      <c r="F67" s="89"/>
      <c r="G67" s="89"/>
      <c r="H67" s="89"/>
      <c r="I67" s="39">
        <v>1</v>
      </c>
      <c r="J67" s="91"/>
      <c r="K67" s="40">
        <f t="shared" si="3"/>
        <v>0</v>
      </c>
    </row>
    <row r="68" spans="1:11" ht="22.5" x14ac:dyDescent="0.25">
      <c r="A68" s="62"/>
      <c r="B68" s="66"/>
      <c r="C68" s="37"/>
      <c r="D68" s="38" t="s">
        <v>119</v>
      </c>
      <c r="E68" s="38"/>
      <c r="F68" s="38"/>
      <c r="G68" s="38"/>
      <c r="H68" s="38"/>
      <c r="I68" s="39"/>
      <c r="J68" s="40"/>
      <c r="K68" s="40"/>
    </row>
    <row r="69" spans="1:11" x14ac:dyDescent="0.25">
      <c r="A69" s="62" t="s">
        <v>117</v>
      </c>
      <c r="B69" s="66" t="s">
        <v>7</v>
      </c>
      <c r="C69" s="37" t="s">
        <v>8</v>
      </c>
      <c r="D69" s="89" t="s">
        <v>120</v>
      </c>
      <c r="E69" s="89"/>
      <c r="F69" s="89"/>
      <c r="G69" s="89"/>
      <c r="H69" s="89"/>
      <c r="I69" s="39">
        <v>4</v>
      </c>
      <c r="J69" s="91"/>
      <c r="K69" s="40">
        <f t="shared" si="3"/>
        <v>0</v>
      </c>
    </row>
    <row r="70" spans="1:11" ht="101.25" x14ac:dyDescent="0.25">
      <c r="A70" s="62"/>
      <c r="B70" s="66"/>
      <c r="C70" s="37"/>
      <c r="D70" s="38" t="s">
        <v>98</v>
      </c>
      <c r="E70" s="38"/>
      <c r="F70" s="38"/>
      <c r="G70" s="38"/>
      <c r="H70" s="38"/>
      <c r="I70" s="39"/>
      <c r="J70" s="40"/>
      <c r="K70" s="40"/>
    </row>
    <row r="71" spans="1:11" x14ac:dyDescent="0.25">
      <c r="A71" s="62"/>
      <c r="B71" s="66"/>
      <c r="C71" s="37"/>
      <c r="D71" s="38"/>
      <c r="E71" s="38" t="s">
        <v>93</v>
      </c>
      <c r="F71" s="38">
        <v>4</v>
      </c>
      <c r="G71" s="38">
        <v>0</v>
      </c>
      <c r="H71" s="38">
        <v>4</v>
      </c>
      <c r="I71" s="39"/>
      <c r="J71" s="40"/>
      <c r="K71" s="40"/>
    </row>
    <row r="72" spans="1:11" x14ac:dyDescent="0.25">
      <c r="A72" s="41"/>
      <c r="B72" s="67"/>
      <c r="C72" s="41"/>
      <c r="D72" s="111" t="s">
        <v>121</v>
      </c>
      <c r="E72" s="112"/>
      <c r="F72" s="112"/>
      <c r="G72" s="112"/>
      <c r="H72" s="112"/>
      <c r="I72" s="113"/>
      <c r="J72" s="40"/>
      <c r="K72" s="43">
        <f>SUM(K9:K71)</f>
        <v>0</v>
      </c>
    </row>
    <row r="73" spans="1:11" x14ac:dyDescent="0.25">
      <c r="A73" s="62" t="s">
        <v>122</v>
      </c>
      <c r="B73" s="66" t="s">
        <v>7</v>
      </c>
      <c r="C73" s="37" t="s">
        <v>8</v>
      </c>
      <c r="D73" s="89" t="s">
        <v>123</v>
      </c>
      <c r="E73" s="89"/>
      <c r="F73" s="89"/>
      <c r="G73" s="89"/>
      <c r="H73" s="89"/>
      <c r="I73" s="39">
        <v>2</v>
      </c>
      <c r="J73" s="91"/>
      <c r="K73" s="43">
        <f t="shared" ref="K73" si="4">+ROUND(+I73*ROUND(J73,2),2)</f>
        <v>0</v>
      </c>
    </row>
    <row r="74" spans="1:11" ht="292.5" x14ac:dyDescent="0.25">
      <c r="A74" s="62"/>
      <c r="B74" s="66"/>
      <c r="C74" s="37"/>
      <c r="D74" s="38" t="s">
        <v>124</v>
      </c>
      <c r="E74" s="38"/>
      <c r="F74" s="38"/>
      <c r="G74" s="38"/>
      <c r="H74" s="38"/>
      <c r="I74" s="39"/>
      <c r="J74" s="40"/>
      <c r="K74" s="40"/>
    </row>
    <row r="75" spans="1:11" x14ac:dyDescent="0.25">
      <c r="A75" s="62"/>
      <c r="B75" s="66"/>
      <c r="C75" s="37"/>
      <c r="D75" s="38"/>
      <c r="E75" s="38" t="s">
        <v>125</v>
      </c>
      <c r="F75" s="38">
        <v>1</v>
      </c>
      <c r="G75" s="38">
        <v>0</v>
      </c>
      <c r="H75" s="38">
        <v>1</v>
      </c>
      <c r="I75" s="39"/>
      <c r="J75" s="98"/>
      <c r="K75" s="40"/>
    </row>
    <row r="76" spans="1:11" x14ac:dyDescent="0.25">
      <c r="A76" s="62"/>
      <c r="B76" s="66"/>
      <c r="C76" s="37"/>
      <c r="D76" s="38"/>
      <c r="E76" s="38" t="s">
        <v>126</v>
      </c>
      <c r="F76" s="38">
        <v>1</v>
      </c>
      <c r="G76" s="38">
        <v>0</v>
      </c>
      <c r="H76" s="38">
        <v>1</v>
      </c>
      <c r="I76" s="39"/>
      <c r="J76" s="98"/>
      <c r="K76" s="40"/>
    </row>
    <row r="77" spans="1:11" x14ac:dyDescent="0.25">
      <c r="A77" s="62" t="s">
        <v>127</v>
      </c>
      <c r="B77" s="66" t="s">
        <v>7</v>
      </c>
      <c r="C77" s="37" t="s">
        <v>8</v>
      </c>
      <c r="D77" s="97" t="s">
        <v>128</v>
      </c>
      <c r="E77" s="89"/>
      <c r="F77" s="89"/>
      <c r="G77" s="89"/>
      <c r="H77" s="89"/>
      <c r="I77" s="39"/>
      <c r="J77" s="98"/>
      <c r="K77" s="40"/>
    </row>
    <row r="78" spans="1:11" x14ac:dyDescent="0.25">
      <c r="A78" s="62" t="s">
        <v>129</v>
      </c>
      <c r="B78" s="66" t="s">
        <v>7</v>
      </c>
      <c r="C78" s="37" t="s">
        <v>8</v>
      </c>
      <c r="D78" s="89" t="s">
        <v>130</v>
      </c>
      <c r="E78" s="89"/>
      <c r="F78" s="89"/>
      <c r="G78" s="89"/>
      <c r="H78" s="89"/>
      <c r="I78" s="39">
        <v>2</v>
      </c>
      <c r="J78" s="55"/>
      <c r="K78" s="40">
        <f t="shared" ref="K78:K82" si="5">+ROUND(+I78*ROUND(J78,2),2)</f>
        <v>0</v>
      </c>
    </row>
    <row r="79" spans="1:11" ht="225" x14ac:dyDescent="0.25">
      <c r="A79" s="62"/>
      <c r="B79" s="66"/>
      <c r="C79" s="37"/>
      <c r="D79" s="38" t="s">
        <v>131</v>
      </c>
      <c r="E79" s="38"/>
      <c r="F79" s="38"/>
      <c r="G79" s="38"/>
      <c r="H79" s="38"/>
      <c r="I79" s="39"/>
      <c r="J79" s="98"/>
      <c r="K79" s="40"/>
    </row>
    <row r="80" spans="1:11" x14ac:dyDescent="0.25">
      <c r="A80" s="62"/>
      <c r="B80" s="66"/>
      <c r="C80" s="37"/>
      <c r="D80" s="38"/>
      <c r="E80" s="38" t="s">
        <v>132</v>
      </c>
      <c r="F80" s="38">
        <v>1</v>
      </c>
      <c r="G80" s="38">
        <v>0</v>
      </c>
      <c r="H80" s="38">
        <v>1</v>
      </c>
      <c r="I80" s="39"/>
      <c r="J80" s="98"/>
      <c r="K80" s="40"/>
    </row>
    <row r="81" spans="1:11" x14ac:dyDescent="0.25">
      <c r="A81" s="62"/>
      <c r="B81" s="66"/>
      <c r="C81" s="37"/>
      <c r="D81" s="38"/>
      <c r="E81" s="38" t="s">
        <v>133</v>
      </c>
      <c r="F81" s="38">
        <v>1</v>
      </c>
      <c r="G81" s="38">
        <v>0</v>
      </c>
      <c r="H81" s="38">
        <v>1</v>
      </c>
      <c r="I81" s="39"/>
      <c r="J81" s="98"/>
      <c r="K81" s="40"/>
    </row>
    <row r="82" spans="1:11" x14ac:dyDescent="0.25">
      <c r="A82" s="62" t="s">
        <v>134</v>
      </c>
      <c r="B82" s="66" t="s">
        <v>7</v>
      </c>
      <c r="C82" s="37" t="s">
        <v>8</v>
      </c>
      <c r="D82" s="89" t="s">
        <v>135</v>
      </c>
      <c r="E82" s="89"/>
      <c r="F82" s="89"/>
      <c r="G82" s="89"/>
      <c r="H82" s="89"/>
      <c r="I82" s="39">
        <v>6</v>
      </c>
      <c r="J82" s="55"/>
      <c r="K82" s="40">
        <f t="shared" si="5"/>
        <v>0</v>
      </c>
    </row>
    <row r="83" spans="1:11" ht="45" x14ac:dyDescent="0.25">
      <c r="A83" s="62"/>
      <c r="B83" s="66"/>
      <c r="C83" s="37"/>
      <c r="D83" s="38" t="s">
        <v>136</v>
      </c>
      <c r="E83" s="38"/>
      <c r="F83" s="38"/>
      <c r="G83" s="38"/>
      <c r="H83" s="38"/>
      <c r="I83" s="39"/>
      <c r="J83" s="98"/>
      <c r="K83" s="40"/>
    </row>
    <row r="84" spans="1:11" x14ac:dyDescent="0.25">
      <c r="A84" s="62"/>
      <c r="B84" s="66"/>
      <c r="C84" s="37"/>
      <c r="D84" s="38"/>
      <c r="E84" s="38" t="s">
        <v>132</v>
      </c>
      <c r="F84" s="38">
        <v>3</v>
      </c>
      <c r="G84" s="38">
        <v>0</v>
      </c>
      <c r="H84" s="38">
        <v>3</v>
      </c>
      <c r="I84" s="39"/>
      <c r="J84" s="98"/>
      <c r="K84" s="40"/>
    </row>
    <row r="85" spans="1:11" x14ac:dyDescent="0.25">
      <c r="A85" s="62"/>
      <c r="B85" s="66"/>
      <c r="C85" s="37"/>
      <c r="D85" s="38"/>
      <c r="E85" s="38" t="s">
        <v>133</v>
      </c>
      <c r="F85" s="38">
        <v>3</v>
      </c>
      <c r="G85" s="38">
        <v>0</v>
      </c>
      <c r="H85" s="38">
        <v>3</v>
      </c>
      <c r="I85" s="39"/>
      <c r="J85" s="98"/>
      <c r="K85" s="40"/>
    </row>
    <row r="86" spans="1:11" x14ac:dyDescent="0.25">
      <c r="A86" s="41"/>
      <c r="B86" s="67"/>
      <c r="C86" s="41"/>
      <c r="D86" s="111" t="s">
        <v>153</v>
      </c>
      <c r="E86" s="112"/>
      <c r="F86" s="112"/>
      <c r="G86" s="112"/>
      <c r="H86" s="112"/>
      <c r="I86" s="113"/>
      <c r="J86" s="42"/>
      <c r="K86" s="43">
        <f>K82+K78+K77</f>
        <v>0</v>
      </c>
    </row>
    <row r="87" spans="1:11" x14ac:dyDescent="0.25">
      <c r="A87" s="41"/>
      <c r="B87" s="67"/>
      <c r="C87" s="41"/>
      <c r="D87" s="111" t="s">
        <v>154</v>
      </c>
      <c r="E87" s="112"/>
      <c r="F87" s="112"/>
      <c r="G87" s="112"/>
      <c r="H87" s="112"/>
      <c r="I87" s="113"/>
      <c r="J87" s="42"/>
      <c r="K87" s="43">
        <f>K86+K72+K73</f>
        <v>0</v>
      </c>
    </row>
    <row r="88" spans="1:11" x14ac:dyDescent="0.25">
      <c r="A88" s="63" t="s">
        <v>137</v>
      </c>
      <c r="B88" s="64" t="s">
        <v>5</v>
      </c>
      <c r="C88" s="35" t="s">
        <v>8</v>
      </c>
      <c r="D88" s="36" t="s">
        <v>138</v>
      </c>
      <c r="E88" s="36"/>
      <c r="F88" s="36"/>
      <c r="G88" s="36"/>
      <c r="H88" s="36"/>
      <c r="I88" s="44"/>
      <c r="J88" s="45"/>
      <c r="K88" s="94"/>
    </row>
    <row r="89" spans="1:11" x14ac:dyDescent="0.25">
      <c r="A89" s="62" t="s">
        <v>139</v>
      </c>
      <c r="B89" s="66" t="s">
        <v>7</v>
      </c>
      <c r="C89" s="37" t="s">
        <v>8</v>
      </c>
      <c r="D89" s="89" t="s">
        <v>140</v>
      </c>
      <c r="E89" s="89"/>
      <c r="F89" s="89"/>
      <c r="G89" s="89"/>
      <c r="H89" s="89"/>
      <c r="I89" s="39">
        <v>1</v>
      </c>
      <c r="J89" s="55"/>
      <c r="K89" s="40">
        <f t="shared" ref="K89:K103" si="6">+ROUND(+I89*ROUND(J89,2),2)</f>
        <v>0</v>
      </c>
    </row>
    <row r="90" spans="1:11" ht="326.25" x14ac:dyDescent="0.25">
      <c r="A90" s="62"/>
      <c r="B90" s="66"/>
      <c r="C90" s="37"/>
      <c r="D90" s="38" t="s">
        <v>141</v>
      </c>
      <c r="E90" s="38"/>
      <c r="F90" s="38"/>
      <c r="G90" s="38"/>
      <c r="H90" s="38"/>
      <c r="I90" s="39"/>
      <c r="J90" s="40"/>
      <c r="K90" s="40"/>
    </row>
    <row r="91" spans="1:11" x14ac:dyDescent="0.25">
      <c r="A91" s="62" t="s">
        <v>142</v>
      </c>
      <c r="B91" s="66" t="s">
        <v>7</v>
      </c>
      <c r="C91" s="37" t="s">
        <v>8</v>
      </c>
      <c r="D91" s="89" t="s">
        <v>143</v>
      </c>
      <c r="E91" s="89"/>
      <c r="F91" s="89"/>
      <c r="G91" s="89"/>
      <c r="H91" s="89"/>
      <c r="I91" s="39">
        <v>4</v>
      </c>
      <c r="J91" s="91"/>
      <c r="K91" s="40">
        <f t="shared" si="6"/>
        <v>0</v>
      </c>
    </row>
    <row r="92" spans="1:11" ht="90" x14ac:dyDescent="0.25">
      <c r="A92" s="62"/>
      <c r="B92" s="66"/>
      <c r="C92" s="37"/>
      <c r="D92" s="38" t="s">
        <v>144</v>
      </c>
      <c r="E92" s="38"/>
      <c r="F92" s="38"/>
      <c r="G92" s="38"/>
      <c r="H92" s="38"/>
      <c r="I92" s="39"/>
      <c r="J92" s="40"/>
      <c r="K92" s="40"/>
    </row>
    <row r="93" spans="1:11" x14ac:dyDescent="0.25">
      <c r="A93" s="62"/>
      <c r="B93" s="66"/>
      <c r="C93" s="37"/>
      <c r="D93" s="38"/>
      <c r="E93" s="38" t="s">
        <v>145</v>
      </c>
      <c r="F93" s="38">
        <v>2</v>
      </c>
      <c r="G93" s="38">
        <v>0</v>
      </c>
      <c r="H93" s="38">
        <v>2</v>
      </c>
      <c r="I93" s="39"/>
      <c r="J93" s="40"/>
      <c r="K93" s="40"/>
    </row>
    <row r="94" spans="1:11" x14ac:dyDescent="0.25">
      <c r="A94" s="62"/>
      <c r="B94" s="66"/>
      <c r="C94" s="37"/>
      <c r="D94" s="38"/>
      <c r="E94" s="38" t="s">
        <v>146</v>
      </c>
      <c r="F94" s="38">
        <v>2</v>
      </c>
      <c r="G94" s="38">
        <v>0</v>
      </c>
      <c r="H94" s="38">
        <v>2</v>
      </c>
      <c r="I94" s="39"/>
      <c r="J94" s="40"/>
      <c r="K94" s="40"/>
    </row>
    <row r="95" spans="1:11" x14ac:dyDescent="0.25">
      <c r="A95" s="62" t="s">
        <v>147</v>
      </c>
      <c r="B95" s="66" t="s">
        <v>7</v>
      </c>
      <c r="C95" s="37" t="s">
        <v>8</v>
      </c>
      <c r="D95" s="89" t="s">
        <v>148</v>
      </c>
      <c r="E95" s="89"/>
      <c r="F95" s="89"/>
      <c r="G95" s="89"/>
      <c r="H95" s="39"/>
      <c r="I95" s="87">
        <v>5</v>
      </c>
      <c r="J95" s="91"/>
      <c r="K95" s="40">
        <f t="shared" si="6"/>
        <v>0</v>
      </c>
    </row>
    <row r="96" spans="1:11" ht="168.75" x14ac:dyDescent="0.25">
      <c r="A96" s="62"/>
      <c r="B96" s="66"/>
      <c r="C96" s="37"/>
      <c r="D96" s="38" t="s">
        <v>149</v>
      </c>
      <c r="E96" s="38"/>
      <c r="F96" s="38"/>
      <c r="G96" s="38"/>
      <c r="H96" s="88"/>
      <c r="I96" s="87"/>
      <c r="J96" s="40"/>
      <c r="K96" s="40"/>
    </row>
    <row r="97" spans="1:11" x14ac:dyDescent="0.25">
      <c r="A97" s="62"/>
      <c r="B97" s="66"/>
      <c r="C97" s="37"/>
      <c r="D97" s="38"/>
      <c r="E97" s="38" t="s">
        <v>150</v>
      </c>
      <c r="F97" s="38">
        <v>4</v>
      </c>
      <c r="G97" s="38">
        <v>0</v>
      </c>
      <c r="H97" s="88">
        <v>4</v>
      </c>
      <c r="I97" s="87"/>
      <c r="J97" s="40"/>
      <c r="K97" s="40"/>
    </row>
    <row r="98" spans="1:11" ht="22.5" x14ac:dyDescent="0.25">
      <c r="A98" s="62"/>
      <c r="B98" s="66"/>
      <c r="C98" s="37"/>
      <c r="D98" s="38"/>
      <c r="E98" s="38" t="s">
        <v>151</v>
      </c>
      <c r="F98" s="38">
        <v>1</v>
      </c>
      <c r="G98" s="38">
        <v>0</v>
      </c>
      <c r="H98" s="88">
        <v>1</v>
      </c>
      <c r="I98" s="87"/>
      <c r="J98" s="40"/>
      <c r="K98" s="40"/>
    </row>
    <row r="99" spans="1:11" x14ac:dyDescent="0.25">
      <c r="A99" s="62" t="s">
        <v>155</v>
      </c>
      <c r="B99" s="66" t="s">
        <v>7</v>
      </c>
      <c r="C99" s="37" t="s">
        <v>9</v>
      </c>
      <c r="D99" s="89" t="s">
        <v>156</v>
      </c>
      <c r="E99" s="89"/>
      <c r="F99" s="89"/>
      <c r="G99" s="89"/>
      <c r="H99" s="39"/>
      <c r="I99" s="87">
        <v>50</v>
      </c>
      <c r="J99" s="91"/>
      <c r="K99" s="40">
        <f t="shared" si="6"/>
        <v>0</v>
      </c>
    </row>
    <row r="100" spans="1:11" ht="180" x14ac:dyDescent="0.25">
      <c r="A100" s="62"/>
      <c r="B100" s="66"/>
      <c r="C100" s="37"/>
      <c r="D100" s="38" t="s">
        <v>157</v>
      </c>
      <c r="E100" s="38"/>
      <c r="F100" s="38"/>
      <c r="G100" s="38"/>
      <c r="H100" s="88"/>
      <c r="I100" s="90"/>
      <c r="J100" s="40"/>
      <c r="K100" s="40"/>
    </row>
    <row r="101" spans="1:11" x14ac:dyDescent="0.25">
      <c r="A101" s="62" t="s">
        <v>158</v>
      </c>
      <c r="B101" s="66" t="s">
        <v>7</v>
      </c>
      <c r="C101" s="37" t="s">
        <v>8</v>
      </c>
      <c r="D101" s="89" t="s">
        <v>159</v>
      </c>
      <c r="E101" s="89"/>
      <c r="F101" s="89"/>
      <c r="G101" s="89"/>
      <c r="H101" s="39"/>
      <c r="I101" s="87">
        <v>1</v>
      </c>
      <c r="J101" s="91"/>
      <c r="K101" s="40">
        <f t="shared" si="6"/>
        <v>0</v>
      </c>
    </row>
    <row r="102" spans="1:11" ht="315" x14ac:dyDescent="0.25">
      <c r="A102" s="62"/>
      <c r="B102" s="66"/>
      <c r="C102" s="37"/>
      <c r="D102" s="38" t="s">
        <v>160</v>
      </c>
      <c r="E102" s="38"/>
      <c r="F102" s="38"/>
      <c r="G102" s="38"/>
      <c r="H102" s="88"/>
      <c r="I102" s="90"/>
      <c r="J102" s="40"/>
      <c r="K102" s="40">
        <f t="shared" si="6"/>
        <v>0</v>
      </c>
    </row>
    <row r="103" spans="1:11" x14ac:dyDescent="0.25">
      <c r="A103" s="62" t="s">
        <v>161</v>
      </c>
      <c r="B103" s="66" t="s">
        <v>7</v>
      </c>
      <c r="C103" s="37" t="s">
        <v>8</v>
      </c>
      <c r="D103" s="89" t="s">
        <v>162</v>
      </c>
      <c r="E103" s="89"/>
      <c r="F103" s="89"/>
      <c r="G103" s="89"/>
      <c r="H103" s="39"/>
      <c r="I103" s="87">
        <v>1</v>
      </c>
      <c r="J103" s="92"/>
      <c r="K103" s="40">
        <f t="shared" si="6"/>
        <v>0</v>
      </c>
    </row>
    <row r="104" spans="1:11" ht="409.5" x14ac:dyDescent="0.25">
      <c r="A104" s="62"/>
      <c r="B104" s="66"/>
      <c r="C104" s="37"/>
      <c r="D104" s="38" t="s">
        <v>163</v>
      </c>
      <c r="E104" s="38"/>
      <c r="F104" s="38"/>
      <c r="G104" s="38"/>
      <c r="H104" s="88"/>
      <c r="I104" s="90"/>
      <c r="J104" s="40"/>
      <c r="K104" s="40"/>
    </row>
    <row r="105" spans="1:11" x14ac:dyDescent="0.25">
      <c r="A105" s="41"/>
      <c r="B105" s="67"/>
      <c r="C105" s="41"/>
      <c r="D105" s="111" t="s">
        <v>164</v>
      </c>
      <c r="E105" s="112"/>
      <c r="F105" s="112"/>
      <c r="G105" s="112"/>
      <c r="H105" s="112"/>
      <c r="I105" s="113"/>
      <c r="J105" s="42"/>
      <c r="K105" s="43">
        <f>SUM(K89:K104)</f>
        <v>0</v>
      </c>
    </row>
    <row r="106" spans="1:11" x14ac:dyDescent="0.25">
      <c r="A106" s="63" t="s">
        <v>166</v>
      </c>
      <c r="B106" s="64" t="s">
        <v>5</v>
      </c>
      <c r="C106" s="35" t="s">
        <v>6</v>
      </c>
      <c r="D106" s="36" t="s">
        <v>165</v>
      </c>
      <c r="E106" s="36"/>
      <c r="F106" s="36"/>
      <c r="G106" s="36"/>
      <c r="H106" s="36"/>
      <c r="I106" s="44"/>
      <c r="J106" s="45"/>
      <c r="K106" s="94"/>
    </row>
    <row r="107" spans="1:11" x14ac:dyDescent="0.25">
      <c r="A107" s="62" t="s">
        <v>167</v>
      </c>
      <c r="B107" s="66" t="s">
        <v>7</v>
      </c>
      <c r="C107" s="37" t="s">
        <v>8</v>
      </c>
      <c r="D107" s="89" t="s">
        <v>168</v>
      </c>
      <c r="E107" s="89"/>
      <c r="F107" s="89"/>
      <c r="G107" s="89"/>
      <c r="H107" s="89"/>
      <c r="I107" s="39">
        <v>1</v>
      </c>
      <c r="J107" s="55"/>
      <c r="K107" s="40">
        <f>+ROUND(+I107*ROUND(J107,2),2)</f>
        <v>0</v>
      </c>
    </row>
    <row r="108" spans="1:11" ht="112.5" x14ac:dyDescent="0.25">
      <c r="A108" s="62"/>
      <c r="B108" s="66"/>
      <c r="C108" s="37"/>
      <c r="D108" s="38" t="s">
        <v>169</v>
      </c>
      <c r="E108" s="38"/>
      <c r="F108" s="38"/>
      <c r="G108" s="38"/>
      <c r="H108" s="38"/>
      <c r="I108" s="39"/>
      <c r="J108" s="40"/>
      <c r="K108" s="40"/>
    </row>
    <row r="109" spans="1:11" x14ac:dyDescent="0.25">
      <c r="A109" s="62" t="s">
        <v>170</v>
      </c>
      <c r="B109" s="66" t="s">
        <v>7</v>
      </c>
      <c r="C109" s="37" t="s">
        <v>8</v>
      </c>
      <c r="D109" s="89" t="s">
        <v>171</v>
      </c>
      <c r="E109" s="89"/>
      <c r="F109" s="89"/>
      <c r="G109" s="89"/>
      <c r="H109" s="89"/>
      <c r="I109" s="39">
        <v>1</v>
      </c>
      <c r="J109" s="91"/>
      <c r="K109" s="40">
        <f t="shared" ref="K109" si="7">+ROUND(+I109*ROUND(J109,2),2)</f>
        <v>0</v>
      </c>
    </row>
    <row r="110" spans="1:11" ht="33.75" x14ac:dyDescent="0.25">
      <c r="A110" s="62"/>
      <c r="B110" s="66"/>
      <c r="C110" s="37"/>
      <c r="D110" s="38" t="s">
        <v>172</v>
      </c>
      <c r="E110" s="38"/>
      <c r="F110" s="38"/>
      <c r="G110" s="38"/>
      <c r="H110" s="38"/>
      <c r="I110" s="39"/>
      <c r="J110" s="40"/>
      <c r="K110" s="40"/>
    </row>
    <row r="111" spans="1:11" x14ac:dyDescent="0.25">
      <c r="A111" s="41"/>
      <c r="B111" s="67"/>
      <c r="C111" s="41"/>
      <c r="D111" s="111" t="s">
        <v>173</v>
      </c>
      <c r="E111" s="112"/>
      <c r="F111" s="112"/>
      <c r="G111" s="112"/>
      <c r="H111" s="112"/>
      <c r="I111" s="113"/>
      <c r="J111" s="42"/>
      <c r="K111" s="43">
        <f>SUM(K107:K110)</f>
        <v>0</v>
      </c>
    </row>
    <row r="112" spans="1:11" x14ac:dyDescent="0.25">
      <c r="A112" s="63" t="s">
        <v>174</v>
      </c>
      <c r="B112" s="64" t="s">
        <v>5</v>
      </c>
      <c r="C112" s="35" t="s">
        <v>6</v>
      </c>
      <c r="D112" s="36" t="s">
        <v>175</v>
      </c>
      <c r="E112" s="36"/>
      <c r="F112" s="36"/>
      <c r="G112" s="36"/>
      <c r="H112" s="36"/>
      <c r="I112" s="44"/>
      <c r="J112" s="45"/>
      <c r="K112" s="94"/>
    </row>
    <row r="113" spans="1:11" x14ac:dyDescent="0.25">
      <c r="A113" s="62" t="s">
        <v>176</v>
      </c>
      <c r="B113" s="66" t="s">
        <v>7</v>
      </c>
      <c r="C113" s="37" t="s">
        <v>177</v>
      </c>
      <c r="D113" s="89" t="s">
        <v>178</v>
      </c>
      <c r="E113" s="89"/>
      <c r="F113" s="89"/>
      <c r="G113" s="89"/>
      <c r="H113" s="89"/>
      <c r="I113" s="39">
        <v>1</v>
      </c>
      <c r="J113" s="55"/>
      <c r="K113" s="40">
        <f t="shared" ref="K113:K114" si="8">+ROUND(+I113*ROUND(J113,2),2)</f>
        <v>0</v>
      </c>
    </row>
    <row r="114" spans="1:11" ht="90" x14ac:dyDescent="0.25">
      <c r="A114" s="62"/>
      <c r="B114" s="66"/>
      <c r="C114" s="37"/>
      <c r="D114" s="38" t="s">
        <v>179</v>
      </c>
      <c r="E114" s="38"/>
      <c r="F114" s="38"/>
      <c r="G114" s="38"/>
      <c r="H114" s="38"/>
      <c r="I114" s="39"/>
      <c r="J114" s="40"/>
      <c r="K114" s="40">
        <f t="shared" si="8"/>
        <v>0</v>
      </c>
    </row>
    <row r="115" spans="1:11" x14ac:dyDescent="0.25">
      <c r="A115" s="41"/>
      <c r="B115" s="67"/>
      <c r="C115" s="41"/>
      <c r="D115" s="111" t="s">
        <v>180</v>
      </c>
      <c r="E115" s="112"/>
      <c r="F115" s="112"/>
      <c r="G115" s="112"/>
      <c r="H115" s="112"/>
      <c r="I115" s="113"/>
      <c r="J115" s="40"/>
      <c r="K115" s="43">
        <f>SUM(K113:K114)</f>
        <v>0</v>
      </c>
    </row>
    <row r="116" spans="1:11" x14ac:dyDescent="0.25">
      <c r="A116" s="63" t="s">
        <v>181</v>
      </c>
      <c r="B116" s="64" t="s">
        <v>5</v>
      </c>
      <c r="C116" s="35" t="s">
        <v>6</v>
      </c>
      <c r="D116" s="36" t="s">
        <v>12</v>
      </c>
      <c r="E116" s="36"/>
      <c r="F116" s="36"/>
      <c r="G116" s="36"/>
      <c r="H116" s="36"/>
      <c r="I116" s="44"/>
      <c r="J116" s="45"/>
      <c r="K116" s="94"/>
    </row>
    <row r="117" spans="1:11" x14ac:dyDescent="0.25">
      <c r="A117" s="62" t="s">
        <v>182</v>
      </c>
      <c r="B117" s="66" t="s">
        <v>7</v>
      </c>
      <c r="C117" s="37" t="s">
        <v>8</v>
      </c>
      <c r="D117" s="89" t="s">
        <v>183</v>
      </c>
      <c r="E117" s="89"/>
      <c r="F117" s="89"/>
      <c r="G117" s="89"/>
      <c r="H117" s="89"/>
      <c r="I117" s="39">
        <v>1</v>
      </c>
      <c r="J117" s="55"/>
      <c r="K117" s="40">
        <f t="shared" ref="K117" si="9">+ROUND(+I117*ROUND(J117,2),2)</f>
        <v>0</v>
      </c>
    </row>
    <row r="118" spans="1:11" x14ac:dyDescent="0.25">
      <c r="A118" s="41"/>
      <c r="B118" s="67"/>
      <c r="C118" s="41"/>
      <c r="D118" s="111" t="s">
        <v>185</v>
      </c>
      <c r="E118" s="112"/>
      <c r="F118" s="112"/>
      <c r="G118" s="112"/>
      <c r="H118" s="112"/>
      <c r="I118" s="113"/>
      <c r="J118" s="42"/>
      <c r="K118" s="43">
        <f>SUM(K117:K117)</f>
        <v>0</v>
      </c>
    </row>
    <row r="119" spans="1:11" x14ac:dyDescent="0.25">
      <c r="A119" s="63" t="s">
        <v>186</v>
      </c>
      <c r="B119" s="64" t="s">
        <v>5</v>
      </c>
      <c r="C119" s="35" t="s">
        <v>6</v>
      </c>
      <c r="D119" s="36" t="s">
        <v>184</v>
      </c>
      <c r="E119" s="36"/>
      <c r="F119" s="36"/>
      <c r="G119" s="36"/>
      <c r="H119" s="36"/>
      <c r="I119" s="44"/>
      <c r="J119" s="45"/>
      <c r="K119" s="94"/>
    </row>
    <row r="120" spans="1:11" x14ac:dyDescent="0.25">
      <c r="A120" s="62" t="s">
        <v>187</v>
      </c>
      <c r="B120" s="66" t="s">
        <v>7</v>
      </c>
      <c r="C120" s="37" t="s">
        <v>8</v>
      </c>
      <c r="D120" s="89" t="s">
        <v>188</v>
      </c>
      <c r="E120" s="89"/>
      <c r="F120" s="89"/>
      <c r="G120" s="89"/>
      <c r="H120" s="89"/>
      <c r="I120" s="39">
        <v>1</v>
      </c>
      <c r="J120" s="55"/>
      <c r="K120" s="40">
        <f t="shared" ref="K120" si="10">+ROUND(+I120*ROUND(J120,2),2)</f>
        <v>0</v>
      </c>
    </row>
    <row r="121" spans="1:11" ht="247.5" x14ac:dyDescent="0.25">
      <c r="A121" s="62"/>
      <c r="B121" s="66"/>
      <c r="C121" s="37"/>
      <c r="D121" s="38" t="s">
        <v>189</v>
      </c>
      <c r="E121" s="38"/>
      <c r="F121" s="38"/>
      <c r="G121" s="38"/>
      <c r="H121" s="38"/>
      <c r="I121" s="39"/>
      <c r="J121" s="40"/>
      <c r="K121" s="40"/>
    </row>
    <row r="122" spans="1:11" x14ac:dyDescent="0.25">
      <c r="A122" s="41"/>
      <c r="B122" s="67"/>
      <c r="C122" s="41"/>
      <c r="D122" s="111" t="s">
        <v>190</v>
      </c>
      <c r="E122" s="112"/>
      <c r="F122" s="112"/>
      <c r="G122" s="112"/>
      <c r="H122" s="112"/>
      <c r="I122" s="113"/>
      <c r="J122" s="40"/>
      <c r="K122" s="43">
        <f>SUM(K120:K121)</f>
        <v>0</v>
      </c>
    </row>
    <row r="123" spans="1:11" x14ac:dyDescent="0.25">
      <c r="A123" s="63" t="s">
        <v>191</v>
      </c>
      <c r="B123" s="64" t="s">
        <v>5</v>
      </c>
      <c r="C123" s="35" t="s">
        <v>6</v>
      </c>
      <c r="D123" s="36" t="s">
        <v>11</v>
      </c>
      <c r="E123" s="36"/>
      <c r="F123" s="36"/>
      <c r="G123" s="36"/>
      <c r="H123" s="36"/>
      <c r="I123" s="44"/>
      <c r="J123" s="45"/>
      <c r="K123" s="94"/>
    </row>
    <row r="124" spans="1:11" x14ac:dyDescent="0.25">
      <c r="A124" s="62" t="s">
        <v>192</v>
      </c>
      <c r="B124" s="66" t="s">
        <v>7</v>
      </c>
      <c r="C124" s="37" t="s">
        <v>8</v>
      </c>
      <c r="D124" s="89" t="s">
        <v>193</v>
      </c>
      <c r="E124" s="89"/>
      <c r="F124" s="89"/>
      <c r="G124" s="89"/>
      <c r="H124" s="89"/>
      <c r="I124" s="39">
        <v>1</v>
      </c>
      <c r="J124" s="55"/>
      <c r="K124" s="40">
        <f t="shared" ref="K124" si="11">+ROUND(+I124*ROUND(J124,2),2)</f>
        <v>0</v>
      </c>
    </row>
    <row r="125" spans="1:11" ht="78.75" x14ac:dyDescent="0.25">
      <c r="A125" s="62"/>
      <c r="B125" s="66"/>
      <c r="C125" s="37"/>
      <c r="D125" s="38" t="s">
        <v>194</v>
      </c>
      <c r="E125" s="38"/>
      <c r="F125" s="38"/>
      <c r="G125" s="38"/>
      <c r="H125" s="38"/>
      <c r="I125" s="39"/>
      <c r="J125" s="40"/>
      <c r="K125" s="40"/>
    </row>
    <row r="126" spans="1:11" x14ac:dyDescent="0.25">
      <c r="A126" s="41"/>
      <c r="B126" s="67"/>
      <c r="C126" s="41"/>
      <c r="D126" s="111" t="s">
        <v>195</v>
      </c>
      <c r="E126" s="112"/>
      <c r="F126" s="112"/>
      <c r="G126" s="112"/>
      <c r="H126" s="112"/>
      <c r="I126" s="113"/>
      <c r="J126" s="42"/>
      <c r="K126" s="43">
        <f>SUM(K124:K125)</f>
        <v>0</v>
      </c>
    </row>
    <row r="127" spans="1:11" s="23" customFormat="1" ht="12" customHeight="1" x14ac:dyDescent="0.25">
      <c r="A127" s="49"/>
      <c r="B127" s="68"/>
      <c r="C127" s="50"/>
      <c r="D127" s="46" t="s">
        <v>13</v>
      </c>
      <c r="E127" s="46"/>
      <c r="F127" s="46"/>
      <c r="G127" s="46"/>
      <c r="H127" s="46"/>
      <c r="I127" s="47"/>
      <c r="J127" s="48"/>
      <c r="K127" s="43">
        <f>+K126+K122+K118+K115+K111+K87+K105</f>
        <v>0</v>
      </c>
    </row>
    <row r="128" spans="1:11" s="23" customFormat="1" ht="15" customHeight="1" x14ac:dyDescent="0.25">
      <c r="A128" s="49"/>
      <c r="B128" s="68"/>
      <c r="C128" s="50"/>
      <c r="D128" s="3" t="s">
        <v>43</v>
      </c>
      <c r="E128" s="3"/>
      <c r="F128" s="3"/>
      <c r="G128" s="3"/>
      <c r="H128" s="3"/>
      <c r="I128" s="5" t="str">
        <f>+IF(AND($K$127&gt;0,LEN(K128)&lt;=0,LEN(J128)&lt;=0),"13 %",IF(AND($K$127&gt;0,K128&gt;0,LEN(J128)&lt;=0),+(K128/$K$127),""))</f>
        <v/>
      </c>
      <c r="J128" s="6"/>
      <c r="K128" s="60"/>
    </row>
    <row r="129" spans="1:11" s="23" customFormat="1" ht="18.600000000000001" customHeight="1" x14ac:dyDescent="0.25">
      <c r="A129" s="51"/>
      <c r="B129" s="69"/>
      <c r="C129" s="52"/>
      <c r="D129" s="4" t="s">
        <v>44</v>
      </c>
      <c r="E129" s="3"/>
      <c r="F129" s="3"/>
      <c r="G129" s="3"/>
      <c r="H129" s="3"/>
      <c r="I129" s="5" t="str">
        <f>+IF(AND($K$127&gt;0,LEN(K129)&lt;=0,LEN(J129)&lt;=0)," 6 %",IF(AND($K$127&gt;0,K129&gt;0,LEN(J129)&lt;=0),+(K129/$K$127),""))</f>
        <v/>
      </c>
      <c r="J129" s="7"/>
      <c r="K129" s="60"/>
    </row>
    <row r="130" spans="1:11" s="23" customFormat="1" ht="22.15" customHeight="1" x14ac:dyDescent="0.25">
      <c r="A130" s="51"/>
      <c r="B130" s="69"/>
      <c r="C130" s="52"/>
      <c r="D130" s="4" t="s">
        <v>45</v>
      </c>
      <c r="E130" s="4"/>
      <c r="F130" s="4"/>
      <c r="G130" s="4"/>
      <c r="H130" s="4"/>
      <c r="I130" s="53"/>
      <c r="J130" s="53"/>
      <c r="K130" s="54">
        <f>SUBTOTAL(9,K127:K129)</f>
        <v>0</v>
      </c>
    </row>
    <row r="132" spans="1:11" ht="21.75" customHeight="1" x14ac:dyDescent="0.25">
      <c r="A132" s="119" t="s">
        <v>196</v>
      </c>
      <c r="B132" s="119"/>
      <c r="C132" s="119"/>
      <c r="D132" s="119"/>
      <c r="E132" s="119"/>
      <c r="F132" s="119"/>
      <c r="G132" s="119"/>
      <c r="H132" s="119"/>
      <c r="I132" s="119"/>
      <c r="J132" s="119"/>
      <c r="K132" s="119"/>
    </row>
    <row r="135" spans="1:11" s="2" customFormat="1" x14ac:dyDescent="0.25">
      <c r="A135" s="8" t="s">
        <v>16</v>
      </c>
      <c r="B135" s="120"/>
      <c r="C135" s="120"/>
      <c r="D135" s="120"/>
      <c r="E135" s="120"/>
      <c r="F135" s="120"/>
      <c r="G135" s="120"/>
      <c r="H135" s="120"/>
      <c r="I135" s="9"/>
      <c r="J135" s="10"/>
      <c r="K135" s="95"/>
    </row>
    <row r="139" spans="1:11" s="2" customFormat="1" ht="75" customHeight="1" x14ac:dyDescent="0.25">
      <c r="A139" s="114" t="s">
        <v>17</v>
      </c>
      <c r="B139" s="114"/>
      <c r="C139" s="114"/>
      <c r="D139" s="114"/>
      <c r="E139" s="114"/>
      <c r="F139" s="114"/>
      <c r="G139" s="114"/>
      <c r="H139" s="114"/>
      <c r="I139" s="114"/>
      <c r="J139" s="114"/>
      <c r="K139" s="114"/>
    </row>
  </sheetData>
  <sheetProtection algorithmName="SHA-512" hashValue="Dp7zWVlhqq13Y+Go861UaCh2mkS2aTXvA4dZEGIDQy+D9fg9qrbEP3EML8OPGArnvVUtRzW2kwOCPVvJnOmT7g==" saltValue="KAJWvtERdqspeKDVSHS38g==" spinCount="100000" sheet="1" selectLockedCells="1"/>
  <autoFilter ref="A6:K129" xr:uid="{ABFCC394-3101-4C01-8228-1758FE5B8248}"/>
  <mergeCells count="14">
    <mergeCell ref="D87:I87"/>
    <mergeCell ref="A139:K139"/>
    <mergeCell ref="A1:K1"/>
    <mergeCell ref="A2:K2"/>
    <mergeCell ref="A132:K132"/>
    <mergeCell ref="B135:H135"/>
    <mergeCell ref="D72:I72"/>
    <mergeCell ref="D86:I86"/>
    <mergeCell ref="D105:I105"/>
    <mergeCell ref="D111:I111"/>
    <mergeCell ref="D115:I115"/>
    <mergeCell ref="D118:I118"/>
    <mergeCell ref="D122:I122"/>
    <mergeCell ref="D126:I126"/>
  </mergeCells>
  <dataValidations count="1">
    <dataValidation type="list" allowBlank="1" showInputMessage="1" showErrorMessage="1" sqref="B7:B20"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54"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2026-02-18T08:05:44Z</dcterms:modified>
</cp:coreProperties>
</file>