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U:\compras\general\unidad_b\OBRAS Y MANTENIMIENTO\2 SOLICITUDES\1 EN TRÁMITE\C S-01578-2026 - Actuaciones OCA Climatización CT RTVE Bilbao\2 Doc def\"/>
    </mc:Choice>
  </mc:AlternateContent>
  <xr:revisionPtr revIDLastSave="0" documentId="8_{8FDEFE5D-C81D-4E8C-8588-FAA9B5AE77FF}" xr6:coauthVersionLast="36" xr6:coauthVersionMax="36" xr10:uidLastSave="{00000000-0000-0000-0000-000000000000}"/>
  <bookViews>
    <workbookView xWindow="-105" yWindow="-105" windowWidth="23250" windowHeight="12450" xr2:uid="{A52B4E31-3FAB-4C67-A221-F7C3CBA493C6}"/>
  </bookViews>
  <sheets>
    <sheet name="Anexo I pag 1 oferta" sheetId="5" r:id="rId1"/>
    <sheet name="Anexo I Tabla Desglose Precio" sheetId="4" r:id="rId2"/>
  </sheets>
  <definedNames>
    <definedName name="_xlnm._FilterDatabase" localSheetId="1" hidden="1">'Anexo I Tabla Desglose Precio'!$A$6:$K$129</definedName>
    <definedName name="_xlnm.Print_Area" localSheetId="0">'Anexo I pag 1 oferta'!$A$3:$I$56</definedName>
    <definedName name="_xlnm.Print_Area" localSheetId="1">'Anexo I Tabla Desglose Precio'!$A$7:$K$134</definedName>
    <definedName name="_xlnm.Print_Titles" localSheetId="1">'Anexo I Tabla Desglose Precio'!$4:$6</definedName>
  </definedNames>
  <calcPr calcId="191029" fullPrecision="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114" i="4" l="1"/>
  <c r="K103" i="4" l="1"/>
  <c r="K101" i="4" l="1"/>
  <c r="K99" i="4"/>
  <c r="K95" i="4" l="1"/>
  <c r="K50" i="4" l="1"/>
  <c r="K52" i="4"/>
  <c r="K48" i="4"/>
  <c r="K38" i="4" l="1"/>
  <c r="K28" i="4"/>
  <c r="K16" i="4"/>
  <c r="K9" i="4"/>
  <c r="K124" i="4" l="1"/>
  <c r="K126" i="4" s="1"/>
  <c r="K120" i="4"/>
  <c r="K117" i="4"/>
  <c r="K113" i="4"/>
  <c r="K91" i="4"/>
  <c r="K89" i="4"/>
  <c r="K82" i="4"/>
  <c r="K78" i="4"/>
  <c r="K73" i="4"/>
  <c r="K69" i="4"/>
  <c r="K67" i="4"/>
  <c r="K63" i="4"/>
  <c r="K59" i="4"/>
  <c r="K55" i="4"/>
  <c r="K45" i="4"/>
  <c r="K33" i="4"/>
  <c r="K25" i="4"/>
  <c r="K21" i="4"/>
  <c r="K13" i="4"/>
  <c r="K109" i="4"/>
  <c r="K107" i="4"/>
  <c r="K72" i="4" l="1"/>
  <c r="K111" i="4"/>
  <c r="K105" i="4"/>
  <c r="K86" i="4"/>
  <c r="K118" i="4"/>
  <c r="K122" i="4"/>
  <c r="K87" i="4" l="1"/>
  <c r="K115" i="4"/>
  <c r="K127" i="4" l="1"/>
  <c r="I129" i="4" l="1"/>
  <c r="K130" i="4"/>
  <c r="I128" i="4"/>
  <c r="B29" i="5" l="1"/>
</calcChain>
</file>

<file path=xl/sharedStrings.xml><?xml version="1.0" encoding="utf-8"?>
<sst xmlns="http://schemas.openxmlformats.org/spreadsheetml/2006/main" count="292" uniqueCount="197">
  <si>
    <t>Código</t>
  </si>
  <si>
    <t>Nat</t>
  </si>
  <si>
    <t>Ud</t>
  </si>
  <si>
    <t>Resumen</t>
  </si>
  <si>
    <t>CanPres</t>
  </si>
  <si>
    <t>Capítulo</t>
  </si>
  <si>
    <t/>
  </si>
  <si>
    <t>Partida</t>
  </si>
  <si>
    <t>u</t>
  </si>
  <si>
    <t>m</t>
  </si>
  <si>
    <t>m²</t>
  </si>
  <si>
    <t>CONTROL DE CALIDAD</t>
  </si>
  <si>
    <t>SEGURIDAD Y SALUD</t>
  </si>
  <si>
    <t>TOTAL PRESUPUESTO EJECUCIÓN MATERIAL</t>
  </si>
  <si>
    <r>
      <t xml:space="preserve">NOTA IMPORTANTE: 
Este fichero de mediciones en Excel </t>
    </r>
    <r>
      <rPr>
        <b/>
        <u/>
        <sz val="10"/>
        <color rgb="FFFF0000"/>
        <rFont val="Calibri"/>
        <family val="2"/>
      </rPr>
      <t>(ÚNICO FORMATO DISPONIBLE)</t>
    </r>
    <r>
      <rPr>
        <b/>
        <sz val="10"/>
        <color theme="1"/>
        <rFont val="Calibri"/>
        <family val="2"/>
      </rPr>
      <t xml:space="preserve"> se facilita como ayuda para la preparación de la oferta económica. Debe considerarse que, en todo caso, el ÚNICO CONTENIDO TÉCNICO VINCULANTE ES EL DEFINIDO EN EL PLIEGO DE CONDICIONES TÉCNICAS y el licitador debe verificar que los capítulos y contenidos de la oferta presentada correspondan exactamente con las mediciones del Proyecto.</t>
    </r>
  </si>
  <si>
    <t xml:space="preserve">ESTA TABLA DESGLOSE PRECIO DE OFERTA SE PRESENTARA EN FORMATO PDF 
</t>
  </si>
  <si>
    <t>Fdo:</t>
  </si>
  <si>
    <t>Esta tabla se indica como formato válido para la presentación de las ofertas, el único contenido técnico vinculante es el definido en el Pliego de Condiciones Técnicas, el licitador debe verificar que los capítulos y contenidos de la oferta presentada con este formato correspondan exactamente con las mediciones del Proyecto. Las propuestas deberán presentarse exclusivamente con desglose de capítulos, partidas, subtotales y totales indicado y sin desglose descriptivo de cada partida.</t>
  </si>
  <si>
    <t>NOTA IMPORTANTE: 
ESTE ANEXO I Y LA TABLA DESGLOSE PRECIO SE PRESENTARAN EN FORMATO PDF
DEBERA ESTAR FIRMADO POR DECLARANTE(S)</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</si>
  <si>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</si>
  <si>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</si>
  <si>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</si>
  <si>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</si>
  <si>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</si>
  <si>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</si>
  <si>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</si>
  <si>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</si>
  <si>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</si>
  <si>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</si>
  <si>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</si>
  <si>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</si>
  <si>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</si>
  <si>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</si>
  <si>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</si>
  <si>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</si>
  <si>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</si>
  <si>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</si>
  <si>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Las proposiciones económicas incluirán un único precio para cada prestación, aplicable en cada uno de los años de ejecución del contrato.</t>
  </si>
  <si>
    <t>Las proposiciones económicas no podrán superar el importe total del valor estimado indicado en el PCAP cláusula 3ª.</t>
  </si>
  <si>
    <t>Será obligatorio cumplimentar todos los campos de los formularios en caso contrario se desestimará la oferta.</t>
  </si>
  <si>
    <t>En caso de discrepancia entre el importe del precio unitario y el importe indicado en las casillas de estimación total de la obra, prevalecerá el importe del precio unitario de cada prestación, y se corregirá el cálculo partiendo del precio unitario indicado.</t>
  </si>
  <si>
    <t>B.  Desglose Precio:</t>
  </si>
  <si>
    <t>(tabla desglose precio se incluye en páginas siguientes)</t>
  </si>
  <si>
    <r>
      <t>Gastos Generales</t>
    </r>
    <r>
      <rPr>
        <b/>
        <sz val="8"/>
        <color rgb="FFFF0000"/>
        <rFont val="Calibri"/>
        <family val="2"/>
        <scheme val="minor"/>
      </rPr>
      <t xml:space="preserve"> xx</t>
    </r>
    <r>
      <rPr>
        <b/>
        <sz val="8"/>
        <color rgb="FF000000"/>
        <rFont val="Calibri"/>
        <family val="2"/>
        <scheme val="minor"/>
      </rPr>
      <t xml:space="preserve"> % (*)</t>
    </r>
  </si>
  <si>
    <r>
      <t>Beneficio Industrial</t>
    </r>
    <r>
      <rPr>
        <b/>
        <sz val="8"/>
        <color rgb="FFFF0000"/>
        <rFont val="Calibri"/>
        <family val="2"/>
        <scheme val="minor"/>
      </rPr>
      <t xml:space="preserve"> xx</t>
    </r>
    <r>
      <rPr>
        <b/>
        <sz val="8"/>
        <color rgb="FF000000"/>
        <rFont val="Calibri"/>
        <family val="2"/>
        <scheme val="minor"/>
      </rPr>
      <t xml:space="preserve"> % (*)</t>
    </r>
  </si>
  <si>
    <t>Importe Unitario Ofertado</t>
  </si>
  <si>
    <t>Total Ofertado</t>
  </si>
  <si>
    <t>CLIMATIZACIÓN</t>
  </si>
  <si>
    <t xml:space="preserve">“Actuaciones OCA Climatización CT RTVE Bilbao" </t>
  </si>
  <si>
    <t>Comentario</t>
  </si>
  <si>
    <t>N</t>
  </si>
  <si>
    <t>Longitud</t>
  </si>
  <si>
    <t>Cantidad</t>
  </si>
  <si>
    <t>01</t>
  </si>
  <si>
    <t>01.01</t>
  </si>
  <si>
    <t>HIDRÁULICA Y AISLAMIENTO</t>
  </si>
  <si>
    <t>01.01.01</t>
  </si>
  <si>
    <t>Tubería PP-R RP Compuesto con FV D= 90 mm</t>
  </si>
  <si>
    <t>Impulsión</t>
  </si>
  <si>
    <t>Retorno</t>
  </si>
  <si>
    <t>01.01.02</t>
  </si>
  <si>
    <t>Tubería PP-R RP Compuesto con FV D= 50 mm</t>
  </si>
  <si>
    <t>Llenado</t>
  </si>
  <si>
    <t>01.01.03</t>
  </si>
  <si>
    <t>Aislamiento tubería diámetro 90 mm</t>
  </si>
  <si>
    <t>ML. Aislamiento de tubería de 3" diámetro con p.p. de válvulas y accesorios, por medio de coquilla tipo ARMAFLEX/AF autosellada, perfectamente pegada, ajustándola y dándole el tiempo de soldadura necesario, rematada y cortada de forma profesional, realizando las figuras necesarias según los elementos, de acuerdo con las especificaciones dadas por el fabricante. Espesor el correspondiente al cumplimiento de la Normativa (RITE), mínimo de 50 mm.  Incluso material complementario, pequeño material, mano de obra de instalación y pruebas.
Medida la longitud instalada.</t>
  </si>
  <si>
    <t>Manguitos antivibratorios Enf Daikin</t>
  </si>
  <si>
    <t>01.01.04</t>
  </si>
  <si>
    <t>Aislamiento tubería diámetro 50 mm</t>
  </si>
  <si>
    <t>ML. Aislamiento de tubería de 1 1/2" diámetro con p.p. de válvulas y accesorios, por medio de coquilla tipo ARMAFLEX/AF autosellada, perfectamente pegada, ajustándola y dándole el tiempo de soldadura necesario, rematada y cortada de forma profesional, realizando las figuras necesarias según los elementos, de acuerdo con las especificaciones dadas por el fabricante. Espesor el correspondiente al cumplimiento de la Normativa (RITE), mínimo de 40 mm.  Incluso material complementario, pequeño material, mano de obra de instalación y pruebas. Medida la longitud instalada.</t>
  </si>
  <si>
    <t>Varios</t>
  </si>
  <si>
    <t>01.01.05</t>
  </si>
  <si>
    <t>Aislamiento remates</t>
  </si>
  <si>
    <t>M2. Aislamiento de vaso de expansión 100 litros con p.p. de válvulas y accesorios, por medio de coquilla tipo ARMAFLEX/AF autosellada, perfectamente pegada, ajustándola y dándole el tiempo de soldadura necesario, rematada y cortada de forma profesional, realizando las figuras necesarias según los elementos, de acuerdo con las especificaciones dadas por el fabricante. Espesor el correspondiente al cumplimiento de la Normativa (RITE), mínimo de 40 mm.  Incluso material complementario, pequeño material, mano de obra de instalación y pruebas.
Medida la longitud instalada.</t>
  </si>
  <si>
    <t>01.01.06</t>
  </si>
  <si>
    <t>Protección exterior aluminio tubería diámetro 90 mm</t>
  </si>
  <si>
    <t>ML. Suministro e instalación Protección exterior / forro de chapa de aluminio de 0,8 mm de espesor para tubería 4" (DN100).. Incluyendo codos, accesorios, bridas, pequeño material y mano de obra para tubería 3" (DN100). Perfectamente acoplada, rematada y sellada para los distintos diámetros y piezas. Incluso material complementario, pequeño material, mano de obra de instalación y pruebas. Medida la longitud instalada.</t>
  </si>
  <si>
    <t>01.01.07</t>
  </si>
  <si>
    <t>Protección exterior aluminio tubería diámetro 50 mm</t>
  </si>
  <si>
    <t>ML. Suministro e instalación Protección exterior / forro de chapa de aluminio de 0,8 mm de espesor para tubería 1 1/2" (DN40). Incluyendo codos, accesorios, bridas, pequeño material y mano de obra. Perfectamente acoplada, rematada y sellada para los distintos diámetros y piezas. Incluso material complementario, pequeño material, mano de obra de instalación y pruebas. Medida la longitud instalada.</t>
  </si>
  <si>
    <t>Vaciados</t>
  </si>
  <si>
    <t>Vaso expasión 1</t>
  </si>
  <si>
    <t>Vaso expansión 2</t>
  </si>
  <si>
    <t>01.01.08</t>
  </si>
  <si>
    <t>Protección exterior aluminio varios</t>
  </si>
  <si>
    <t>Ud. Suministro e instalación Protección exterior / forro de chapa de aluminio de 0,8 mm de espesor para actuadores, sondas y todos los elementos sensibles a la intemperie. Perfectamente acoplada, rematada y sellada para los distintos diámetros y piezas. Incluso material complementario, pequeño material, mano de obra de instalación y pruebas.
Medida la longitud instalada. Incluyendo  pequeño material y mano de obra. Sombreros de protección. Totalmente instalado según instrucciones de Propiedad.</t>
  </si>
  <si>
    <t>Sondas Temperatura BMS Daikin 1</t>
  </si>
  <si>
    <t>Sondas Temperatura BMS Daikin 2</t>
  </si>
  <si>
    <t>Manómetros</t>
  </si>
  <si>
    <t>Termómetros</t>
  </si>
  <si>
    <t>Reserva</t>
  </si>
  <si>
    <t>01.01.10</t>
  </si>
  <si>
    <t>Válvula corte esfera 2" (DN50)</t>
  </si>
  <si>
    <t>Ud. Suministro e instalación vávula de esfera con sistema de accionamiento de cuarto de vuelta, es decir, tiene una rotación de 90º entre las  posiciones de abierto y cerradoy de paso total.
Fabricadas con latón europeo, que cumplan las normas EN12164 y EN12165. Acabado en cromado. Apta para instalación en intemperie.
Estanqueidad, con doble sistema: interior, con dos asientos de PTFE y exterior, conseguida por la aplicación de tuerca y prensa.
Para uso en instaliones de climatización. PN16. Rango de temperaturas -20ºC hasta los 140ºC.</t>
  </si>
  <si>
    <t>01.01.11</t>
  </si>
  <si>
    <t>Válvula antirretorno Llenado</t>
  </si>
  <si>
    <t>01.01.12</t>
  </si>
  <si>
    <t>Filtro llenado</t>
  </si>
  <si>
    <t>01.01.13</t>
  </si>
  <si>
    <t>Contador de agua Llenado</t>
  </si>
  <si>
    <t>Llenado instalación</t>
  </si>
  <si>
    <t>01.01.14</t>
  </si>
  <si>
    <t>Purgadores</t>
  </si>
  <si>
    <t>Daikin 1 Imp/Ret</t>
  </si>
  <si>
    <t>Daikin 2 Imp/Ret</t>
  </si>
  <si>
    <t>01.01.15</t>
  </si>
  <si>
    <t>01.01.16</t>
  </si>
  <si>
    <t>01.01.17</t>
  </si>
  <si>
    <t>Marcado circuitos hidráulicos</t>
  </si>
  <si>
    <t>Ud. Marcado de tuberías hidráulicas de la instalación de climatización se gún norma UNE 1063:2016.</t>
  </si>
  <si>
    <t>Válvula corte esfera 1/2" (DN25) manómetros</t>
  </si>
  <si>
    <t>Total Capítulo 01.01</t>
  </si>
  <si>
    <t>01.02</t>
  </si>
  <si>
    <t>Contador Energía Térmica</t>
  </si>
  <si>
    <t>Enf Daikin 1</t>
  </si>
  <si>
    <t>Enf Daikin 2</t>
  </si>
  <si>
    <t>01.03</t>
  </si>
  <si>
    <t>Medición Energía Eléctrica</t>
  </si>
  <si>
    <t>01.03.01</t>
  </si>
  <si>
    <t>Contador energía eléctrica</t>
  </si>
  <si>
    <t>Enfriadora Daikin 1</t>
  </si>
  <si>
    <t>Enfriadora Daikin 2</t>
  </si>
  <si>
    <t>01.03.02</t>
  </si>
  <si>
    <t>Transformadores de corriente para contadores eléctricos</t>
  </si>
  <si>
    <t>ud. Transformador de corriente alterna de núcleo abierto para contadores de energía eléctrica STQ-24 200/5A , rango de medida de corriente:100 A a 300 A.
Totalamente instalado y probado.</t>
  </si>
  <si>
    <t>C 02</t>
  </si>
  <si>
    <t>BMS CONTROL</t>
  </si>
  <si>
    <t>02.01</t>
  </si>
  <si>
    <t>Sensor Temperatura Sala de aparatos</t>
  </si>
  <si>
    <t>Ud. Suministro, montaje y conexión de sonda sensora de temperatura ambiente tipo TB/TS SPACE (Trend/Honeywell), referencia TA200603 o equivalente, para medición de temperatura en espacios interiores en sistemas BMS (Building Management System). Sensor termistor NTC para integración en lazos de control de climatización y automatización. Instalación bajo tubo. Incluso material complementario, pequeño material, cajas estancas, racores, mano de obra de instalación, pruebas, regulación y puesta en marcha. 
Tipo: Sensor de temperatura ambiente montado en pared (wall-mounted room/space temperature sensor).
Elemento sensible: Termistor NTC (generalmente 10kΩ o compatible con controladores IQ/Trend).
Rango de medición: Típico -10°C a +40°C (verificar datasheet específico TA200603).
Carcasa: Plástica de bajo perfil (aprox. 85x85x26 mm), diseño estético para instalación visible en oficinas, salas o espacios controlados, con buena respuesta térmica.
Opciones: Versión básica sin accesorios adicionales (sin knob de ajuste, sin botón override ni LEDs; para versiones con extras, ajustar referencia, ej. TB/TS/K).
Conexión: Terminales para cableado de 2 hilos (señal resistiva), compatible con controladores BMS como IQ3, IQ4 o equivalentes.
Incluye: Fijación en pared (tornillos y tacos), conexión al cableado de campo (sin incluir cable), replanteo según planos, configuración básica y pruebas funcionales (verificación de lectura en controlador BMS).
Posición correcta (altura aprox. 1,5 m, lejos de fuentes de calor, puertas, ventanas o radiación solar directa).</t>
  </si>
  <si>
    <t>02.02</t>
  </si>
  <si>
    <t>Sondas Temperatura inmersión con Vaina TB/TI-S+WB150</t>
  </si>
  <si>
    <t>Ud. Suministro y montaje de sensor temperatura de inmersión Trend tipo TB/TI con rango -30º a 110ºC. Largo vástago adecuado para cada aplicación. Vaina apropiada y de la misma marca que el sensor. Aplicación de pasta térmica. Instalación bajo tubo de acero rígido galvanizado para exteriores. Incluso material complementario, pequeño material, cajas estancas, racores, mano de obra de instalación, pruebas, regulación y puesta en marcha. Medida la ud instalada, probada, regulada y funcionando.</t>
  </si>
  <si>
    <t>Imp-Ret Daikin 1</t>
  </si>
  <si>
    <t>Imp-Ret Daikin 2</t>
  </si>
  <si>
    <t>02.03</t>
  </si>
  <si>
    <t>Líneas cable 2x0.75mm2 trenzado y apantallado (Periféricos)</t>
  </si>
  <si>
    <t>Sondas Tª Inmersión</t>
  </si>
  <si>
    <t>Sonda Temp amb. sala Aparatos</t>
  </si>
  <si>
    <t>01.01.09</t>
  </si>
  <si>
    <t>Total Capítulo 01.03</t>
  </si>
  <si>
    <t>Total Capítulo 01</t>
  </si>
  <si>
    <t>02.04</t>
  </si>
  <si>
    <t>Líneas cable 2x0.75mm2 trenzado y apantallado (bus)</t>
  </si>
  <si>
    <t>02.05</t>
  </si>
  <si>
    <t>Ingeniería de Programación BMS</t>
  </si>
  <si>
    <t>02.06</t>
  </si>
  <si>
    <t>Listado y chequeo de puntos, Pruebas y Puesta en Marcha BMS</t>
  </si>
  <si>
    <t>Total Capítulo 02</t>
  </si>
  <si>
    <t>DOCUMENTACIÓN, TRÁMITES Y LEGALIZACIONES</t>
  </si>
  <si>
    <t>C 03</t>
  </si>
  <si>
    <t>03.01</t>
  </si>
  <si>
    <t>Limpieza final de obra</t>
  </si>
  <si>
    <t>Ud. Limpieza industrial al final de la obra en todas las zonas donde se han desarrollado actuaciones, incluyendo los trabajos de eliminación de la suciedad y el polvo acumulado en paramentos y carpinterías, limpieza y desinfección, limpieza de cristales y carpinterías exteriores, eliminación de manchas y restos de yeso y mortero adheridos en suelos y otros elementos, recogida y retirada de plásticos, cartones, secciones residuales de tubo, conducto, valvulería, aislamiento, todo ello junto con los demás restos de fin de obra depositados en el contenedor de residuos para su transporte a vertedero autorizado.</t>
  </si>
  <si>
    <t>03.02</t>
  </si>
  <si>
    <t>Documentación As-Built</t>
  </si>
  <si>
    <t>Ud. Documentación As Built. Incluye planos as built (con plantilla/plumilla según indique Propiedad), esquemas unifilares actualizados, cálculos justificativos durante la obra.</t>
  </si>
  <si>
    <t>Total Capítulo 03</t>
  </si>
  <si>
    <t>C 04</t>
  </si>
  <si>
    <t>INFRAESTRUCTURAS Y MODIFICACIONES</t>
  </si>
  <si>
    <t>04.01</t>
  </si>
  <si>
    <t>Pa</t>
  </si>
  <si>
    <t>Infraestructuras y modificaciones</t>
  </si>
  <si>
    <t>PA. Trabajos adicionales necesarios y modificaciones varias no contempladas en el resto de las partidas, comprendiendo albañilería, instalaciones, suelos técnicos, pavimentos techos, falsos techos, carpintería, cerrajería, pinturas, medios auxiliares, etc. . Esta partida no se podrá minusvalorar y en el caso de que surjan estos trabajos de índole menor, habrá que justificarlos con la realización efectiva de los trabajos y de manera individualizada mediante precios descompuestos.</t>
  </si>
  <si>
    <t>Total Capítulo 04</t>
  </si>
  <si>
    <t>C 05</t>
  </si>
  <si>
    <t>05.01</t>
  </si>
  <si>
    <t>Seguridad y salud</t>
  </si>
  <si>
    <t>GESTIÓN DE RESIDUOS</t>
  </si>
  <si>
    <t>Total Capítulo 05</t>
  </si>
  <si>
    <t>C 06</t>
  </si>
  <si>
    <t>06.01</t>
  </si>
  <si>
    <t>Gestión de residuos</t>
  </si>
  <si>
    <t>Ud. Partida destinada a la gestión de residuos durante la realización de los trabajos, comprendiendo:
- Carga de RCD sobre contenedor, dúmper o camión pequeño, por medios manuales, a granel.
- Clasificación de residuos a pie de obra, bien sean de demolición o de construcción o en fracciones, según normativa vigente, realizado por medios manuales.
- Alquiler de contenedores de 8 m3 de capacidad, colocados a pie de carga y las reposiciones necesarias.
- Transporte a vertedero controlado cualquiera que sea la distancia.
- Emisión de certificado de gestión de residuos, emitido por empresa homologada en su tratamiento.
Incluso preparación de Estudio gestión de residuos, emisión de documentación final de documentación de gestión de residuos, pago de tasas y/o canon de vertido, cumplimiento de la normativa que regula la gestión de los residuos de construcción y demolición en la Comunidad de Madrid ORDEN 2726/2009, etc. Medida la unidad completamente realizada
Incluso traslado de material a punto limpio correspondiente. incluyendo: achatarramiento, traslado y gestión de residuos adecuados a normativa relacionada con los distintos materiales a retirar.</t>
  </si>
  <si>
    <t>Total Capítulo 06</t>
  </si>
  <si>
    <t>C 07</t>
  </si>
  <si>
    <t>07.01</t>
  </si>
  <si>
    <t>Control de calidad</t>
  </si>
  <si>
    <t>Ud. Control de calidad trabajos ejecutados según proyecto de ejecución. Se entregarán las fichas técnicas, manuales de funcionamiento y las homologaciones CE de los equipos suministrados.
Entrega de protocolos de pruebas con los datos nominales o de proyecto y los medidos en campo y Memoria de Funcionamiento e integración con el BMS.</t>
  </si>
  <si>
    <t>Total Capítulo 7</t>
  </si>
  <si>
    <t xml:space="preserve">(*) Cuando no se indiquen otros porcentajes se entenderá que, quedan incluidos en el precio de la oferta el 13% de Gastos Generales y el 6% de Beneficio Industrial 
</t>
  </si>
  <si>
    <t>TOTAL OFERTADO</t>
  </si>
  <si>
    <t>S-01578-2026 - Actuaciones OCA Climatización CT RTVE Bilbao</t>
  </si>
  <si>
    <t>Expediente n.º S/01578/2026</t>
  </si>
  <si>
    <t xml:space="preserve">Ud. Desarrollo de los trabajos de ingeniería para el conexionado y puesta en marcha de los equipos, que incluirá:
-Trabajos de ingeniería y conexionado de todos los controladores y pasarelas indicados, incluyendo la programación in situ de los controladores previstos, conforme al número y tipo de señales según se especifica en la lista de puntos del Sistema de Control 
- Verificación de la correcta recepción de señales de cada equipo para su integración.
- Realización de la puesta en marcha tras la programación en Iqvision, con la confección del listado de puntos con la verificación y comprobación de los mismos realizados en la puesta en marcha, con emision de certificado por parte del instalador de la realización de las pruebas y su correcto funcionamiento.
Se considerará finalizada una vez sea chequeado por parte de RTVE el correcto funcionamiento de las ordenes enviadas desde el puesto de mando central del IQVISION. Entrega test de puntos y esquemas eléctricos as-built.
La unidad se dearrollará sin alterar el normal funcionamiento del Centro.
LISTA DE SEÑALES ED SD EA SA INTEGRACIÓN 
INTEGRACIÓN      
Cont. Térmica     15 
Cont. Eléctrica     30 
FÍSICAS      
Sonda temp. sala aparatos   1   
Sonda temp. enfriadoras   4   
Nº TOTAL    5 0 45 
SEÑALES INTEGRACIÓN Cont. TÉRMICO   
Tª impulsión (°C) ; Tª retorno (°C) ; Potencia instantánea (kW) ; Energía Consumida (kWh) ; Caudal (l/h)  
SEÑALES INTEGRACIÓN Cont. ELÉCTRICO  
Tensión (V) ; Corriente (A) ; Potencia activa (kW); Potencia reactiva (kVAr) ; Energía Consumida (kWh); Cosphi; Resevas
  </t>
  </si>
  <si>
    <t>ML. Suministro y montaje de tubo NIRON CLIMA o equivalente, compuesto de polipropileno copolímero random PP-R RP con fibra de vidrio (1/4)PP-R // (2/4)PP-R+FV // (1/4)PP-R, SDR 11 serie 5 de diámetro 90 mm y 8,2 mm de espesor. Tubería fabricada y certificada según Reglamento Particular de Aenor RP 01.78, accesorios fabricados y certificados según norma UNE EN 15874-3 y sistema de unión por termofusión, inserciones incorporadas y electrofusión según AENOR. Cumplimiento del nuevo RD03/23 de potabilidad. Incluida p/p de accesorios y material auxiliar para montaje y sujeción para uso en instalaciones de climatización (sistemas agua/agua, agua/aire) y refrigeración industrial con agua glicolada, con temperaturas comprendidas entre -15 °C y 95 °C. Instalado con abrazaderas isofónicas Niron de goma lisa, según norma UNE EN 806-4. Espesor de aislamiento térmico conforme a RITE . Certificado según ISO 14001 y Declaración Ambiental de Producto ( DAP ). Presentación en barra de 4 m, color azul con banda azul. Incluso soldaduras perfectamente realizadas y rematadas, racores, bridas, codos, tapones, cuelgues, acoplamientos a válvulas, elementos de , pasamuros, anclajes, etc. Se exigirán pruebas de estanqueidad con presión a 10 kg/cm². Construida según RITE y normas fabricante. Incluso material complementario, pequeño material (pp piezas), mano de obra de instalación y pruebas. Medida la longitud instalada.</t>
  </si>
  <si>
    <t>ML. Suministro y montaje de tubo NIRON CLIMA o equivalente, compuesto de polipropileno copolímero random PP-R RP con fibra de vidrio (1/4)PP-R // (2/4)PP-R+FV // (1/4)PP-R, SDR 11 serie 5 de diámetro 50 mm y 3,7 mm de espesor. Tubería fabricada y certificada según Reglamento Particular de Aenor RP 01.78, accesorios fabricados y certificados según norma UNE EN 15874-3 y sistema de unión por termofusión, inserciones incorporadas y electrofusión según AENOR. Cumplimiento del nuevo RD03/23 de potabilidad. Incluida p/p de accesorios y material auxiliar para montaje y sujeción para uso en instalaciones de climatización (sistemas agua/agua, agua/aire) y refrigeración industrial con agua glicolada, con temperaturas comprendidas entre -15 °C y 95 °C. Instalado con abrazaderas isofónicas Niron de goma lisa, según norma UNE EN 806-4. Espesor de aislamiento térmico conforme a RITE . Certificado según ISO 14001 y Declaración Ambiental de Producto ( DAP ). Presentación en barra de 4 m, color azul con banda azul. Incluso soldaduras perfectamente realizadas y rematadas, racores, bridas, codos, tapones, cuelgues, acoplamientos a válvulas, elementos de , pasamuros, anclajes, etc. Se exigirán pruebas de estanqueidad con presión a 10 kg/cm². Construida según RITE y normas fabricante. Incluso material complementario, pequeño material (pp piezas), mano de obra de instalación y pruebas. Medida la longitud instalada.</t>
  </si>
  <si>
    <t>Ud. Suministro e instalción Válvula de retención 2" Genebre o equivalente PN 25/12. Construcción en latón UNE-EN 12165. Junta de clapeta vulcanizada de NBR. Muelle en acero inox. AISI 304. Extremos rosca gas (BSP) H-H - ISO 228/1. Temp. máx. 90ºC. Montaje en cualquier posición. Totalamente instalada y probada</t>
  </si>
  <si>
    <t>Ud. Suministro e instalación Contador de dial seco de 2" para agua fría Genebre 6029 o equivalente. Montaje horizontal. Aprobación CE. Temperatura máxima 30ºC. Presión máxima 16 bar. Clase de precisión 2. Contador de agua de chorro múltiple para medición del consumo de agua fría, para la medición de volumen de agua potable, esfera seca, cuerpo de latón, pintado con pintura anticorrosión, Presión máxima de trabajo: 16 bar (PN 16), Cumple con los requisitos de la norma ISO 4064-1: 2014, Clase de pérdida de presión ΔP63, Rango R80 H montaje en horizontal,  Rango R80 H montaje en horizontal, U0 / D0. No necesita estabilizador aguas arriba (U) ni aguas abajo (D).  Aprobación CE.  Elemento registrador sellado con un líquido especial para mantener una lectura clara. Partes mecánicas en material de alta calidad para asegurar una estabilidad en sus características. Protección plástica como tratamiento superficial para una mejor estética y una larga vida. Extremos roscados (contador) s/ ISO 228/1.  Extremos roscados (racor) según ISO 7/1. Incluye racores de conexión (2 unidades). Totalmente instalado y propado, incluido pp.</t>
  </si>
  <si>
    <t>Ud. Suministro e instalción purgadores de aire automático SpiroTop o equivalente. Uno en impulsión y otro en retorno. G1/2, de latón, material del flotador PP, PN10 bar, Temperatura máx 110 ºC.
Instalación en vertical. Incluye llave independizadora, aislamiento, pequeño material y mano de obra</t>
  </si>
  <si>
    <t>Ud. Suministro e instalación de manométros de glicerina MEI o equivalente de 100mm de diámetro. Caja de acero inox. Sistema de presión y conexión en latón. Precisión 1,6%. Fabricado según Norma EN-837-1. Escala de 0-6 bar. Con llave de corte y lira. Incluido pequeño material, totalmente instalado.</t>
  </si>
  <si>
    <t>Ud. Suministro e instalación de termómetro analógico WIKA A50.20 o equivalente de 100mm de diámetro nominal. Clase de exactitud 2 según DIN EN 13190. Con vaina en latón. Precisión 1,6%. Fabricado según Norma EN-837-1. Rango de medición de 0 ... +60 °C. Incluido pequeño material, totalmente instalado incluida pasta térmica.</t>
  </si>
  <si>
    <t>Ud. Suministro e instalación de Contador de energía térmica modelo Kamstrup 603 MC o equivalente para instalación ACS, DN80 (3"). Incluidas dos sondas de temperatura y caudalímetro. Compatible con protocolo de comunicaciones ModBus RS485 para integración de señales en BMS Trend. 
De conformidad con EN 1434 y MID, el MULTICAL® 603 puede designarse un "integrador" con homologación y verificación de tipo independiente, y puede suministrarse bien como integrador separado o bien como contador completo con sondas de temperatura y caudalímetro montados según los requisitos la propiedad.
Debe disponer de 2 entradas para caudalímetro que pueden utilizarse tanto para caudalímetros electrónicos como mecánicos. Los pulsos de caudalímetro pueden programarse desde 0,001 hasta 300 pulsos/litro, y el integrador puede programarse para caudales nominales desde 0,6 hasta 15.000 m³/h. El integrador puede suministrarse con entradas para caudalímetro tanto conectadas galvánicamente o como aisladas galvánicamente.
La energía térmica puede visualizarse en kWh, MWh, GJ o Gcal, todas con siete u ocho dígitos representativos más la unidad de medición.
Alimentación de red de 24 VAC o 230 VAC, según necesidades.
Incluidos picajes para portasondas de temperatura, racores, pequeño material de fontaneria.
Incluida instalación de alimentación eléctrica bajo tubo de acero o acero-flex, protecciones magnetotérmica y diferencial,racores de conexionado y pequEño material.
Totalmente instalado, integrado en control BMS y probado.</t>
  </si>
  <si>
    <t>Ud. Contador de energía eléctrica trifásico indirecto Circutor CEM-D311 o equivalente. Instalación en carril DIN estándar. Montados en cuadro de enfriadora
Características:
- Clase 1 en energía activa (Clase B según MID), Clase 2 en energía reactiva.
- Comunicaciones RS-485, protocolo Modbus-RTU.
- 4 módulos de carril DIN
- Rango medida (V): 3x127(230)…3x230(400)V
- Rango medida (A): …/5A o …/1A
- Conforme a las normas EN 50470 (normativa europea MID) o IEC 62052-11
- El equipo tiene una batería de litio de 3.6V. La precisión del RTC es &gt; 0.5s/día.(1)
- El Backlight azul del display LCD permite leer el equipo en condiciones de poca luz.
- 2 teclas, para moverse entre las diferentes pantallas de visualización y poder configurar las comunicaciones.
- Tamaño (mm) ancho x alto x fondo: 71.5 x 90 x 74 (mm)
Totalmente instalado y probado, incluido pequeño material y pp.</t>
  </si>
  <si>
    <t>Ud. Cable y tendido de señales de instrumentación, bajo tubo de acero y manguera apantallada, libre de halógenos y no propagadora de llama 0.6/1kV: CABLE necesario PARA PERIFÉRICOS DEL SISTEMA DE CONTROL. Formado por 2 conductores trenzados de cobre apantallados de 0.75 mm2 TREND o equivalente, bajo tubo de acero, incluso instalación, abrazaderas, racores y grapas de sujeción, cajas de derivación, etiquetado, pequeño material, conexionado, gestión, pruebas, etc. Incluye instalación de sondas y distintos periféricos: CONEXIONADO eléctrico y electrónico de los diferentes elementos de campo y comprobación de funcionamiento de todos los elementos, así como montaje de los equipos, maniobra en cuadros, cableado, conexionado, puesta en marcha, ajustes, pruebas, etc. y cableado de armarios de control.  Comprobación y verifición del cableado. Incluso pequeño material. Equipos y cableado totalmente instalada, probado y funcionando.</t>
  </si>
  <si>
    <t>m. Cable y tendido de bus Modbus RS485 para comunicación de contadores de energía térmica y eléctrica con el controlar de integración TONN ubiado en la 6ª planta del edificio. Instalación bajo tubo de acero y manguera apantallada, libre de halógenos y no propagadora de llama 0.6/1kV. Formado por 2 conductores trenzados de cobre apantallados de 0.75 mm2 TREND o equivalente, bajo tubo de acero, incluso instalación, abrazaderas, racores y grapas de sujeción, cajas de derivación, etiquetado, pequeño material, conexionado, gestión, pruebas, etc. Incluye instalación de sondas y distintos periféricos: CONEXIONADO eléctrico y electrónico de los diferentes elementos de campo y comprobación de funcionamiento de todos los elementos, así como montaje de los equipos, maniobra en cuadros, cableado, conexionado, puesta en marcha, ajustes, pruebas, etc. y cableado de armarios de control.  Comprobación y verifición del cableado. Incluso pequeño material. Equipos y cableado totalmente instalada, probado y funcionando.</t>
  </si>
  <si>
    <t>Ud. Desarrollo de la ingeniería de programación, diseño de los gráficos, imágenes y pantallas de instalación, esquemas principio y ficheros para el Puesto Central del Sistema de Gestión Centralizada del edificio/instalación IQVISION de TREND de RTVE.
Incluye:
Trabajos de ingeniería y programación del controlador existente (IQ 412, Lan 15/05 16 ACS EPR). Diseño de pantallas (SCADA) para el puesto central
Trabajos de configuración y programación en el Sistema de Gestión, Supervisor/es y Pasarelas, de la integración multiprotocolo de equipos terceros tales como los protocolos: Bacnet IP, ModBus o equivalente, entre el Sistema de Control y los distintos Subsistemas o Equipos a integrar  necesarios para la monitorización y supervisión.
Verificación de conexionado de señales según se especifica en la lista de puntos del Sistema de Control, Verificación de la correcta recepción de señales de cada equipo para su integración.
Realización de la puesta en marcha tras la programación en Iqvision, con la confección del listado de puntos con la verificación y comprobación de los mismos realizados en la puesta en marcha, con emision de certificado por parte del instalador de la realización de las pruebas y su correcto funcionamiento.
Eliminación de programación (software y gráficos anteriores).
Entrega de documentación: back-up programación, memoria de funcionamiento, esquema de arquitectura y esquemas eléctricos, cableado y conexiones.
Se considerará finalizada una vez sea chequeado por parte de RTVE el correcto funcionamiento de las ordenes enviadas desde el puesto de mando central del IQVISION.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</si>
</sst>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
  </numFmts>
  <fonts count="26" x14ac:knownFonts="1">
    <font>
      <sz val="11"/>
      <color theme="1"/>
      <name val="Calibri"/>
      <family val="2"/>
      <scheme val="minor"/>
    </font>
    <font>
      <b/>
      <sz val="10"/>
      <color theme="1"/>
      <name val="Calibri"/>
      <family val="2"/>
      <scheme val="minor"/>
    </font>
    <font>
      <b/>
      <sz val="14"/>
      <color theme="1"/>
      <name val="Calibri"/>
      <family val="2"/>
      <scheme val="minor"/>
    </font>
    <font>
      <b/>
      <i/>
      <sz val="10"/>
      <color theme="1"/>
      <name val="Calibri"/>
      <family val="2"/>
      <scheme val="minor"/>
    </font>
    <font>
      <b/>
      <sz val="8"/>
      <color theme="1"/>
      <name val="Calibri"/>
      <family val="2"/>
      <scheme val="minor"/>
    </font>
    <font>
      <b/>
      <sz val="8"/>
      <color rgb="FFFF00FF"/>
      <name val="Calibri"/>
      <family val="2"/>
      <scheme val="minor"/>
    </font>
    <font>
      <sz val="8"/>
      <color theme="1"/>
      <name val="Calibri"/>
      <family val="2"/>
      <scheme val="minor"/>
    </font>
    <font>
      <b/>
      <sz val="11"/>
      <color theme="1"/>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b/>
      <sz val="10"/>
      <color theme="1"/>
      <name val="Calibri"/>
      <family val="2"/>
    </font>
    <font>
      <b/>
      <u/>
      <sz val="10"/>
      <color rgb="FFFF0000"/>
      <name val="Calibri"/>
      <family val="2"/>
    </font>
    <font>
      <b/>
      <sz val="16"/>
      <color rgb="FFFF0000"/>
      <name val="Calibri"/>
      <family val="2"/>
      <scheme val="minor"/>
    </font>
    <font>
      <b/>
      <sz val="8"/>
      <color rgb="FF000000"/>
      <name val="Calibri"/>
      <family val="2"/>
      <scheme val="minor"/>
    </font>
    <font>
      <b/>
      <sz val="8"/>
      <color rgb="FFFF0000"/>
      <name val="Calibri"/>
      <family val="2"/>
      <scheme val="minor"/>
    </font>
    <font>
      <sz val="8"/>
      <color rgb="FFFF0000"/>
      <name val="Calibri"/>
      <family val="2"/>
      <scheme val="minor"/>
    </font>
    <font>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b/>
      <u/>
      <sz val="11"/>
      <color theme="1"/>
      <name val="Calibri"/>
      <family val="2"/>
      <scheme val="minor"/>
    </font>
    <font>
      <i/>
      <sz val="11"/>
      <color theme="1"/>
      <name val="Calibri"/>
      <family val="2"/>
      <scheme val="minor"/>
    </font>
    <font>
      <b/>
      <i/>
      <sz val="9"/>
      <color theme="1"/>
      <name val="Calibri"/>
      <family val="2"/>
      <scheme val="minor"/>
    </font>
    <font>
      <b/>
      <sz val="8"/>
      <color rgb="FFFF40FF"/>
      <name val="Calibri"/>
      <family val="2"/>
      <scheme val="minor"/>
    </font>
  </fonts>
  <fills count="7">
    <fill>
      <patternFill patternType="none"/>
    </fill>
    <fill>
      <patternFill patternType="gray125"/>
    </fill>
    <fill>
      <patternFill patternType="solid">
        <fgColor rgb="FFB4CBE0"/>
        <bgColor indexed="64"/>
      </patternFill>
    </fill>
    <fill>
      <patternFill patternType="solid">
        <fgColor rgb="FFFFFFCC"/>
        <bgColor indexed="64"/>
      </patternFill>
    </fill>
    <fill>
      <patternFill patternType="solid">
        <fgColor rgb="FFFFFF99"/>
        <bgColor indexed="64"/>
      </patternFill>
    </fill>
    <fill>
      <patternFill patternType="solid">
        <fgColor theme="0" tint="-4.9989318521683403E-2"/>
        <bgColor indexed="64"/>
      </patternFill>
    </fill>
    <fill>
      <patternFill patternType="solid">
        <fgColor theme="5" tint="0.39997558519241921"/>
        <bgColor indexed="64"/>
      </patternFill>
    </fill>
  </fills>
  <borders count="7">
    <border>
      <left/>
      <right/>
      <top/>
      <bottom/>
      <diagonal/>
    </border>
    <border>
      <left style="thin">
        <color auto="1"/>
      </left>
      <right style="thin">
        <color auto="1"/>
      </right>
      <top style="thin">
        <color auto="1"/>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diagonal/>
    </border>
    <border>
      <left/>
      <right/>
      <top/>
      <bottom style="thin">
        <color indexed="64"/>
      </bottom>
      <diagonal/>
    </border>
  </borders>
  <cellStyleXfs count="1">
    <xf numFmtId="0" fontId="0" fillId="0" borderId="0"/>
  </cellStyleXfs>
  <cellXfs count="109">
    <xf numFmtId="0" fontId="0" fillId="0" borderId="0" xfId="0"/>
    <xf numFmtId="0" fontId="0" fillId="0" borderId="0" xfId="0" applyProtection="1"/>
    <xf numFmtId="0" fontId="0" fillId="0" borderId="0" xfId="0" applyBorder="1" applyProtection="1"/>
    <xf numFmtId="0" fontId="0" fillId="0" borderId="0" xfId="0" applyBorder="1" applyAlignment="1" applyProtection="1">
      <alignment vertical="top"/>
    </xf>
    <xf numFmtId="0" fontId="8" fillId="0" borderId="0" xfId="0" applyFont="1" applyProtection="1"/>
    <xf numFmtId="4" fontId="0" fillId="0" borderId="0" xfId="0" applyNumberFormat="1" applyProtection="1"/>
    <xf numFmtId="0" fontId="0" fillId="0" borderId="0" xfId="0" applyAlignment="1" applyProtection="1">
      <alignment vertical="top"/>
    </xf>
    <xf numFmtId="0" fontId="18" fillId="0" borderId="0" xfId="0" applyFont="1" applyProtection="1"/>
    <xf numFmtId="0" fontId="1" fillId="0" borderId="0" xfId="0" applyFont="1" applyProtection="1"/>
    <xf numFmtId="0" fontId="19" fillId="0" borderId="0" xfId="0" applyFont="1" applyAlignment="1" applyProtection="1">
      <alignment horizontal="right" vertical="center"/>
    </xf>
    <xf numFmtId="0" fontId="19" fillId="0" borderId="0" xfId="0" applyFont="1" applyAlignment="1" applyProtection="1">
      <alignment horizontal="right"/>
    </xf>
    <xf numFmtId="0" fontId="0" fillId="3" borderId="0" xfId="0" applyFill="1" applyAlignment="1" applyProtection="1">
      <alignment horizontal="left" vertical="top" shrinkToFit="1"/>
      <protection locked="0"/>
    </xf>
    <xf numFmtId="0" fontId="0" fillId="0" borderId="0" xfId="0" applyAlignment="1" applyProtection="1">
      <alignment horizontal="left" vertical="top"/>
    </xf>
    <xf numFmtId="0" fontId="21" fillId="0" borderId="0" xfId="0" applyFont="1" applyAlignment="1" applyProtection="1">
      <alignment horizontal="left" vertical="top"/>
    </xf>
    <xf numFmtId="0" fontId="0" fillId="3" borderId="0" xfId="0" applyFill="1" applyAlignment="1" applyProtection="1">
      <alignment vertical="top" shrinkToFit="1"/>
      <protection locked="0"/>
    </xf>
    <xf numFmtId="0" fontId="21" fillId="0" borderId="0" xfId="0" applyFont="1" applyAlignment="1" applyProtection="1">
      <alignment vertical="top"/>
    </xf>
    <xf numFmtId="0" fontId="0" fillId="0" borderId="0" xfId="0" applyFill="1" applyAlignment="1" applyProtection="1">
      <alignment shrinkToFit="1"/>
    </xf>
    <xf numFmtId="0" fontId="0" fillId="3" borderId="0" xfId="0" applyFill="1" applyAlignment="1" applyProtection="1">
      <alignmen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0" fillId="0" borderId="0" xfId="0" applyFill="1" applyAlignment="1" applyProtection="1">
      <alignment vertical="top"/>
    </xf>
    <xf numFmtId="0" fontId="3" fillId="0" borderId="0" xfId="0" applyFont="1" applyAlignment="1" applyProtection="1"/>
    <xf numFmtId="0" fontId="0" fillId="0" borderId="0" xfId="0" applyFont="1" applyAlignment="1" applyProtection="1">
      <alignment horizontal="left" vertical="top" wrapText="1"/>
    </xf>
    <xf numFmtId="0" fontId="7" fillId="0" borderId="0" xfId="0" applyFont="1" applyAlignment="1" applyProtection="1">
      <alignment vertical="top"/>
    </xf>
    <xf numFmtId="0" fontId="23" fillId="0" borderId="0" xfId="0" applyFont="1" applyProtection="1"/>
    <xf numFmtId="0" fontId="1" fillId="0" borderId="0" xfId="0" applyFont="1" applyAlignment="1" applyProtection="1">
      <alignment vertical="top"/>
    </xf>
    <xf numFmtId="0" fontId="8" fillId="0" borderId="0" xfId="0" applyFont="1" applyAlignment="1" applyProtection="1">
      <alignment vertical="top"/>
    </xf>
    <xf numFmtId="0" fontId="2" fillId="0" borderId="0" xfId="0" applyFont="1" applyAlignment="1" applyProtection="1">
      <alignment vertical="top"/>
    </xf>
    <xf numFmtId="49" fontId="4" fillId="2" borderId="1" xfId="0" applyNumberFormat="1" applyFont="1" applyFill="1" applyBorder="1" applyAlignment="1" applyProtection="1">
      <alignment vertical="top"/>
    </xf>
    <xf numFmtId="49" fontId="6" fillId="0" borderId="1" xfId="0" applyNumberFormat="1" applyFont="1" applyBorder="1" applyAlignment="1" applyProtection="1">
      <alignment vertical="top"/>
    </xf>
    <xf numFmtId="4" fontId="6" fillId="0" borderId="1" xfId="0" applyNumberFormat="1" applyFont="1" applyFill="1" applyBorder="1" applyAlignment="1" applyProtection="1">
      <alignment vertical="top"/>
    </xf>
    <xf numFmtId="4" fontId="11" fillId="3" borderId="1" xfId="0" applyNumberFormat="1" applyFont="1" applyFill="1" applyBorder="1" applyAlignment="1" applyProtection="1">
      <alignment vertical="top"/>
    </xf>
    <xf numFmtId="0" fontId="6" fillId="0" borderId="1" xfId="0" applyFont="1" applyBorder="1" applyAlignment="1" applyProtection="1">
      <alignment vertical="top"/>
    </xf>
    <xf numFmtId="4" fontId="10" fillId="3" borderId="1" xfId="0" applyNumberFormat="1" applyFont="1" applyFill="1" applyBorder="1" applyAlignment="1" applyProtection="1">
      <alignment vertical="top"/>
    </xf>
    <xf numFmtId="4" fontId="4" fillId="3" borderId="1" xfId="0" applyNumberFormat="1" applyFont="1" applyFill="1" applyBorder="1" applyProtection="1"/>
    <xf numFmtId="49" fontId="6" fillId="0" borderId="1" xfId="0" applyNumberFormat="1" applyFont="1" applyBorder="1" applyAlignment="1">
      <alignment vertical="top"/>
    </xf>
    <xf numFmtId="49" fontId="6" fillId="0" borderId="1" xfId="0" applyNumberFormat="1" applyFont="1" applyFill="1" applyBorder="1" applyAlignment="1">
      <alignment vertical="top" wrapText="1"/>
    </xf>
    <xf numFmtId="0" fontId="3" fillId="0" borderId="1" xfId="0" applyFont="1" applyBorder="1" applyAlignment="1" applyProtection="1">
      <alignment horizontal="center" vertical="top" wrapText="1"/>
    </xf>
    <xf numFmtId="4" fontId="6" fillId="0" borderId="1" xfId="0" applyNumberFormat="1" applyFont="1" applyBorder="1" applyAlignment="1">
      <alignment vertical="top"/>
    </xf>
    <xf numFmtId="4" fontId="6" fillId="3" borderId="1" xfId="0" applyNumberFormat="1" applyFont="1" applyFill="1" applyBorder="1" applyAlignment="1" applyProtection="1">
      <alignment vertical="top"/>
      <protection locked="0"/>
    </xf>
    <xf numFmtId="49" fontId="6" fillId="0" borderId="1" xfId="0" applyNumberFormat="1" applyFont="1" applyBorder="1" applyAlignment="1">
      <alignment vertical="top" wrapText="1"/>
    </xf>
    <xf numFmtId="0" fontId="1" fillId="5" borderId="1" xfId="0" applyFont="1" applyFill="1" applyBorder="1" applyAlignment="1" applyProtection="1">
      <alignment horizontal="left" vertical="top"/>
    </xf>
    <xf numFmtId="49" fontId="1" fillId="2" borderId="1" xfId="0" applyNumberFormat="1" applyFont="1" applyFill="1" applyBorder="1" applyAlignment="1" applyProtection="1">
      <alignment vertical="top"/>
    </xf>
    <xf numFmtId="49" fontId="10" fillId="2" borderId="1" xfId="0" applyNumberFormat="1" applyFont="1" applyFill="1" applyBorder="1" applyAlignment="1" applyProtection="1">
      <alignment vertical="top"/>
    </xf>
    <xf numFmtId="49" fontId="11" fillId="0" borderId="1" xfId="0" applyNumberFormat="1" applyFont="1" applyBorder="1" applyAlignment="1">
      <alignment vertical="top"/>
    </xf>
    <xf numFmtId="49" fontId="11" fillId="0" borderId="1" xfId="0" applyNumberFormat="1" applyFont="1" applyBorder="1" applyAlignment="1" applyProtection="1">
      <alignment vertical="top"/>
    </xf>
    <xf numFmtId="0" fontId="11" fillId="0" borderId="1" xfId="0" applyFont="1" applyBorder="1" applyAlignment="1" applyProtection="1">
      <alignment vertical="top"/>
    </xf>
    <xf numFmtId="0" fontId="6" fillId="0" borderId="1" xfId="0" applyFont="1" applyBorder="1" applyAlignment="1">
      <alignment vertical="top"/>
    </xf>
    <xf numFmtId="0" fontId="3" fillId="6" borderId="1" xfId="0" applyFont="1" applyFill="1" applyBorder="1" applyAlignment="1">
      <alignment vertical="top"/>
    </xf>
    <xf numFmtId="0" fontId="3" fillId="6" borderId="1" xfId="0" applyFont="1" applyFill="1" applyBorder="1" applyAlignment="1" applyProtection="1">
      <alignment horizontal="center" vertical="top"/>
    </xf>
    <xf numFmtId="0" fontId="9" fillId="6" borderId="1" xfId="0" applyFont="1" applyFill="1" applyBorder="1" applyAlignment="1" applyProtection="1">
      <alignment horizontal="center" vertical="top"/>
    </xf>
    <xf numFmtId="0" fontId="24" fillId="6" borderId="1" xfId="0" applyFont="1" applyFill="1" applyBorder="1" applyAlignment="1" applyProtection="1">
      <alignment horizontal="center" vertical="top" wrapText="1"/>
    </xf>
    <xf numFmtId="0" fontId="9" fillId="6" borderId="1" xfId="0" applyFont="1" applyFill="1" applyBorder="1" applyAlignment="1" applyProtection="1">
      <alignment horizontal="center" vertical="top" wrapText="1"/>
    </xf>
    <xf numFmtId="49" fontId="4" fillId="2" borderId="1" xfId="0" applyNumberFormat="1" applyFont="1" applyFill="1" applyBorder="1" applyAlignment="1">
      <alignment vertical="top"/>
    </xf>
    <xf numFmtId="49" fontId="4" fillId="2" borderId="1" xfId="0" applyNumberFormat="1" applyFont="1" applyFill="1" applyBorder="1" applyAlignment="1">
      <alignment vertical="top" wrapText="1"/>
    </xf>
    <xf numFmtId="0" fontId="4" fillId="2" borderId="1" xfId="0" applyFont="1" applyFill="1" applyBorder="1" applyAlignment="1">
      <alignment vertical="top"/>
    </xf>
    <xf numFmtId="3" fontId="25" fillId="2" borderId="1" xfId="0" applyNumberFormat="1" applyFont="1" applyFill="1" applyBorder="1" applyAlignment="1">
      <alignment vertical="top"/>
    </xf>
    <xf numFmtId="4" fontId="25" fillId="2" borderId="1" xfId="0" applyNumberFormat="1" applyFont="1" applyFill="1" applyBorder="1" applyAlignment="1">
      <alignment vertical="top"/>
    </xf>
    <xf numFmtId="0" fontId="6" fillId="0" borderId="1" xfId="0" applyFont="1" applyBorder="1" applyAlignment="1">
      <alignment vertical="top" wrapText="1"/>
    </xf>
    <xf numFmtId="0" fontId="11" fillId="0" borderId="1" xfId="0" applyFont="1" applyBorder="1" applyAlignment="1">
      <alignment vertical="top"/>
    </xf>
    <xf numFmtId="4" fontId="11" fillId="0" borderId="1" xfId="0" applyNumberFormat="1" applyFont="1" applyBorder="1" applyAlignment="1">
      <alignment vertical="top"/>
    </xf>
    <xf numFmtId="164" fontId="11" fillId="0" borderId="1" xfId="0" applyNumberFormat="1" applyFont="1" applyBorder="1" applyAlignment="1">
      <alignment vertical="top"/>
    </xf>
    <xf numFmtId="4" fontId="11" fillId="0" borderId="1" xfId="0" applyNumberFormat="1" applyFont="1" applyFill="1" applyBorder="1" applyAlignment="1" applyProtection="1">
      <alignment vertical="top"/>
    </xf>
    <xf numFmtId="49" fontId="6" fillId="0" borderId="1" xfId="0" applyNumberFormat="1" applyFont="1" applyBorder="1" applyAlignment="1" applyProtection="1">
      <alignment vertical="top" wrapText="1"/>
    </xf>
    <xf numFmtId="4" fontId="11" fillId="3" borderId="1" xfId="0" applyNumberFormat="1" applyFont="1" applyFill="1" applyBorder="1" applyAlignment="1" applyProtection="1">
      <alignment vertical="top"/>
      <protection locked="0"/>
    </xf>
    <xf numFmtId="4" fontId="11" fillId="2" borderId="1" xfId="0" applyNumberFormat="1" applyFont="1" applyFill="1" applyBorder="1" applyAlignment="1" applyProtection="1">
      <alignment vertical="top"/>
    </xf>
    <xf numFmtId="0" fontId="0" fillId="0" borderId="0" xfId="0" applyFont="1" applyBorder="1" applyProtection="1"/>
    <xf numFmtId="0" fontId="0" fillId="0" borderId="0" xfId="0" applyFont="1" applyProtection="1"/>
    <xf numFmtId="49" fontId="4" fillId="0" borderId="1" xfId="0" applyNumberFormat="1" applyFont="1" applyBorder="1" applyAlignment="1" applyProtection="1">
      <alignment vertical="top" wrapText="1"/>
    </xf>
    <xf numFmtId="0" fontId="3" fillId="6" borderId="1" xfId="0" applyFont="1" applyFill="1" applyBorder="1" applyAlignment="1" applyProtection="1">
      <alignment horizontal="center" vertical="top" wrapText="1"/>
    </xf>
    <xf numFmtId="4" fontId="6" fillId="3" borderId="1" xfId="0" applyNumberFormat="1" applyFont="1" applyFill="1" applyBorder="1" applyAlignment="1" applyProtection="1">
      <alignment vertical="top"/>
    </xf>
    <xf numFmtId="4" fontId="5" fillId="0" borderId="1" xfId="0" applyNumberFormat="1" applyFont="1" applyBorder="1" applyAlignment="1" applyProtection="1">
      <alignment vertical="top"/>
    </xf>
    <xf numFmtId="49" fontId="4" fillId="2" borderId="1" xfId="0" applyNumberFormat="1" applyFont="1" applyFill="1" applyBorder="1" applyAlignment="1" applyProtection="1">
      <alignment vertical="top" wrapText="1"/>
    </xf>
    <xf numFmtId="3" fontId="5" fillId="2" borderId="1" xfId="0" applyNumberFormat="1" applyFont="1" applyFill="1" applyBorder="1" applyAlignment="1" applyProtection="1">
      <alignment vertical="top"/>
    </xf>
    <xf numFmtId="4" fontId="5" fillId="2" borderId="1" xfId="0" applyNumberFormat="1" applyFont="1" applyFill="1" applyBorder="1" applyAlignment="1" applyProtection="1">
      <alignment vertical="top"/>
    </xf>
    <xf numFmtId="0" fontId="6" fillId="0" borderId="1" xfId="0" applyFont="1" applyFill="1" applyBorder="1" applyAlignment="1" applyProtection="1">
      <alignment vertical="top"/>
    </xf>
    <xf numFmtId="0" fontId="11" fillId="0" borderId="1" xfId="0" applyFont="1" applyFill="1" applyBorder="1" applyAlignment="1" applyProtection="1">
      <alignment vertical="top"/>
    </xf>
    <xf numFmtId="49" fontId="4" fillId="0" borderId="1" xfId="0" applyNumberFormat="1" applyFont="1" applyFill="1" applyBorder="1" applyAlignment="1" applyProtection="1">
      <alignment vertical="top" wrapText="1"/>
    </xf>
    <xf numFmtId="3" fontId="6" fillId="0" borderId="1" xfId="0" applyNumberFormat="1" applyFont="1" applyFill="1" applyBorder="1" applyAlignment="1" applyProtection="1">
      <alignment vertical="top"/>
    </xf>
    <xf numFmtId="4" fontId="5" fillId="0" borderId="1" xfId="0" applyNumberFormat="1" applyFont="1" applyFill="1" applyBorder="1" applyAlignment="1" applyProtection="1">
      <alignment vertical="top"/>
    </xf>
    <xf numFmtId="0" fontId="15" fillId="0" borderId="1" xfId="0" applyFont="1" applyBorder="1" applyAlignment="1" applyProtection="1">
      <alignment horizontal="left" vertical="center" wrapText="1"/>
    </xf>
    <xf numFmtId="10" fontId="17" fillId="3" borderId="1" xfId="0" applyNumberFormat="1" applyFont="1" applyFill="1" applyBorder="1" applyAlignment="1" applyProtection="1">
      <alignment horizontal="right" vertical="center"/>
    </xf>
    <xf numFmtId="2" fontId="17" fillId="3" borderId="1" xfId="0" applyNumberFormat="1" applyFont="1" applyFill="1" applyBorder="1" applyAlignment="1" applyProtection="1">
      <alignment horizontal="right" vertical="center" indent="4"/>
      <protection locked="0"/>
    </xf>
    <xf numFmtId="0" fontId="0" fillId="0" borderId="1" xfId="0" applyFill="1" applyBorder="1" applyProtection="1"/>
    <xf numFmtId="0" fontId="8" fillId="0" borderId="1" xfId="0" applyFont="1" applyFill="1" applyBorder="1" applyProtection="1"/>
    <xf numFmtId="0" fontId="6" fillId="0" borderId="1" xfId="0" applyFont="1" applyFill="1" applyBorder="1" applyProtection="1"/>
    <xf numFmtId="0" fontId="1" fillId="0" borderId="1" xfId="0" applyFont="1" applyFill="1" applyBorder="1" applyAlignment="1" applyProtection="1">
      <alignment horizontal="left" vertical="top"/>
    </xf>
    <xf numFmtId="0" fontId="0" fillId="0" borderId="0" xfId="0" applyFont="1" applyAlignment="1" applyProtection="1">
      <alignment horizontal="left" vertical="top" wrapText="1"/>
    </xf>
    <xf numFmtId="0" fontId="0" fillId="0" borderId="6" xfId="0" applyBorder="1" applyAlignment="1" applyProtection="1">
      <alignment horizontal="center" wrapText="1"/>
      <protection locked="0"/>
    </xf>
    <xf numFmtId="0" fontId="0" fillId="0" borderId="0" xfId="0" applyAlignment="1" applyProtection="1">
      <alignment horizontal="center" vertical="top"/>
    </xf>
    <xf numFmtId="0" fontId="0" fillId="3" borderId="0" xfId="0" applyFill="1" applyAlignment="1" applyProtection="1">
      <alignment horizontal="left" shrinkToFit="1"/>
      <protection locked="0"/>
    </xf>
    <xf numFmtId="0" fontId="0" fillId="3" borderId="0" xfId="0" applyFill="1" applyAlignment="1" applyProtection="1">
      <alignment horizontal="center" vertical="top" shrinkToFit="1"/>
      <protection locked="0"/>
    </xf>
    <xf numFmtId="0" fontId="0" fillId="0" borderId="0" xfId="0" applyAlignment="1" applyProtection="1">
      <alignment horizontal="left" vertical="top" wrapText="1"/>
    </xf>
    <xf numFmtId="4" fontId="7" fillId="4" borderId="0" xfId="0" applyNumberFormat="1" applyFont="1" applyFill="1" applyAlignment="1" applyProtection="1">
      <alignment horizontal="center" vertical="top" shrinkToFit="1"/>
    </xf>
    <xf numFmtId="0" fontId="7" fillId="4" borderId="0" xfId="0" applyFont="1" applyFill="1" applyAlignment="1" applyProtection="1">
      <alignment horizontal="center" vertical="top" shrinkToFit="1"/>
    </xf>
    <xf numFmtId="0" fontId="14" fillId="0" borderId="0" xfId="0" applyFont="1" applyAlignment="1" applyProtection="1">
      <alignment horizontal="center" vertical="top" wrapText="1"/>
    </xf>
    <xf numFmtId="0" fontId="20" fillId="0" borderId="0" xfId="0" applyFont="1" applyAlignment="1" applyProtection="1">
      <alignment horizontal="center"/>
    </xf>
    <xf numFmtId="0" fontId="0" fillId="3" borderId="0" xfId="0" applyFill="1" applyAlignment="1" applyProtection="1">
      <alignment horizontal="left" vertical="top" shrinkToFit="1"/>
      <protection locked="0"/>
    </xf>
    <xf numFmtId="0" fontId="21" fillId="0" borderId="0" xfId="0" applyFont="1" applyAlignment="1" applyProtection="1">
      <alignment horizontal="left" vertical="top"/>
    </xf>
    <xf numFmtId="0" fontId="1" fillId="0" borderId="1" xfId="0" applyFont="1" applyBorder="1" applyAlignment="1" applyProtection="1">
      <alignment horizontal="left" vertical="top" wrapText="1"/>
    </xf>
    <xf numFmtId="0" fontId="6" fillId="0" borderId="0" xfId="0" applyFont="1" applyBorder="1" applyAlignment="1" applyProtection="1">
      <alignment horizontal="left" vertical="top" wrapText="1"/>
    </xf>
    <xf numFmtId="0" fontId="12" fillId="0" borderId="2" xfId="0" applyFont="1" applyBorder="1" applyAlignment="1" applyProtection="1">
      <alignment horizontal="left" vertical="top" wrapText="1"/>
    </xf>
    <xf numFmtId="0" fontId="12" fillId="0" borderId="3" xfId="0" applyFont="1" applyBorder="1" applyAlignment="1" applyProtection="1">
      <alignment horizontal="left" vertical="top" wrapText="1"/>
    </xf>
    <xf numFmtId="0" fontId="12" fillId="0" borderId="4" xfId="0" applyFont="1" applyBorder="1" applyAlignment="1" applyProtection="1">
      <alignment horizontal="left" vertical="top" wrapText="1"/>
    </xf>
    <xf numFmtId="0" fontId="14" fillId="0" borderId="5" xfId="0" applyFont="1" applyBorder="1" applyAlignment="1" applyProtection="1">
      <alignment horizontal="center" vertical="center" wrapText="1"/>
    </xf>
    <xf numFmtId="0" fontId="4" fillId="0" borderId="0" xfId="0" applyFont="1" applyBorder="1" applyAlignment="1" applyProtection="1">
      <alignment horizontal="left" vertical="top" wrapText="1"/>
    </xf>
    <xf numFmtId="0" fontId="0" fillId="3" borderId="6" xfId="0" applyFill="1" applyBorder="1" applyAlignment="1" applyProtection="1">
      <alignment horizontal="center" vertical="top"/>
      <protection locked="0"/>
    </xf>
  </cellXfs>
  <cellStyles count="1">
    <cellStyle name="Normal" xfId="0" builtinId="0"/>
  </cellStyles>
  <dxfs count="0"/>
  <tableStyles count="0" defaultTableStyle="TableStyleMedium2" defaultPivotStyle="PivotStyleLight16"/>
  <colors>
    <mruColors>
      <color rgb="FFFFFFCC"/>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xdr:col>
      <xdr:colOff>884464</xdr:colOff>
      <xdr:row>7</xdr:row>
      <xdr:rowOff>46264</xdr:rowOff>
    </xdr:to>
    <xdr:pic>
      <xdr:nvPicPr>
        <xdr:cNvPr id="2" name="Imagen 1">
          <a:extLst>
            <a:ext uri="{FF2B5EF4-FFF2-40B4-BE49-F238E27FC236}">
              <a16:creationId xmlns:a16="http://schemas.microsoft.com/office/drawing/2014/main" id="{356DEB71-3446-4E8E-B0A4-1D5D99F19334}"/>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500"/>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B9E972-A911-4007-B5C3-ADD1E496A957}">
  <sheetPr>
    <pageSetUpPr fitToPage="1"/>
  </sheetPr>
  <dimension ref="A2:I55"/>
  <sheetViews>
    <sheetView tabSelected="1" workbookViewId="0">
      <pane ySplit="9" topLeftCell="A12" activePane="bottomLeft" state="frozen"/>
      <selection pane="bottomLeft" activeCell="C15" sqref="C15"/>
    </sheetView>
  </sheetViews>
  <sheetFormatPr baseColWidth="10" defaultColWidth="11.42578125" defaultRowHeight="15" x14ac:dyDescent="0.25"/>
  <cols>
    <col min="1" max="1" width="8.28515625" style="1" customWidth="1"/>
    <col min="2" max="2" width="13.5703125" style="1" customWidth="1"/>
    <col min="3" max="3" width="17.85546875" style="1" customWidth="1"/>
    <col min="4" max="9" width="11.42578125" style="1"/>
    <col min="10" max="10" width="1.7109375" style="1" customWidth="1"/>
    <col min="11" max="16384" width="11.42578125" style="1"/>
  </cols>
  <sheetData>
    <row r="2" spans="1:9" s="6" customFormat="1" ht="75" customHeight="1" x14ac:dyDescent="0.25">
      <c r="A2" s="97" t="s">
        <v>18</v>
      </c>
      <c r="B2" s="97"/>
      <c r="C2" s="97"/>
      <c r="D2" s="97"/>
      <c r="E2" s="97"/>
      <c r="F2" s="97"/>
      <c r="G2" s="97"/>
      <c r="H2" s="97"/>
      <c r="I2" s="97"/>
    </row>
    <row r="5" spans="1:9" x14ac:dyDescent="0.25">
      <c r="D5" s="7"/>
      <c r="E5" s="7"/>
      <c r="F5" s="8"/>
      <c r="G5" s="8"/>
      <c r="H5" s="8"/>
      <c r="I5" s="9" t="s">
        <v>48</v>
      </c>
    </row>
    <row r="6" spans="1:9" x14ac:dyDescent="0.25">
      <c r="D6" s="7"/>
      <c r="E6" s="7"/>
      <c r="F6" s="8"/>
      <c r="G6" s="8"/>
      <c r="H6" s="8"/>
      <c r="I6" s="9"/>
    </row>
    <row r="7" spans="1:9" x14ac:dyDescent="0.25">
      <c r="D7" s="7"/>
      <c r="E7" s="7"/>
      <c r="F7" s="8"/>
      <c r="G7" s="8"/>
      <c r="H7" s="8"/>
      <c r="I7" s="10" t="s">
        <v>183</v>
      </c>
    </row>
    <row r="8" spans="1:9" ht="24.95" customHeight="1" x14ac:dyDescent="0.25"/>
    <row r="9" spans="1:9" ht="18.75" x14ac:dyDescent="0.3">
      <c r="A9" s="98" t="s">
        <v>19</v>
      </c>
      <c r="B9" s="98"/>
      <c r="C9" s="98"/>
      <c r="D9" s="98"/>
      <c r="E9" s="98"/>
      <c r="F9" s="98"/>
      <c r="G9" s="98"/>
      <c r="H9" s="98"/>
      <c r="I9" s="98"/>
    </row>
    <row r="10" spans="1:9" ht="15" customHeight="1" x14ac:dyDescent="0.25"/>
    <row r="11" spans="1:9" ht="15" customHeight="1" x14ac:dyDescent="0.25"/>
    <row r="12" spans="1:9" x14ac:dyDescent="0.25">
      <c r="A12" s="6" t="s">
        <v>20</v>
      </c>
      <c r="B12" s="99"/>
      <c r="C12" s="99"/>
      <c r="D12" s="99"/>
      <c r="E12" s="99"/>
      <c r="F12" s="91" t="s">
        <v>21</v>
      </c>
      <c r="G12" s="91"/>
      <c r="H12" s="91"/>
      <c r="I12" s="11"/>
    </row>
    <row r="13" spans="1:9" x14ac:dyDescent="0.25">
      <c r="A13" s="100" t="s">
        <v>22</v>
      </c>
      <c r="B13" s="100"/>
      <c r="C13" s="100"/>
      <c r="D13" s="100"/>
      <c r="E13" s="100"/>
      <c r="F13" s="100"/>
      <c r="G13" s="100"/>
      <c r="H13" s="100"/>
      <c r="I13" s="12"/>
    </row>
    <row r="14" spans="1:9" x14ac:dyDescent="0.25">
      <c r="A14" s="13"/>
      <c r="B14" s="13"/>
      <c r="C14" s="13"/>
      <c r="D14" s="13"/>
      <c r="E14" s="13"/>
      <c r="F14" s="13"/>
      <c r="G14" s="13"/>
      <c r="H14" s="13"/>
      <c r="I14" s="12"/>
    </row>
    <row r="15" spans="1:9" x14ac:dyDescent="0.25">
      <c r="A15" s="6" t="s">
        <v>23</v>
      </c>
      <c r="B15" s="6"/>
      <c r="C15" s="14"/>
      <c r="D15" s="91" t="s">
        <v>24</v>
      </c>
      <c r="E15" s="91"/>
      <c r="F15" s="93"/>
      <c r="G15" s="93"/>
      <c r="H15" s="93"/>
      <c r="I15" s="93"/>
    </row>
    <row r="16" spans="1:9" x14ac:dyDescent="0.25">
      <c r="B16" s="15"/>
      <c r="C16" s="15" t="s">
        <v>25</v>
      </c>
      <c r="D16" s="15"/>
      <c r="E16" s="15"/>
      <c r="F16" s="15" t="s">
        <v>26</v>
      </c>
      <c r="G16" s="15"/>
      <c r="H16" s="15"/>
      <c r="I16" s="6"/>
    </row>
    <row r="17" spans="1:9" x14ac:dyDescent="0.25">
      <c r="B17" s="15"/>
      <c r="C17" s="15"/>
      <c r="D17" s="15"/>
      <c r="E17" s="15"/>
      <c r="F17" s="15"/>
      <c r="G17" s="15"/>
      <c r="H17" s="15"/>
      <c r="I17" s="6"/>
    </row>
    <row r="18" spans="1:9" x14ac:dyDescent="0.25">
      <c r="A18" s="6" t="s">
        <v>27</v>
      </c>
      <c r="B18" s="11"/>
      <c r="C18" s="91" t="s">
        <v>28</v>
      </c>
      <c r="D18" s="91"/>
      <c r="E18" s="92"/>
      <c r="F18" s="92"/>
      <c r="G18" s="92"/>
      <c r="H18" s="16" t="s">
        <v>29</v>
      </c>
      <c r="I18" s="17"/>
    </row>
    <row r="19" spans="1:9" s="18" customFormat="1" x14ac:dyDescent="0.25">
      <c r="B19" s="19"/>
      <c r="C19" s="20"/>
      <c r="D19" s="20"/>
      <c r="E19" s="21"/>
      <c r="F19" s="21"/>
      <c r="G19" s="21"/>
      <c r="H19" s="21"/>
      <c r="I19" s="21"/>
    </row>
    <row r="20" spans="1:9" s="18" customFormat="1" x14ac:dyDescent="0.25">
      <c r="B20" s="19"/>
      <c r="C20" s="20"/>
      <c r="D20" s="20"/>
      <c r="E20" s="21"/>
      <c r="F20" s="21"/>
      <c r="G20" s="21"/>
      <c r="H20" s="21"/>
      <c r="I20" s="21"/>
    </row>
    <row r="21" spans="1:9" s="18" customFormat="1" x14ac:dyDescent="0.25">
      <c r="A21" s="22" t="s">
        <v>30</v>
      </c>
      <c r="B21" s="19"/>
      <c r="C21" s="93"/>
      <c r="D21" s="93"/>
      <c r="E21" s="93"/>
      <c r="F21" s="93"/>
      <c r="G21" s="93"/>
      <c r="H21" s="21" t="s">
        <v>31</v>
      </c>
      <c r="I21" s="17"/>
    </row>
    <row r="22" spans="1:9" s="18" customFormat="1" x14ac:dyDescent="0.25">
      <c r="A22" s="22"/>
      <c r="B22" s="19"/>
      <c r="C22" s="20"/>
      <c r="D22" s="20"/>
      <c r="E22" s="20"/>
      <c r="F22" s="20"/>
      <c r="G22" s="20"/>
      <c r="H22" s="21"/>
      <c r="I22" s="16"/>
    </row>
    <row r="23" spans="1:9" x14ac:dyDescent="0.25">
      <c r="A23" s="6" t="s">
        <v>32</v>
      </c>
      <c r="B23" s="6"/>
      <c r="C23" s="6"/>
      <c r="D23" s="6"/>
      <c r="E23" s="6"/>
      <c r="F23" s="6"/>
      <c r="G23" s="6"/>
      <c r="H23" s="6"/>
      <c r="I23" s="6"/>
    </row>
    <row r="24" spans="1:9" ht="15" customHeight="1" x14ac:dyDescent="0.25">
      <c r="A24" s="6"/>
      <c r="B24" s="6"/>
      <c r="C24" s="6"/>
      <c r="D24" s="6"/>
      <c r="E24" s="6"/>
      <c r="F24" s="6"/>
      <c r="G24" s="6"/>
      <c r="H24" s="6"/>
      <c r="I24" s="6"/>
    </row>
    <row r="25" spans="1:9" ht="56.25" customHeight="1" x14ac:dyDescent="0.25">
      <c r="A25" s="94" t="s">
        <v>33</v>
      </c>
      <c r="B25" s="94"/>
      <c r="C25" s="94"/>
      <c r="D25" s="94"/>
      <c r="E25" s="94"/>
      <c r="F25" s="94"/>
      <c r="G25" s="94"/>
      <c r="H25" s="94"/>
      <c r="I25" s="6"/>
    </row>
    <row r="26" spans="1:9" ht="15" customHeight="1" x14ac:dyDescent="0.25">
      <c r="A26" s="6"/>
      <c r="B26" s="6"/>
      <c r="C26" s="6"/>
      <c r="D26" s="6"/>
      <c r="E26" s="6"/>
      <c r="F26" s="6"/>
      <c r="G26" s="6"/>
      <c r="H26" s="6"/>
      <c r="I26" s="6"/>
    </row>
    <row r="27" spans="1:9" ht="15" customHeight="1" x14ac:dyDescent="0.25">
      <c r="A27" s="6" t="s">
        <v>34</v>
      </c>
      <c r="B27" s="6"/>
      <c r="C27" s="6"/>
      <c r="D27" s="6"/>
      <c r="E27" s="6"/>
      <c r="F27" s="6"/>
      <c r="G27" s="6"/>
      <c r="H27" s="6"/>
    </row>
    <row r="28" spans="1:9" ht="15" customHeight="1" x14ac:dyDescent="0.25">
      <c r="A28" s="6"/>
      <c r="B28" s="6"/>
      <c r="C28" s="6"/>
      <c r="D28" s="6"/>
      <c r="E28" s="6"/>
      <c r="F28" s="6"/>
      <c r="G28" s="6"/>
      <c r="H28" s="6"/>
    </row>
    <row r="29" spans="1:9" ht="15" customHeight="1" x14ac:dyDescent="0.25">
      <c r="A29" s="6" t="s">
        <v>35</v>
      </c>
      <c r="B29" s="95" t="str">
        <f>+IF('Anexo I Tabla Desglose Precio'!K130&lt;=19863.11,'Anexo I Tabla Desglose Precio'!K130,"ERROR: no debe superar 19.863,11")</f>
        <v>ERROR: no debe superar 19.863,11</v>
      </c>
      <c r="C29" s="96"/>
      <c r="D29" s="6" t="s">
        <v>36</v>
      </c>
      <c r="E29" s="6"/>
      <c r="F29" s="6"/>
      <c r="G29" s="6"/>
      <c r="H29" s="6"/>
    </row>
    <row r="30" spans="1:9" ht="15" customHeight="1" x14ac:dyDescent="0.25">
      <c r="A30" s="6"/>
      <c r="B30" s="6"/>
      <c r="C30" s="6"/>
      <c r="D30" s="6"/>
      <c r="E30" s="6"/>
      <c r="F30" s="6"/>
      <c r="G30" s="6"/>
      <c r="H30" s="6"/>
    </row>
    <row r="31" spans="1:9" ht="15" customHeight="1" x14ac:dyDescent="0.25">
      <c r="A31" s="23"/>
      <c r="B31" s="6"/>
      <c r="C31" s="6"/>
      <c r="D31" s="6"/>
      <c r="E31" s="6"/>
      <c r="F31" s="6"/>
      <c r="G31" s="6"/>
      <c r="H31" s="6"/>
    </row>
    <row r="32" spans="1:9" ht="15" customHeight="1" x14ac:dyDescent="0.25">
      <c r="A32" s="6"/>
      <c r="B32" s="6"/>
      <c r="C32" s="6"/>
      <c r="D32" s="6"/>
      <c r="E32" s="6"/>
      <c r="F32" s="6"/>
      <c r="G32" s="6"/>
      <c r="H32" s="6"/>
      <c r="I32" s="6"/>
    </row>
    <row r="33" spans="1:9" ht="35.1" customHeight="1" x14ac:dyDescent="0.25">
      <c r="A33" s="89" t="s">
        <v>37</v>
      </c>
      <c r="B33" s="89"/>
      <c r="C33" s="89"/>
      <c r="D33" s="89"/>
      <c r="E33" s="89"/>
      <c r="F33" s="89"/>
      <c r="G33" s="89"/>
      <c r="H33" s="89"/>
      <c r="I33" s="6"/>
    </row>
    <row r="34" spans="1:9" ht="27" customHeight="1" x14ac:dyDescent="0.25">
      <c r="A34" s="6"/>
      <c r="B34" s="6"/>
      <c r="C34" s="6"/>
      <c r="D34" s="6"/>
      <c r="E34" s="6"/>
      <c r="F34" s="6"/>
      <c r="G34" s="6"/>
      <c r="H34" s="6"/>
      <c r="I34" s="6"/>
    </row>
    <row r="35" spans="1:9" ht="27" customHeight="1" x14ac:dyDescent="0.25">
      <c r="A35" s="89" t="s">
        <v>38</v>
      </c>
      <c r="B35" s="89"/>
      <c r="C35" s="89"/>
      <c r="D35" s="89"/>
      <c r="E35" s="89"/>
      <c r="F35" s="89"/>
      <c r="G35" s="89"/>
      <c r="H35" s="89"/>
      <c r="I35" s="6"/>
    </row>
    <row r="36" spans="1:9" ht="27" customHeight="1" x14ac:dyDescent="0.25">
      <c r="A36" s="6"/>
      <c r="B36" s="6"/>
      <c r="C36" s="6"/>
      <c r="D36" s="6"/>
      <c r="E36" s="6"/>
      <c r="F36" s="6"/>
      <c r="G36" s="6"/>
      <c r="H36" s="6"/>
      <c r="I36" s="6"/>
    </row>
    <row r="37" spans="1:9" ht="27" customHeight="1" x14ac:dyDescent="0.25">
      <c r="A37" s="89" t="s">
        <v>39</v>
      </c>
      <c r="B37" s="89"/>
      <c r="C37" s="89"/>
      <c r="D37" s="89"/>
      <c r="E37" s="89"/>
      <c r="F37" s="89"/>
      <c r="G37" s="89"/>
      <c r="H37" s="89"/>
      <c r="I37" s="6"/>
    </row>
    <row r="38" spans="1:9" ht="27" customHeight="1" x14ac:dyDescent="0.25">
      <c r="A38" s="6"/>
      <c r="B38" s="6"/>
      <c r="C38" s="6"/>
      <c r="D38" s="6"/>
      <c r="E38" s="6"/>
      <c r="F38" s="6"/>
      <c r="G38" s="6"/>
      <c r="H38" s="6"/>
      <c r="I38" s="6"/>
    </row>
    <row r="39" spans="1:9" ht="43.5" customHeight="1" x14ac:dyDescent="0.25">
      <c r="A39" s="89" t="s">
        <v>40</v>
      </c>
      <c r="B39" s="89"/>
      <c r="C39" s="89"/>
      <c r="D39" s="89"/>
      <c r="E39" s="89"/>
      <c r="F39" s="89"/>
      <c r="G39" s="89"/>
      <c r="H39" s="89"/>
      <c r="I39" s="6"/>
    </row>
    <row r="40" spans="1:9" ht="27" customHeight="1" x14ac:dyDescent="0.25">
      <c r="A40" s="24"/>
      <c r="B40" s="24"/>
      <c r="C40" s="24"/>
      <c r="D40" s="24"/>
      <c r="E40" s="24"/>
      <c r="F40" s="24"/>
      <c r="G40" s="24"/>
      <c r="H40" s="24"/>
      <c r="I40" s="6"/>
    </row>
    <row r="41" spans="1:9" x14ac:dyDescent="0.25">
      <c r="A41" s="25" t="s">
        <v>41</v>
      </c>
      <c r="B41" s="6"/>
      <c r="C41" s="6"/>
      <c r="D41" s="6"/>
      <c r="E41" s="6"/>
      <c r="F41" s="6"/>
      <c r="G41" s="6"/>
      <c r="H41" s="6"/>
      <c r="I41" s="6"/>
    </row>
    <row r="42" spans="1:9" ht="8.1" customHeight="1" x14ac:dyDescent="0.25">
      <c r="A42" s="6"/>
      <c r="B42" s="6"/>
      <c r="C42" s="6"/>
      <c r="D42" s="6"/>
      <c r="E42" s="6"/>
      <c r="F42" s="6"/>
      <c r="G42" s="6"/>
      <c r="H42" s="6"/>
      <c r="I42" s="6"/>
    </row>
    <row r="47" spans="1:9" x14ac:dyDescent="0.25">
      <c r="B47" s="26" t="s">
        <v>42</v>
      </c>
    </row>
    <row r="55" spans="2:7" x14ac:dyDescent="0.25">
      <c r="B55" s="1" t="s">
        <v>16</v>
      </c>
      <c r="C55" s="90"/>
      <c r="D55" s="90"/>
      <c r="E55" s="90"/>
      <c r="F55" s="90"/>
      <c r="G55" s="90"/>
    </row>
  </sheetData>
  <sheetProtection algorithmName="SHA-512" hashValue="yGtB8Zq4GlRvnzLoVtdvyVksQ+JMWl+jgI8Oep1WD8JCuuuEoTx4VOTng/6A8OybKPYfy6thosvAsVTqoC3Iag==" saltValue="4pHzozFHwilgQdZHL55u2w==" spinCount="100000" sheet="1" selectLockedCells="1"/>
  <mergeCells count="17">
    <mergeCell ref="D15:E15"/>
    <mergeCell ref="F15:I15"/>
    <mergeCell ref="A2:I2"/>
    <mergeCell ref="A9:I9"/>
    <mergeCell ref="B12:E12"/>
    <mergeCell ref="F12:H12"/>
    <mergeCell ref="A13:H13"/>
    <mergeCell ref="A35:H35"/>
    <mergeCell ref="A37:H37"/>
    <mergeCell ref="A39:H39"/>
    <mergeCell ref="C55:G55"/>
    <mergeCell ref="C18:D18"/>
    <mergeCell ref="E18:G18"/>
    <mergeCell ref="C21:G21"/>
    <mergeCell ref="A25:H25"/>
    <mergeCell ref="B29:C29"/>
    <mergeCell ref="A33:H33"/>
  </mergeCells>
  <printOptions horizontalCentered="1"/>
  <pageMargins left="0.70866141732283472" right="0.51181102362204722" top="0.74803149606299213" bottom="0.74803149606299213" header="0.31496062992125984" footer="0.31496062992125984"/>
  <pageSetup paperSize="9" scale="7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5DA30C-8AFC-4727-9086-0312CF944ECF}">
  <sheetPr>
    <pageSetUpPr fitToPage="1"/>
  </sheetPr>
  <dimension ref="A1:K138"/>
  <sheetViews>
    <sheetView zoomScaleNormal="100" workbookViewId="0">
      <selection activeCell="J9" sqref="J9"/>
    </sheetView>
  </sheetViews>
  <sheetFormatPr baseColWidth="10" defaultColWidth="11.42578125" defaultRowHeight="15" x14ac:dyDescent="0.25"/>
  <cols>
    <col min="1" max="1" width="22.42578125" style="1" customWidth="1"/>
    <col min="2" max="2" width="8.85546875" style="4" bestFit="1" customWidth="1"/>
    <col min="3" max="3" width="3.85546875" style="1" bestFit="1" customWidth="1"/>
    <col min="4" max="4" width="54.85546875" style="1" customWidth="1"/>
    <col min="5" max="5" width="17" style="1" customWidth="1"/>
    <col min="6" max="6" width="4" style="1" bestFit="1" customWidth="1"/>
    <col min="7" max="7" width="10.85546875" style="1" bestFit="1" customWidth="1"/>
    <col min="8" max="8" width="11" style="1" bestFit="1" customWidth="1"/>
    <col min="9" max="9" width="8.140625" style="1" bestFit="1" customWidth="1"/>
    <col min="10" max="10" width="11.28515625" style="1" customWidth="1"/>
    <col min="11" max="11" width="10.140625" style="69" bestFit="1" customWidth="1"/>
    <col min="12" max="16384" width="11.42578125" style="1"/>
  </cols>
  <sheetData>
    <row r="1" spans="1:11" ht="73.5" customHeight="1" thickBot="1" x14ac:dyDescent="0.3">
      <c r="A1" s="103" t="s">
        <v>14</v>
      </c>
      <c r="B1" s="104"/>
      <c r="C1" s="104"/>
      <c r="D1" s="104"/>
      <c r="E1" s="104"/>
      <c r="F1" s="104"/>
      <c r="G1" s="104"/>
      <c r="H1" s="104"/>
      <c r="I1" s="104"/>
      <c r="J1" s="104"/>
      <c r="K1" s="105"/>
    </row>
    <row r="2" spans="1:11" ht="32.25" customHeight="1" x14ac:dyDescent="0.25">
      <c r="A2" s="106" t="s">
        <v>15</v>
      </c>
      <c r="B2" s="106"/>
      <c r="C2" s="106"/>
      <c r="D2" s="106"/>
      <c r="E2" s="106"/>
      <c r="F2" s="106"/>
      <c r="G2" s="106"/>
      <c r="H2" s="106"/>
      <c r="I2" s="106"/>
      <c r="J2" s="106"/>
      <c r="K2" s="106"/>
    </row>
    <row r="3" spans="1:11" x14ac:dyDescent="0.25">
      <c r="A3" s="27"/>
      <c r="B3" s="28"/>
      <c r="C3" s="6"/>
      <c r="D3" s="6"/>
      <c r="E3" s="6"/>
      <c r="F3" s="6"/>
      <c r="G3" s="6"/>
      <c r="H3" s="6"/>
      <c r="I3" s="6"/>
      <c r="J3" s="6"/>
      <c r="K3" s="28"/>
    </row>
    <row r="4" spans="1:11" ht="18.75" x14ac:dyDescent="0.25">
      <c r="A4" s="29" t="s">
        <v>182</v>
      </c>
      <c r="B4" s="28"/>
      <c r="C4" s="6"/>
      <c r="D4" s="6"/>
      <c r="E4" s="6"/>
      <c r="F4" s="6"/>
      <c r="G4" s="6"/>
      <c r="H4" s="6"/>
      <c r="I4" s="6"/>
      <c r="J4" s="6"/>
      <c r="K4" s="28"/>
    </row>
    <row r="5" spans="1:11" ht="5.0999999999999996" customHeight="1" x14ac:dyDescent="0.25">
      <c r="A5" s="29"/>
      <c r="B5" s="28"/>
      <c r="C5" s="6"/>
      <c r="D5" s="6"/>
      <c r="E5" s="6"/>
      <c r="F5" s="6"/>
      <c r="G5" s="6"/>
      <c r="H5" s="6"/>
      <c r="I5" s="6"/>
      <c r="J5" s="6"/>
      <c r="K5" s="28"/>
    </row>
    <row r="6" spans="1:11" ht="36" x14ac:dyDescent="0.25">
      <c r="A6" s="51" t="s">
        <v>0</v>
      </c>
      <c r="B6" s="52" t="s">
        <v>1</v>
      </c>
      <c r="C6" s="51" t="s">
        <v>2</v>
      </c>
      <c r="D6" s="71" t="s">
        <v>3</v>
      </c>
      <c r="E6" s="50" t="s">
        <v>49</v>
      </c>
      <c r="F6" s="50" t="s">
        <v>50</v>
      </c>
      <c r="G6" s="50" t="s">
        <v>51</v>
      </c>
      <c r="H6" s="50" t="s">
        <v>52</v>
      </c>
      <c r="I6" s="51" t="s">
        <v>4</v>
      </c>
      <c r="J6" s="53" t="s">
        <v>45</v>
      </c>
      <c r="K6" s="54" t="s">
        <v>46</v>
      </c>
    </row>
    <row r="7" spans="1:11" x14ac:dyDescent="0.25">
      <c r="A7" s="55" t="s">
        <v>53</v>
      </c>
      <c r="B7" s="55" t="s">
        <v>5</v>
      </c>
      <c r="C7" s="55" t="s">
        <v>8</v>
      </c>
      <c r="D7" s="56" t="s">
        <v>47</v>
      </c>
      <c r="E7" s="57"/>
      <c r="F7" s="57"/>
      <c r="G7" s="57"/>
      <c r="H7" s="57"/>
      <c r="I7" s="58"/>
      <c r="J7" s="59"/>
      <c r="K7" s="67"/>
    </row>
    <row r="8" spans="1:11" x14ac:dyDescent="0.25">
      <c r="A8" s="43" t="s">
        <v>54</v>
      </c>
      <c r="B8" s="37" t="s">
        <v>7</v>
      </c>
      <c r="C8" s="37" t="s">
        <v>8</v>
      </c>
      <c r="D8" s="42" t="s">
        <v>55</v>
      </c>
      <c r="E8" s="49"/>
      <c r="F8" s="49"/>
      <c r="G8" s="49"/>
      <c r="H8" s="61"/>
      <c r="I8" s="62"/>
      <c r="J8" s="33"/>
      <c r="K8" s="33"/>
    </row>
    <row r="9" spans="1:11" x14ac:dyDescent="0.25">
      <c r="A9" s="43" t="s">
        <v>56</v>
      </c>
      <c r="B9" s="37" t="s">
        <v>7</v>
      </c>
      <c r="C9" s="37" t="s">
        <v>9</v>
      </c>
      <c r="D9" s="42" t="s">
        <v>57</v>
      </c>
      <c r="E9" s="49"/>
      <c r="F9" s="49"/>
      <c r="G9" s="49"/>
      <c r="H9" s="61"/>
      <c r="I9" s="63">
        <v>20</v>
      </c>
      <c r="J9" s="66"/>
      <c r="K9" s="33">
        <f t="shared" ref="K9:K13" si="0">+ROUND(+I9*ROUND(J9,2),2)</f>
        <v>0</v>
      </c>
    </row>
    <row r="10" spans="1:11" ht="219" customHeight="1" x14ac:dyDescent="0.25">
      <c r="A10" s="88"/>
      <c r="B10" s="49"/>
      <c r="C10" s="49"/>
      <c r="D10" s="42" t="s">
        <v>185</v>
      </c>
      <c r="E10" s="49"/>
      <c r="F10" s="49"/>
      <c r="G10" s="49"/>
      <c r="H10" s="61"/>
      <c r="I10" s="61"/>
      <c r="J10" s="33"/>
      <c r="K10" s="33"/>
    </row>
    <row r="11" spans="1:11" x14ac:dyDescent="0.25">
      <c r="A11" s="49"/>
      <c r="B11" s="49"/>
      <c r="C11" s="49"/>
      <c r="D11" s="60"/>
      <c r="E11" s="37" t="s">
        <v>58</v>
      </c>
      <c r="F11" s="40">
        <v>1</v>
      </c>
      <c r="G11" s="40">
        <v>10</v>
      </c>
      <c r="H11" s="62">
        <v>10</v>
      </c>
      <c r="I11" s="61"/>
      <c r="J11" s="33"/>
      <c r="K11" s="33"/>
    </row>
    <row r="12" spans="1:11" x14ac:dyDescent="0.25">
      <c r="A12" s="49"/>
      <c r="B12" s="49"/>
      <c r="C12" s="49"/>
      <c r="D12" s="60"/>
      <c r="E12" s="37" t="s">
        <v>59</v>
      </c>
      <c r="F12" s="40">
        <v>1</v>
      </c>
      <c r="G12" s="40">
        <v>10</v>
      </c>
      <c r="H12" s="62">
        <v>10</v>
      </c>
      <c r="I12" s="61"/>
      <c r="J12" s="33"/>
      <c r="K12" s="33"/>
    </row>
    <row r="13" spans="1:11" x14ac:dyDescent="0.25">
      <c r="A13" s="43" t="s">
        <v>60</v>
      </c>
      <c r="B13" s="46" t="s">
        <v>7</v>
      </c>
      <c r="C13" s="37" t="s">
        <v>9</v>
      </c>
      <c r="D13" s="38" t="s">
        <v>61</v>
      </c>
      <c r="E13" s="38"/>
      <c r="F13" s="38"/>
      <c r="G13" s="38"/>
      <c r="H13" s="39"/>
      <c r="I13" s="40">
        <v>10</v>
      </c>
      <c r="J13" s="66"/>
      <c r="K13" s="33">
        <f t="shared" si="0"/>
        <v>0</v>
      </c>
    </row>
    <row r="14" spans="1:11" ht="213.75" x14ac:dyDescent="0.25">
      <c r="A14" s="88"/>
      <c r="B14" s="46"/>
      <c r="C14" s="37"/>
      <c r="D14" s="38" t="s">
        <v>186</v>
      </c>
      <c r="E14" s="38"/>
      <c r="F14" s="38"/>
      <c r="G14" s="38"/>
      <c r="H14" s="39"/>
      <c r="I14" s="40"/>
      <c r="J14" s="33"/>
      <c r="K14" s="33"/>
    </row>
    <row r="15" spans="1:11" x14ac:dyDescent="0.25">
      <c r="A15" s="88"/>
      <c r="B15" s="46"/>
      <c r="C15" s="37"/>
      <c r="D15" s="38"/>
      <c r="E15" s="38" t="s">
        <v>62</v>
      </c>
      <c r="F15" s="38">
        <v>0</v>
      </c>
      <c r="G15" s="38">
        <v>10</v>
      </c>
      <c r="H15" s="39">
        <v>10</v>
      </c>
      <c r="I15" s="40"/>
      <c r="J15" s="33"/>
      <c r="K15" s="33"/>
    </row>
    <row r="16" spans="1:11" x14ac:dyDescent="0.25">
      <c r="A16" s="43" t="s">
        <v>63</v>
      </c>
      <c r="B16" s="46" t="s">
        <v>7</v>
      </c>
      <c r="C16" s="37" t="s">
        <v>9</v>
      </c>
      <c r="D16" s="38" t="s">
        <v>64</v>
      </c>
      <c r="E16" s="38"/>
      <c r="F16" s="38"/>
      <c r="G16" s="38"/>
      <c r="H16" s="39"/>
      <c r="I16" s="40">
        <v>34</v>
      </c>
      <c r="J16" s="66"/>
      <c r="K16" s="33">
        <f>+ROUND(+I16*ROUND(J16,2),2)</f>
        <v>0</v>
      </c>
    </row>
    <row r="17" spans="1:11" ht="105.75" customHeight="1" x14ac:dyDescent="0.25">
      <c r="A17" s="88"/>
      <c r="B17" s="37"/>
      <c r="C17" s="37"/>
      <c r="D17" s="42" t="s">
        <v>65</v>
      </c>
      <c r="E17" s="42"/>
      <c r="F17" s="42"/>
      <c r="G17" s="42"/>
      <c r="H17" s="65"/>
      <c r="I17" s="32"/>
      <c r="J17" s="33"/>
      <c r="K17" s="33"/>
    </row>
    <row r="18" spans="1:11" x14ac:dyDescent="0.25">
      <c r="A18" s="88"/>
      <c r="B18" s="49"/>
      <c r="C18" s="49"/>
      <c r="D18" s="42"/>
      <c r="E18" s="42" t="s">
        <v>58</v>
      </c>
      <c r="F18" s="42">
        <v>0</v>
      </c>
      <c r="G18" s="42">
        <v>15</v>
      </c>
      <c r="H18" s="65">
        <v>15</v>
      </c>
      <c r="I18" s="32"/>
      <c r="J18" s="33"/>
      <c r="K18" s="33"/>
    </row>
    <row r="19" spans="1:11" x14ac:dyDescent="0.25">
      <c r="A19" s="88"/>
      <c r="B19" s="37"/>
      <c r="C19" s="37"/>
      <c r="D19" s="42"/>
      <c r="E19" s="42" t="s">
        <v>59</v>
      </c>
      <c r="F19" s="42">
        <v>0</v>
      </c>
      <c r="G19" s="42">
        <v>15</v>
      </c>
      <c r="H19" s="65">
        <v>15</v>
      </c>
      <c r="I19" s="32"/>
      <c r="J19" s="33"/>
      <c r="K19" s="33"/>
    </row>
    <row r="20" spans="1:11" ht="33.75" x14ac:dyDescent="0.25">
      <c r="A20" s="88"/>
      <c r="B20" s="49"/>
      <c r="C20" s="49"/>
      <c r="D20" s="42"/>
      <c r="E20" s="42" t="s">
        <v>66</v>
      </c>
      <c r="F20" s="42">
        <v>0</v>
      </c>
      <c r="G20" s="42">
        <v>4</v>
      </c>
      <c r="H20" s="65">
        <v>4</v>
      </c>
      <c r="I20" s="32"/>
      <c r="J20" s="33"/>
      <c r="K20" s="33"/>
    </row>
    <row r="21" spans="1:11" x14ac:dyDescent="0.25">
      <c r="A21" s="43" t="s">
        <v>67</v>
      </c>
      <c r="B21" s="47" t="s">
        <v>7</v>
      </c>
      <c r="C21" s="37" t="s">
        <v>9</v>
      </c>
      <c r="D21" s="42" t="s">
        <v>68</v>
      </c>
      <c r="E21" s="42"/>
      <c r="F21" s="42"/>
      <c r="G21" s="42"/>
      <c r="H21" s="65"/>
      <c r="I21" s="32">
        <v>12</v>
      </c>
      <c r="J21" s="66"/>
      <c r="K21" s="33">
        <f t="shared" ref="K21:K45" si="1">+ROUND(+I21*ROUND(J21,2),2)</f>
        <v>0</v>
      </c>
    </row>
    <row r="22" spans="1:11" ht="93.75" customHeight="1" x14ac:dyDescent="0.25">
      <c r="A22" s="88"/>
      <c r="B22" s="47"/>
      <c r="C22" s="49"/>
      <c r="D22" s="42" t="s">
        <v>69</v>
      </c>
      <c r="E22" s="42"/>
      <c r="F22" s="42"/>
      <c r="G22" s="42"/>
      <c r="H22" s="65"/>
      <c r="I22" s="32"/>
      <c r="J22" s="33"/>
      <c r="K22" s="33"/>
    </row>
    <row r="23" spans="1:11" x14ac:dyDescent="0.25">
      <c r="A23" s="88"/>
      <c r="B23" s="47"/>
      <c r="C23" s="37"/>
      <c r="D23" s="42"/>
      <c r="E23" s="42" t="s">
        <v>62</v>
      </c>
      <c r="F23" s="42">
        <v>0</v>
      </c>
      <c r="G23" s="42">
        <v>10</v>
      </c>
      <c r="H23" s="65">
        <v>10</v>
      </c>
      <c r="I23" s="32"/>
      <c r="J23" s="33"/>
      <c r="K23" s="33"/>
    </row>
    <row r="24" spans="1:11" x14ac:dyDescent="0.25">
      <c r="A24" s="88"/>
      <c r="B24" s="47"/>
      <c r="C24" s="49"/>
      <c r="D24" s="42"/>
      <c r="E24" s="42" t="s">
        <v>70</v>
      </c>
      <c r="F24" s="42">
        <v>0</v>
      </c>
      <c r="G24" s="42">
        <v>2</v>
      </c>
      <c r="H24" s="65">
        <v>2</v>
      </c>
      <c r="I24" s="32"/>
      <c r="J24" s="33"/>
      <c r="K24" s="33"/>
    </row>
    <row r="25" spans="1:11" x14ac:dyDescent="0.25">
      <c r="A25" s="43" t="s">
        <v>71</v>
      </c>
      <c r="B25" s="47" t="s">
        <v>7</v>
      </c>
      <c r="C25" s="37" t="s">
        <v>10</v>
      </c>
      <c r="D25" s="42" t="s">
        <v>72</v>
      </c>
      <c r="E25" s="42"/>
      <c r="F25" s="42"/>
      <c r="G25" s="42"/>
      <c r="H25" s="65"/>
      <c r="I25" s="32">
        <v>4</v>
      </c>
      <c r="J25" s="66"/>
      <c r="K25" s="33">
        <f t="shared" si="1"/>
        <v>0</v>
      </c>
    </row>
    <row r="26" spans="1:11" ht="102.75" customHeight="1" x14ac:dyDescent="0.25">
      <c r="A26" s="88"/>
      <c r="B26" s="47"/>
      <c r="C26" s="49"/>
      <c r="D26" s="42" t="s">
        <v>73</v>
      </c>
      <c r="E26" s="42"/>
      <c r="F26" s="42"/>
      <c r="G26" s="42"/>
      <c r="H26" s="65"/>
      <c r="I26" s="32"/>
      <c r="J26" s="33"/>
      <c r="K26" s="33"/>
    </row>
    <row r="27" spans="1:11" x14ac:dyDescent="0.25">
      <c r="A27" s="88"/>
      <c r="B27" s="47"/>
      <c r="C27" s="37"/>
      <c r="D27" s="42"/>
      <c r="E27" s="42" t="s">
        <v>70</v>
      </c>
      <c r="F27" s="42">
        <v>4</v>
      </c>
      <c r="G27" s="42">
        <v>0</v>
      </c>
      <c r="H27" s="65">
        <v>4</v>
      </c>
      <c r="I27" s="32"/>
      <c r="J27" s="33"/>
      <c r="K27" s="33"/>
    </row>
    <row r="28" spans="1:11" x14ac:dyDescent="0.25">
      <c r="A28" s="43" t="s">
        <v>74</v>
      </c>
      <c r="B28" s="47" t="s">
        <v>7</v>
      </c>
      <c r="C28" s="49" t="s">
        <v>9</v>
      </c>
      <c r="D28" s="42" t="s">
        <v>75</v>
      </c>
      <c r="E28" s="42"/>
      <c r="F28" s="42"/>
      <c r="G28" s="42"/>
      <c r="H28" s="65"/>
      <c r="I28" s="32">
        <v>34</v>
      </c>
      <c r="J28" s="66"/>
      <c r="K28" s="33">
        <f>+ROUND(+I28*ROUND(J28,2),2)</f>
        <v>0</v>
      </c>
    </row>
    <row r="29" spans="1:11" ht="67.5" x14ac:dyDescent="0.25">
      <c r="A29" s="88"/>
      <c r="B29" s="47"/>
      <c r="C29" s="37"/>
      <c r="D29" s="42" t="s">
        <v>76</v>
      </c>
      <c r="E29" s="42"/>
      <c r="F29" s="42"/>
      <c r="G29" s="42"/>
      <c r="H29" s="65"/>
      <c r="I29" s="32"/>
      <c r="J29" s="33"/>
      <c r="K29" s="33"/>
    </row>
    <row r="30" spans="1:11" x14ac:dyDescent="0.25">
      <c r="A30" s="88"/>
      <c r="B30" s="47"/>
      <c r="C30" s="49"/>
      <c r="D30" s="42"/>
      <c r="E30" s="42" t="s">
        <v>58</v>
      </c>
      <c r="F30" s="42">
        <v>0</v>
      </c>
      <c r="G30" s="42">
        <v>15</v>
      </c>
      <c r="H30" s="65">
        <v>15</v>
      </c>
      <c r="I30" s="32"/>
      <c r="J30" s="33"/>
      <c r="K30" s="33"/>
    </row>
    <row r="31" spans="1:11" x14ac:dyDescent="0.25">
      <c r="A31" s="88"/>
      <c r="B31" s="47"/>
      <c r="C31" s="37"/>
      <c r="D31" s="42"/>
      <c r="E31" s="42" t="s">
        <v>59</v>
      </c>
      <c r="F31" s="42">
        <v>0</v>
      </c>
      <c r="G31" s="42">
        <v>15</v>
      </c>
      <c r="H31" s="65">
        <v>15</v>
      </c>
      <c r="I31" s="32"/>
      <c r="J31" s="33"/>
      <c r="K31" s="33"/>
    </row>
    <row r="32" spans="1:11" ht="33.75" x14ac:dyDescent="0.25">
      <c r="A32" s="88"/>
      <c r="B32" s="47"/>
      <c r="C32" s="49"/>
      <c r="D32" s="42"/>
      <c r="E32" s="42" t="s">
        <v>66</v>
      </c>
      <c r="F32" s="42">
        <v>4</v>
      </c>
      <c r="G32" s="42">
        <v>0</v>
      </c>
      <c r="H32" s="65">
        <v>4</v>
      </c>
      <c r="I32" s="32"/>
      <c r="J32" s="33"/>
      <c r="K32" s="33"/>
    </row>
    <row r="33" spans="1:11" x14ac:dyDescent="0.25">
      <c r="A33" s="43" t="s">
        <v>77</v>
      </c>
      <c r="B33" s="47" t="s">
        <v>7</v>
      </c>
      <c r="C33" s="37" t="s">
        <v>9</v>
      </c>
      <c r="D33" s="42" t="s">
        <v>78</v>
      </c>
      <c r="E33" s="42"/>
      <c r="F33" s="42"/>
      <c r="G33" s="42"/>
      <c r="H33" s="65"/>
      <c r="I33" s="32">
        <v>9</v>
      </c>
      <c r="J33" s="66"/>
      <c r="K33" s="33">
        <f t="shared" si="1"/>
        <v>0</v>
      </c>
    </row>
    <row r="34" spans="1:11" ht="67.5" x14ac:dyDescent="0.25">
      <c r="A34" s="88"/>
      <c r="B34" s="47"/>
      <c r="C34" s="49"/>
      <c r="D34" s="42" t="s">
        <v>79</v>
      </c>
      <c r="E34" s="42"/>
      <c r="F34" s="42"/>
      <c r="G34" s="42"/>
      <c r="H34" s="65"/>
      <c r="I34" s="32"/>
      <c r="J34" s="33"/>
      <c r="K34" s="33"/>
    </row>
    <row r="35" spans="1:11" x14ac:dyDescent="0.25">
      <c r="A35" s="88"/>
      <c r="B35" s="47"/>
      <c r="C35" s="37"/>
      <c r="D35" s="42"/>
      <c r="E35" s="42" t="s">
        <v>80</v>
      </c>
      <c r="F35" s="42">
        <v>0</v>
      </c>
      <c r="G35" s="42">
        <v>5</v>
      </c>
      <c r="H35" s="65">
        <v>5</v>
      </c>
      <c r="I35" s="32"/>
      <c r="J35" s="33"/>
      <c r="K35" s="33"/>
    </row>
    <row r="36" spans="1:11" x14ac:dyDescent="0.25">
      <c r="A36" s="88"/>
      <c r="B36" s="47"/>
      <c r="C36" s="49"/>
      <c r="D36" s="42"/>
      <c r="E36" s="42" t="s">
        <v>81</v>
      </c>
      <c r="F36" s="42">
        <v>0</v>
      </c>
      <c r="G36" s="42">
        <v>2</v>
      </c>
      <c r="H36" s="65">
        <v>2</v>
      </c>
      <c r="I36" s="32"/>
      <c r="J36" s="33"/>
      <c r="K36" s="33"/>
    </row>
    <row r="37" spans="1:11" x14ac:dyDescent="0.25">
      <c r="A37" s="88"/>
      <c r="B37" s="47"/>
      <c r="C37" s="37"/>
      <c r="D37" s="42"/>
      <c r="E37" s="42" t="s">
        <v>82</v>
      </c>
      <c r="F37" s="42">
        <v>0</v>
      </c>
      <c r="G37" s="42">
        <v>2</v>
      </c>
      <c r="H37" s="65">
        <v>2</v>
      </c>
      <c r="I37" s="32"/>
      <c r="J37" s="33"/>
      <c r="K37" s="33"/>
    </row>
    <row r="38" spans="1:11" x14ac:dyDescent="0.25">
      <c r="A38" s="43" t="s">
        <v>83</v>
      </c>
      <c r="B38" s="47" t="s">
        <v>7</v>
      </c>
      <c r="C38" s="49" t="s">
        <v>8</v>
      </c>
      <c r="D38" s="42" t="s">
        <v>84</v>
      </c>
      <c r="E38" s="42"/>
      <c r="F38" s="42"/>
      <c r="G38" s="42"/>
      <c r="H38" s="65"/>
      <c r="I38" s="32">
        <v>14</v>
      </c>
      <c r="J38" s="66"/>
      <c r="K38" s="33">
        <f>+ROUND(+I38*ROUND(J38,2),2)</f>
        <v>0</v>
      </c>
    </row>
    <row r="39" spans="1:11" ht="90" x14ac:dyDescent="0.25">
      <c r="A39" s="88"/>
      <c r="B39" s="47"/>
      <c r="C39" s="37"/>
      <c r="D39" s="42" t="s">
        <v>85</v>
      </c>
      <c r="E39" s="42"/>
      <c r="F39" s="42"/>
      <c r="G39" s="42"/>
      <c r="H39" s="65"/>
      <c r="I39" s="32"/>
      <c r="J39" s="33"/>
      <c r="K39" s="33"/>
    </row>
    <row r="40" spans="1:11" ht="22.5" x14ac:dyDescent="0.25">
      <c r="A40" s="88"/>
      <c r="B40" s="47"/>
      <c r="C40" s="49"/>
      <c r="D40" s="42"/>
      <c r="E40" s="42" t="s">
        <v>86</v>
      </c>
      <c r="F40" s="42">
        <v>2</v>
      </c>
      <c r="G40" s="42">
        <v>0</v>
      </c>
      <c r="H40" s="65">
        <v>2</v>
      </c>
      <c r="I40" s="32"/>
      <c r="J40" s="33"/>
      <c r="K40" s="33"/>
    </row>
    <row r="41" spans="1:11" ht="22.5" x14ac:dyDescent="0.25">
      <c r="A41" s="88"/>
      <c r="B41" s="47"/>
      <c r="C41" s="37"/>
      <c r="D41" s="42"/>
      <c r="E41" s="42" t="s">
        <v>87</v>
      </c>
      <c r="F41" s="42">
        <v>2</v>
      </c>
      <c r="G41" s="42">
        <v>0</v>
      </c>
      <c r="H41" s="65">
        <v>2</v>
      </c>
      <c r="I41" s="32"/>
      <c r="J41" s="33"/>
      <c r="K41" s="33"/>
    </row>
    <row r="42" spans="1:11" x14ac:dyDescent="0.25">
      <c r="A42" s="88"/>
      <c r="B42" s="47"/>
      <c r="C42" s="49"/>
      <c r="D42" s="42"/>
      <c r="E42" s="42" t="s">
        <v>88</v>
      </c>
      <c r="F42" s="42">
        <v>4</v>
      </c>
      <c r="G42" s="42">
        <v>0</v>
      </c>
      <c r="H42" s="65">
        <v>4</v>
      </c>
      <c r="I42" s="32"/>
      <c r="J42" s="33"/>
      <c r="K42" s="33"/>
    </row>
    <row r="43" spans="1:11" x14ac:dyDescent="0.25">
      <c r="A43" s="88"/>
      <c r="B43" s="47"/>
      <c r="C43" s="37"/>
      <c r="D43" s="42"/>
      <c r="E43" s="42" t="s">
        <v>89</v>
      </c>
      <c r="F43" s="42">
        <v>4</v>
      </c>
      <c r="G43" s="42">
        <v>0</v>
      </c>
      <c r="H43" s="65">
        <v>4</v>
      </c>
      <c r="I43" s="32"/>
      <c r="J43" s="33"/>
      <c r="K43" s="33"/>
    </row>
    <row r="44" spans="1:11" x14ac:dyDescent="0.25">
      <c r="A44" s="88"/>
      <c r="B44" s="47"/>
      <c r="C44" s="49"/>
      <c r="D44" s="42"/>
      <c r="E44" s="42" t="s">
        <v>90</v>
      </c>
      <c r="F44" s="42">
        <v>2</v>
      </c>
      <c r="G44" s="42">
        <v>0</v>
      </c>
      <c r="H44" s="65">
        <v>2</v>
      </c>
      <c r="I44" s="32"/>
      <c r="J44" s="33"/>
      <c r="K44" s="33"/>
    </row>
    <row r="45" spans="1:11" x14ac:dyDescent="0.25">
      <c r="A45" s="43" t="s">
        <v>139</v>
      </c>
      <c r="B45" s="47" t="s">
        <v>7</v>
      </c>
      <c r="C45" s="37" t="s">
        <v>8</v>
      </c>
      <c r="D45" s="42" t="s">
        <v>92</v>
      </c>
      <c r="E45" s="42"/>
      <c r="F45" s="42"/>
      <c r="G45" s="42"/>
      <c r="H45" s="65"/>
      <c r="I45" s="32">
        <v>2</v>
      </c>
      <c r="J45" s="66"/>
      <c r="K45" s="33">
        <f t="shared" si="1"/>
        <v>0</v>
      </c>
    </row>
    <row r="46" spans="1:11" ht="101.25" x14ac:dyDescent="0.25">
      <c r="A46" s="88"/>
      <c r="B46" s="47"/>
      <c r="C46" s="49"/>
      <c r="D46" s="42" t="s">
        <v>93</v>
      </c>
      <c r="E46" s="42"/>
      <c r="F46" s="42"/>
      <c r="G46" s="42"/>
      <c r="H46" s="65"/>
      <c r="I46" s="32"/>
      <c r="J46" s="33"/>
      <c r="K46" s="33"/>
    </row>
    <row r="47" spans="1:11" x14ac:dyDescent="0.25">
      <c r="A47" s="88"/>
      <c r="B47" s="47"/>
      <c r="C47" s="37"/>
      <c r="D47" s="42"/>
      <c r="E47" s="42" t="s">
        <v>62</v>
      </c>
      <c r="F47" s="42">
        <v>2</v>
      </c>
      <c r="G47" s="42">
        <v>0</v>
      </c>
      <c r="H47" s="65">
        <v>2</v>
      </c>
      <c r="I47" s="32"/>
      <c r="J47" s="33"/>
      <c r="K47" s="33"/>
    </row>
    <row r="48" spans="1:11" x14ac:dyDescent="0.25">
      <c r="A48" s="43" t="s">
        <v>91</v>
      </c>
      <c r="B48" s="47" t="s">
        <v>7</v>
      </c>
      <c r="C48" s="49" t="s">
        <v>8</v>
      </c>
      <c r="D48" s="42" t="s">
        <v>95</v>
      </c>
      <c r="E48" s="42"/>
      <c r="F48" s="42"/>
      <c r="G48" s="42"/>
      <c r="H48" s="65"/>
      <c r="I48" s="32">
        <v>1</v>
      </c>
      <c r="J48" s="66"/>
      <c r="K48" s="33">
        <f>+ROUND(+I48*ROUND(J48,2),2)</f>
        <v>0</v>
      </c>
    </row>
    <row r="49" spans="1:11" ht="45" x14ac:dyDescent="0.25">
      <c r="A49" s="88"/>
      <c r="B49" s="47"/>
      <c r="C49" s="37"/>
      <c r="D49" s="42" t="s">
        <v>187</v>
      </c>
      <c r="E49" s="42"/>
      <c r="F49" s="42"/>
      <c r="G49" s="42"/>
      <c r="H49" s="65"/>
      <c r="I49" s="32"/>
      <c r="J49" s="33"/>
      <c r="K49" s="33"/>
    </row>
    <row r="50" spans="1:11" x14ac:dyDescent="0.25">
      <c r="A50" s="43" t="s">
        <v>94</v>
      </c>
      <c r="B50" s="47" t="s">
        <v>7</v>
      </c>
      <c r="C50" s="49" t="s">
        <v>8</v>
      </c>
      <c r="D50" s="42" t="s">
        <v>97</v>
      </c>
      <c r="E50" s="42"/>
      <c r="F50" s="42"/>
      <c r="G50" s="42"/>
      <c r="H50" s="65"/>
      <c r="I50" s="32">
        <v>1</v>
      </c>
      <c r="J50" s="66"/>
      <c r="K50" s="33">
        <f t="shared" ref="K50:K52" si="2">+ROUND(+I50*ROUND(J50,2),2)</f>
        <v>0</v>
      </c>
    </row>
    <row r="51" spans="1:11" ht="45" x14ac:dyDescent="0.25">
      <c r="A51" s="88"/>
      <c r="B51" s="47"/>
      <c r="C51" s="37"/>
      <c r="D51" s="42" t="s">
        <v>187</v>
      </c>
      <c r="E51" s="42"/>
      <c r="F51" s="42"/>
      <c r="G51" s="42"/>
      <c r="H51" s="65"/>
      <c r="I51" s="32"/>
      <c r="J51" s="33"/>
      <c r="K51" s="33"/>
    </row>
    <row r="52" spans="1:11" x14ac:dyDescent="0.25">
      <c r="A52" s="43" t="s">
        <v>96</v>
      </c>
      <c r="B52" s="47" t="s">
        <v>7</v>
      </c>
      <c r="C52" s="49" t="s">
        <v>8</v>
      </c>
      <c r="D52" s="42" t="s">
        <v>99</v>
      </c>
      <c r="E52" s="42"/>
      <c r="F52" s="42"/>
      <c r="G52" s="42"/>
      <c r="H52" s="65"/>
      <c r="I52" s="32">
        <v>1</v>
      </c>
      <c r="J52" s="66"/>
      <c r="K52" s="33">
        <f t="shared" si="2"/>
        <v>0</v>
      </c>
    </row>
    <row r="53" spans="1:11" ht="168.75" x14ac:dyDescent="0.25">
      <c r="A53" s="88"/>
      <c r="B53" s="47"/>
      <c r="C53" s="31"/>
      <c r="D53" s="65" t="s">
        <v>188</v>
      </c>
      <c r="E53" s="65"/>
      <c r="F53" s="65"/>
      <c r="G53" s="65"/>
      <c r="H53" s="65"/>
      <c r="I53" s="32"/>
      <c r="J53" s="33"/>
      <c r="K53" s="33"/>
    </row>
    <row r="54" spans="1:11" x14ac:dyDescent="0.25">
      <c r="A54" s="88"/>
      <c r="B54" s="47"/>
      <c r="C54" s="31"/>
      <c r="D54" s="65"/>
      <c r="E54" s="65" t="s">
        <v>100</v>
      </c>
      <c r="F54" s="65">
        <v>1</v>
      </c>
      <c r="G54" s="65">
        <v>0</v>
      </c>
      <c r="H54" s="65">
        <v>1</v>
      </c>
      <c r="I54" s="32"/>
      <c r="J54" s="33"/>
      <c r="K54" s="33"/>
    </row>
    <row r="55" spans="1:11" x14ac:dyDescent="0.25">
      <c r="A55" s="43" t="s">
        <v>98</v>
      </c>
      <c r="B55" s="47" t="s">
        <v>7</v>
      </c>
      <c r="C55" s="31" t="s">
        <v>8</v>
      </c>
      <c r="D55" s="65" t="s">
        <v>102</v>
      </c>
      <c r="E55" s="65"/>
      <c r="F55" s="65"/>
      <c r="G55" s="65"/>
      <c r="H55" s="65"/>
      <c r="I55" s="32">
        <v>4</v>
      </c>
      <c r="J55" s="66"/>
      <c r="K55" s="33">
        <f t="shared" ref="K55:K69" si="3">+ROUND(+I55*ROUND(J55,2),2)</f>
        <v>0</v>
      </c>
    </row>
    <row r="56" spans="1:11" ht="56.25" x14ac:dyDescent="0.25">
      <c r="A56" s="88"/>
      <c r="B56" s="47"/>
      <c r="C56" s="31"/>
      <c r="D56" s="65" t="s">
        <v>189</v>
      </c>
      <c r="E56" s="65"/>
      <c r="F56" s="65"/>
      <c r="G56" s="65"/>
      <c r="H56" s="65"/>
      <c r="I56" s="32"/>
      <c r="J56" s="33"/>
      <c r="K56" s="33"/>
    </row>
    <row r="57" spans="1:11" x14ac:dyDescent="0.25">
      <c r="A57" s="88"/>
      <c r="B57" s="47"/>
      <c r="C57" s="31"/>
      <c r="D57" s="65"/>
      <c r="E57" s="65" t="s">
        <v>103</v>
      </c>
      <c r="F57" s="65">
        <v>2</v>
      </c>
      <c r="G57" s="65">
        <v>0</v>
      </c>
      <c r="H57" s="65">
        <v>2</v>
      </c>
      <c r="I57" s="32"/>
      <c r="J57" s="33"/>
      <c r="K57" s="33"/>
    </row>
    <row r="58" spans="1:11" x14ac:dyDescent="0.25">
      <c r="A58" s="88"/>
      <c r="B58" s="47"/>
      <c r="C58" s="31"/>
      <c r="D58" s="65"/>
      <c r="E58" s="65" t="s">
        <v>104</v>
      </c>
      <c r="F58" s="65">
        <v>2</v>
      </c>
      <c r="G58" s="65">
        <v>0</v>
      </c>
      <c r="H58" s="65">
        <v>2</v>
      </c>
      <c r="I58" s="32"/>
      <c r="J58" s="33"/>
      <c r="K58" s="33"/>
    </row>
    <row r="59" spans="1:11" x14ac:dyDescent="0.25">
      <c r="A59" s="43" t="s">
        <v>101</v>
      </c>
      <c r="B59" s="47" t="s">
        <v>7</v>
      </c>
      <c r="C59" s="31" t="s">
        <v>8</v>
      </c>
      <c r="D59" s="65" t="s">
        <v>88</v>
      </c>
      <c r="E59" s="65"/>
      <c r="F59" s="65"/>
      <c r="G59" s="65"/>
      <c r="H59" s="65"/>
      <c r="I59" s="32">
        <v>4</v>
      </c>
      <c r="J59" s="66"/>
      <c r="K59" s="33">
        <f t="shared" si="3"/>
        <v>0</v>
      </c>
    </row>
    <row r="60" spans="1:11" ht="45" x14ac:dyDescent="0.25">
      <c r="A60" s="88"/>
      <c r="B60" s="47"/>
      <c r="C60" s="31"/>
      <c r="D60" s="65" t="s">
        <v>190</v>
      </c>
      <c r="E60" s="65"/>
      <c r="F60" s="65"/>
      <c r="G60" s="65"/>
      <c r="H60" s="65"/>
      <c r="I60" s="32"/>
      <c r="J60" s="33"/>
      <c r="K60" s="33"/>
    </row>
    <row r="61" spans="1:11" x14ac:dyDescent="0.25">
      <c r="A61" s="88"/>
      <c r="B61" s="47"/>
      <c r="C61" s="31"/>
      <c r="D61" s="65"/>
      <c r="E61" s="65" t="s">
        <v>103</v>
      </c>
      <c r="F61" s="65">
        <v>2</v>
      </c>
      <c r="G61" s="65">
        <v>0</v>
      </c>
      <c r="H61" s="65">
        <v>2</v>
      </c>
      <c r="I61" s="32"/>
      <c r="J61" s="33"/>
      <c r="K61" s="33"/>
    </row>
    <row r="62" spans="1:11" x14ac:dyDescent="0.25">
      <c r="A62" s="88"/>
      <c r="B62" s="47"/>
      <c r="C62" s="31"/>
      <c r="D62" s="65"/>
      <c r="E62" s="65" t="s">
        <v>104</v>
      </c>
      <c r="F62" s="65">
        <v>2</v>
      </c>
      <c r="G62" s="65">
        <v>0</v>
      </c>
      <c r="H62" s="65">
        <v>2</v>
      </c>
      <c r="I62" s="32"/>
      <c r="J62" s="33"/>
      <c r="K62" s="33"/>
    </row>
    <row r="63" spans="1:11" x14ac:dyDescent="0.25">
      <c r="A63" s="43" t="s">
        <v>105</v>
      </c>
      <c r="B63" s="47" t="s">
        <v>7</v>
      </c>
      <c r="C63" s="31" t="s">
        <v>8</v>
      </c>
      <c r="D63" s="65" t="s">
        <v>89</v>
      </c>
      <c r="E63" s="65"/>
      <c r="F63" s="65"/>
      <c r="G63" s="65"/>
      <c r="H63" s="65"/>
      <c r="I63" s="32">
        <v>4</v>
      </c>
      <c r="J63" s="66"/>
      <c r="K63" s="33">
        <f t="shared" si="3"/>
        <v>0</v>
      </c>
    </row>
    <row r="64" spans="1:11" ht="56.25" x14ac:dyDescent="0.25">
      <c r="A64" s="88"/>
      <c r="B64" s="47"/>
      <c r="C64" s="31"/>
      <c r="D64" s="65" t="s">
        <v>191</v>
      </c>
      <c r="E64" s="65"/>
      <c r="F64" s="65"/>
      <c r="G64" s="65"/>
      <c r="H64" s="65"/>
      <c r="I64" s="32"/>
      <c r="J64" s="33"/>
      <c r="K64" s="33"/>
    </row>
    <row r="65" spans="1:11" x14ac:dyDescent="0.25">
      <c r="A65" s="88"/>
      <c r="B65" s="47"/>
      <c r="C65" s="31"/>
      <c r="D65" s="65"/>
      <c r="E65" s="65" t="s">
        <v>103</v>
      </c>
      <c r="F65" s="65">
        <v>2</v>
      </c>
      <c r="G65" s="65">
        <v>0</v>
      </c>
      <c r="H65" s="65">
        <v>2</v>
      </c>
      <c r="I65" s="32"/>
      <c r="J65" s="33"/>
      <c r="K65" s="33"/>
    </row>
    <row r="66" spans="1:11" x14ac:dyDescent="0.25">
      <c r="A66" s="88"/>
      <c r="B66" s="47"/>
      <c r="C66" s="31"/>
      <c r="D66" s="65"/>
      <c r="E66" s="65" t="s">
        <v>104</v>
      </c>
      <c r="F66" s="65">
        <v>2</v>
      </c>
      <c r="G66" s="65">
        <v>0</v>
      </c>
      <c r="H66" s="65">
        <v>2</v>
      </c>
      <c r="I66" s="32"/>
      <c r="J66" s="33"/>
      <c r="K66" s="33"/>
    </row>
    <row r="67" spans="1:11" x14ac:dyDescent="0.25">
      <c r="A67" s="43" t="s">
        <v>106</v>
      </c>
      <c r="B67" s="47" t="s">
        <v>7</v>
      </c>
      <c r="C67" s="31" t="s">
        <v>8</v>
      </c>
      <c r="D67" s="65" t="s">
        <v>108</v>
      </c>
      <c r="E67" s="65"/>
      <c r="F67" s="65"/>
      <c r="G67" s="65"/>
      <c r="H67" s="65"/>
      <c r="I67" s="32">
        <v>1</v>
      </c>
      <c r="J67" s="66"/>
      <c r="K67" s="33">
        <f t="shared" si="3"/>
        <v>0</v>
      </c>
    </row>
    <row r="68" spans="1:11" ht="22.5" x14ac:dyDescent="0.25">
      <c r="A68" s="88"/>
      <c r="B68" s="47"/>
      <c r="C68" s="31"/>
      <c r="D68" s="65" t="s">
        <v>109</v>
      </c>
      <c r="E68" s="65"/>
      <c r="F68" s="65"/>
      <c r="G68" s="65"/>
      <c r="H68" s="65"/>
      <c r="I68" s="32"/>
      <c r="J68" s="33"/>
      <c r="K68" s="33"/>
    </row>
    <row r="69" spans="1:11" x14ac:dyDescent="0.25">
      <c r="A69" s="43" t="s">
        <v>107</v>
      </c>
      <c r="B69" s="47" t="s">
        <v>7</v>
      </c>
      <c r="C69" s="31" t="s">
        <v>8</v>
      </c>
      <c r="D69" s="65" t="s">
        <v>110</v>
      </c>
      <c r="E69" s="65"/>
      <c r="F69" s="65"/>
      <c r="G69" s="65"/>
      <c r="H69" s="65"/>
      <c r="I69" s="32">
        <v>4</v>
      </c>
      <c r="J69" s="66"/>
      <c r="K69" s="33">
        <f t="shared" si="3"/>
        <v>0</v>
      </c>
    </row>
    <row r="70" spans="1:11" ht="101.25" x14ac:dyDescent="0.25">
      <c r="A70" s="88"/>
      <c r="B70" s="47"/>
      <c r="C70" s="31"/>
      <c r="D70" s="65" t="s">
        <v>93</v>
      </c>
      <c r="E70" s="65"/>
      <c r="F70" s="65"/>
      <c r="G70" s="65"/>
      <c r="H70" s="65"/>
      <c r="I70" s="32"/>
      <c r="J70" s="33"/>
      <c r="K70" s="33"/>
    </row>
    <row r="71" spans="1:11" x14ac:dyDescent="0.25">
      <c r="A71" s="88"/>
      <c r="B71" s="47"/>
      <c r="C71" s="31"/>
      <c r="D71" s="65"/>
      <c r="E71" s="65" t="s">
        <v>88</v>
      </c>
      <c r="F71" s="65">
        <v>4</v>
      </c>
      <c r="G71" s="65">
        <v>0</v>
      </c>
      <c r="H71" s="65">
        <v>4</v>
      </c>
      <c r="I71" s="32"/>
      <c r="J71" s="33"/>
      <c r="K71" s="33"/>
    </row>
    <row r="72" spans="1:11" x14ac:dyDescent="0.25">
      <c r="A72" s="34"/>
      <c r="B72" s="48"/>
      <c r="C72" s="34"/>
      <c r="D72" s="101" t="s">
        <v>111</v>
      </c>
      <c r="E72" s="101"/>
      <c r="F72" s="101"/>
      <c r="G72" s="101"/>
      <c r="H72" s="101"/>
      <c r="I72" s="101"/>
      <c r="J72" s="33"/>
      <c r="K72" s="35">
        <f>SUM(K8:K71)</f>
        <v>0</v>
      </c>
    </row>
    <row r="73" spans="1:11" x14ac:dyDescent="0.25">
      <c r="A73" s="43" t="s">
        <v>112</v>
      </c>
      <c r="B73" s="47" t="s">
        <v>7</v>
      </c>
      <c r="C73" s="31" t="s">
        <v>8</v>
      </c>
      <c r="D73" s="65" t="s">
        <v>113</v>
      </c>
      <c r="E73" s="65"/>
      <c r="F73" s="65"/>
      <c r="G73" s="65"/>
      <c r="H73" s="65"/>
      <c r="I73" s="32">
        <v>2</v>
      </c>
      <c r="J73" s="66"/>
      <c r="K73" s="35">
        <f t="shared" ref="K73" si="4">+ROUND(+I73*ROUND(J73,2),2)</f>
        <v>0</v>
      </c>
    </row>
    <row r="74" spans="1:11" ht="270" x14ac:dyDescent="0.25">
      <c r="A74" s="88"/>
      <c r="B74" s="47"/>
      <c r="C74" s="31"/>
      <c r="D74" s="65" t="s">
        <v>192</v>
      </c>
      <c r="E74" s="65"/>
      <c r="F74" s="65"/>
      <c r="G74" s="65"/>
      <c r="H74" s="65"/>
      <c r="I74" s="32"/>
      <c r="J74" s="33"/>
      <c r="K74" s="33"/>
    </row>
    <row r="75" spans="1:11" x14ac:dyDescent="0.25">
      <c r="A75" s="88"/>
      <c r="B75" s="47"/>
      <c r="C75" s="31"/>
      <c r="D75" s="65"/>
      <c r="E75" s="65" t="s">
        <v>114</v>
      </c>
      <c r="F75" s="65">
        <v>1</v>
      </c>
      <c r="G75" s="65">
        <v>0</v>
      </c>
      <c r="H75" s="65">
        <v>1</v>
      </c>
      <c r="I75" s="32"/>
      <c r="J75" s="72"/>
      <c r="K75" s="33"/>
    </row>
    <row r="76" spans="1:11" x14ac:dyDescent="0.25">
      <c r="A76" s="88"/>
      <c r="B76" s="47"/>
      <c r="C76" s="31"/>
      <c r="D76" s="65"/>
      <c r="E76" s="65" t="s">
        <v>115</v>
      </c>
      <c r="F76" s="65">
        <v>1</v>
      </c>
      <c r="G76" s="65">
        <v>0</v>
      </c>
      <c r="H76" s="65">
        <v>1</v>
      </c>
      <c r="I76" s="32"/>
      <c r="J76" s="72"/>
      <c r="K76" s="33"/>
    </row>
    <row r="77" spans="1:11" x14ac:dyDescent="0.25">
      <c r="A77" s="43" t="s">
        <v>116</v>
      </c>
      <c r="B77" s="47" t="s">
        <v>7</v>
      </c>
      <c r="C77" s="31" t="s">
        <v>8</v>
      </c>
      <c r="D77" s="70" t="s">
        <v>117</v>
      </c>
      <c r="E77" s="65"/>
      <c r="F77" s="65"/>
      <c r="G77" s="65"/>
      <c r="H77" s="65"/>
      <c r="I77" s="32"/>
      <c r="J77" s="72"/>
      <c r="K77" s="33"/>
    </row>
    <row r="78" spans="1:11" x14ac:dyDescent="0.25">
      <c r="A78" s="43" t="s">
        <v>118</v>
      </c>
      <c r="B78" s="47" t="s">
        <v>7</v>
      </c>
      <c r="C78" s="31" t="s">
        <v>8</v>
      </c>
      <c r="D78" s="65" t="s">
        <v>119</v>
      </c>
      <c r="E78" s="65"/>
      <c r="F78" s="65"/>
      <c r="G78" s="65"/>
      <c r="H78" s="65"/>
      <c r="I78" s="32">
        <v>2</v>
      </c>
      <c r="J78" s="41"/>
      <c r="K78" s="33">
        <f t="shared" ref="K78:K82" si="5">+ROUND(+I78*ROUND(J78,2),2)</f>
        <v>0</v>
      </c>
    </row>
    <row r="79" spans="1:11" ht="186.75" customHeight="1" x14ac:dyDescent="0.25">
      <c r="A79" s="88"/>
      <c r="B79" s="47"/>
      <c r="C79" s="31"/>
      <c r="D79" s="65" t="s">
        <v>193</v>
      </c>
      <c r="E79" s="65"/>
      <c r="F79" s="65"/>
      <c r="G79" s="65"/>
      <c r="H79" s="65"/>
      <c r="I79" s="32"/>
      <c r="J79" s="72"/>
      <c r="K79" s="33"/>
    </row>
    <row r="80" spans="1:11" x14ac:dyDescent="0.25">
      <c r="A80" s="88"/>
      <c r="B80" s="47"/>
      <c r="C80" s="31"/>
      <c r="D80" s="65"/>
      <c r="E80" s="65" t="s">
        <v>120</v>
      </c>
      <c r="F80" s="65">
        <v>1</v>
      </c>
      <c r="G80" s="65">
        <v>0</v>
      </c>
      <c r="H80" s="65">
        <v>1</v>
      </c>
      <c r="I80" s="32"/>
      <c r="J80" s="72"/>
      <c r="K80" s="33"/>
    </row>
    <row r="81" spans="1:11" x14ac:dyDescent="0.25">
      <c r="A81" s="88"/>
      <c r="B81" s="47"/>
      <c r="C81" s="31"/>
      <c r="D81" s="65"/>
      <c r="E81" s="65" t="s">
        <v>121</v>
      </c>
      <c r="F81" s="65">
        <v>1</v>
      </c>
      <c r="G81" s="65">
        <v>0</v>
      </c>
      <c r="H81" s="65">
        <v>1</v>
      </c>
      <c r="I81" s="32"/>
      <c r="J81" s="72"/>
      <c r="K81" s="33"/>
    </row>
    <row r="82" spans="1:11" x14ac:dyDescent="0.25">
      <c r="A82" s="43" t="s">
        <v>122</v>
      </c>
      <c r="B82" s="47" t="s">
        <v>7</v>
      </c>
      <c r="C82" s="31" t="s">
        <v>8</v>
      </c>
      <c r="D82" s="65" t="s">
        <v>123</v>
      </c>
      <c r="E82" s="65"/>
      <c r="F82" s="65"/>
      <c r="G82" s="65"/>
      <c r="H82" s="65"/>
      <c r="I82" s="32">
        <v>6</v>
      </c>
      <c r="J82" s="41"/>
      <c r="K82" s="33">
        <f t="shared" si="5"/>
        <v>0</v>
      </c>
    </row>
    <row r="83" spans="1:11" ht="33.75" x14ac:dyDescent="0.25">
      <c r="A83" s="88"/>
      <c r="B83" s="47"/>
      <c r="C83" s="31"/>
      <c r="D83" s="65" t="s">
        <v>124</v>
      </c>
      <c r="E83" s="65"/>
      <c r="F83" s="65"/>
      <c r="G83" s="65"/>
      <c r="H83" s="65"/>
      <c r="I83" s="32"/>
      <c r="J83" s="72"/>
      <c r="K83" s="33"/>
    </row>
    <row r="84" spans="1:11" x14ac:dyDescent="0.25">
      <c r="A84" s="88"/>
      <c r="B84" s="47"/>
      <c r="C84" s="31"/>
      <c r="D84" s="65"/>
      <c r="E84" s="65" t="s">
        <v>120</v>
      </c>
      <c r="F84" s="65">
        <v>3</v>
      </c>
      <c r="G84" s="65">
        <v>0</v>
      </c>
      <c r="H84" s="65">
        <v>3</v>
      </c>
      <c r="I84" s="32"/>
      <c r="J84" s="72"/>
      <c r="K84" s="33"/>
    </row>
    <row r="85" spans="1:11" x14ac:dyDescent="0.25">
      <c r="A85" s="88"/>
      <c r="B85" s="47"/>
      <c r="C85" s="31"/>
      <c r="D85" s="65"/>
      <c r="E85" s="65" t="s">
        <v>121</v>
      </c>
      <c r="F85" s="65">
        <v>3</v>
      </c>
      <c r="G85" s="65">
        <v>0</v>
      </c>
      <c r="H85" s="65">
        <v>3</v>
      </c>
      <c r="I85" s="32"/>
      <c r="J85" s="72"/>
      <c r="K85" s="33"/>
    </row>
    <row r="86" spans="1:11" x14ac:dyDescent="0.25">
      <c r="A86" s="34"/>
      <c r="B86" s="48"/>
      <c r="C86" s="34"/>
      <c r="D86" s="101" t="s">
        <v>140</v>
      </c>
      <c r="E86" s="101"/>
      <c r="F86" s="101"/>
      <c r="G86" s="101"/>
      <c r="H86" s="101"/>
      <c r="I86" s="101"/>
      <c r="J86" s="73"/>
      <c r="K86" s="35">
        <f>K82+K78+K77</f>
        <v>0</v>
      </c>
    </row>
    <row r="87" spans="1:11" x14ac:dyDescent="0.25">
      <c r="A87" s="34"/>
      <c r="B87" s="48"/>
      <c r="C87" s="34"/>
      <c r="D87" s="101" t="s">
        <v>141</v>
      </c>
      <c r="E87" s="101"/>
      <c r="F87" s="101"/>
      <c r="G87" s="101"/>
      <c r="H87" s="101"/>
      <c r="I87" s="101"/>
      <c r="J87" s="73"/>
      <c r="K87" s="35">
        <f>K86+K72+K73</f>
        <v>0</v>
      </c>
    </row>
    <row r="88" spans="1:11" x14ac:dyDescent="0.25">
      <c r="A88" s="44" t="s">
        <v>125</v>
      </c>
      <c r="B88" s="45" t="s">
        <v>5</v>
      </c>
      <c r="C88" s="30" t="s">
        <v>8</v>
      </c>
      <c r="D88" s="74" t="s">
        <v>126</v>
      </c>
      <c r="E88" s="74"/>
      <c r="F88" s="74"/>
      <c r="G88" s="74"/>
      <c r="H88" s="74"/>
      <c r="I88" s="75"/>
      <c r="J88" s="76"/>
      <c r="K88" s="67"/>
    </row>
    <row r="89" spans="1:11" x14ac:dyDescent="0.25">
      <c r="A89" s="43" t="s">
        <v>127</v>
      </c>
      <c r="B89" s="47" t="s">
        <v>7</v>
      </c>
      <c r="C89" s="31" t="s">
        <v>8</v>
      </c>
      <c r="D89" s="65" t="s">
        <v>128</v>
      </c>
      <c r="E89" s="65"/>
      <c r="F89" s="65"/>
      <c r="G89" s="65"/>
      <c r="H89" s="65"/>
      <c r="I89" s="32">
        <v>1</v>
      </c>
      <c r="J89" s="41"/>
      <c r="K89" s="33">
        <f t="shared" ref="K89:K103" si="6">+ROUND(+I89*ROUND(J89,2),2)</f>
        <v>0</v>
      </c>
    </row>
    <row r="90" spans="1:11" ht="303.75" x14ac:dyDescent="0.25">
      <c r="A90" s="88"/>
      <c r="B90" s="47"/>
      <c r="C90" s="31"/>
      <c r="D90" s="65" t="s">
        <v>129</v>
      </c>
      <c r="E90" s="65"/>
      <c r="F90" s="65"/>
      <c r="G90" s="65"/>
      <c r="H90" s="65"/>
      <c r="I90" s="32"/>
      <c r="J90" s="33"/>
      <c r="K90" s="33"/>
    </row>
    <row r="91" spans="1:11" x14ac:dyDescent="0.25">
      <c r="A91" s="43" t="s">
        <v>130</v>
      </c>
      <c r="B91" s="47" t="s">
        <v>7</v>
      </c>
      <c r="C91" s="31" t="s">
        <v>8</v>
      </c>
      <c r="D91" s="65" t="s">
        <v>131</v>
      </c>
      <c r="E91" s="65"/>
      <c r="F91" s="65"/>
      <c r="G91" s="65"/>
      <c r="H91" s="65"/>
      <c r="I91" s="32">
        <v>4</v>
      </c>
      <c r="J91" s="66"/>
      <c r="K91" s="33">
        <f t="shared" si="6"/>
        <v>0</v>
      </c>
    </row>
    <row r="92" spans="1:11" ht="78.75" x14ac:dyDescent="0.25">
      <c r="A92" s="88"/>
      <c r="B92" s="47"/>
      <c r="C92" s="31"/>
      <c r="D92" s="65" t="s">
        <v>132</v>
      </c>
      <c r="E92" s="65"/>
      <c r="F92" s="65"/>
      <c r="G92" s="65"/>
      <c r="H92" s="65"/>
      <c r="I92" s="32"/>
      <c r="J92" s="33"/>
      <c r="K92" s="33"/>
    </row>
    <row r="93" spans="1:11" x14ac:dyDescent="0.25">
      <c r="A93" s="88"/>
      <c r="B93" s="47"/>
      <c r="C93" s="31"/>
      <c r="D93" s="65"/>
      <c r="E93" s="65" t="s">
        <v>133</v>
      </c>
      <c r="F93" s="65">
        <v>2</v>
      </c>
      <c r="G93" s="65">
        <v>0</v>
      </c>
      <c r="H93" s="65">
        <v>2</v>
      </c>
      <c r="I93" s="32"/>
      <c r="J93" s="33"/>
      <c r="K93" s="33"/>
    </row>
    <row r="94" spans="1:11" x14ac:dyDescent="0.25">
      <c r="A94" s="88"/>
      <c r="B94" s="47"/>
      <c r="C94" s="31"/>
      <c r="D94" s="65"/>
      <c r="E94" s="65" t="s">
        <v>134</v>
      </c>
      <c r="F94" s="65">
        <v>2</v>
      </c>
      <c r="G94" s="65">
        <v>0</v>
      </c>
      <c r="H94" s="65">
        <v>2</v>
      </c>
      <c r="I94" s="32"/>
      <c r="J94" s="33"/>
      <c r="K94" s="33"/>
    </row>
    <row r="95" spans="1:11" x14ac:dyDescent="0.25">
      <c r="A95" s="43" t="s">
        <v>135</v>
      </c>
      <c r="B95" s="47" t="s">
        <v>7</v>
      </c>
      <c r="C95" s="31" t="s">
        <v>8</v>
      </c>
      <c r="D95" s="65" t="s">
        <v>136</v>
      </c>
      <c r="E95" s="65"/>
      <c r="F95" s="65"/>
      <c r="G95" s="65"/>
      <c r="H95" s="32"/>
      <c r="I95" s="64">
        <v>5</v>
      </c>
      <c r="J95" s="66"/>
      <c r="K95" s="33">
        <f t="shared" si="6"/>
        <v>0</v>
      </c>
    </row>
    <row r="96" spans="1:11" ht="147" customHeight="1" x14ac:dyDescent="0.25">
      <c r="A96" s="88"/>
      <c r="B96" s="47"/>
      <c r="C96" s="31"/>
      <c r="D96" s="65" t="s">
        <v>194</v>
      </c>
      <c r="E96" s="65"/>
      <c r="F96" s="65"/>
      <c r="G96" s="65"/>
      <c r="H96" s="32"/>
      <c r="I96" s="64"/>
      <c r="J96" s="33"/>
      <c r="K96" s="33"/>
    </row>
    <row r="97" spans="1:11" x14ac:dyDescent="0.25">
      <c r="A97" s="88"/>
      <c r="B97" s="47"/>
      <c r="C97" s="31"/>
      <c r="D97" s="65"/>
      <c r="E97" s="65" t="s">
        <v>137</v>
      </c>
      <c r="F97" s="65">
        <v>4</v>
      </c>
      <c r="G97" s="65">
        <v>0</v>
      </c>
      <c r="H97" s="32">
        <v>4</v>
      </c>
      <c r="I97" s="64"/>
      <c r="J97" s="33"/>
      <c r="K97" s="33"/>
    </row>
    <row r="98" spans="1:11" ht="22.5" x14ac:dyDescent="0.25">
      <c r="A98" s="88"/>
      <c r="B98" s="47"/>
      <c r="C98" s="31"/>
      <c r="D98" s="65"/>
      <c r="E98" s="65" t="s">
        <v>138</v>
      </c>
      <c r="F98" s="65">
        <v>1</v>
      </c>
      <c r="G98" s="65">
        <v>0</v>
      </c>
      <c r="H98" s="32">
        <v>1</v>
      </c>
      <c r="I98" s="64"/>
      <c r="J98" s="33"/>
      <c r="K98" s="33"/>
    </row>
    <row r="99" spans="1:11" x14ac:dyDescent="0.25">
      <c r="A99" s="43" t="s">
        <v>142</v>
      </c>
      <c r="B99" s="47" t="s">
        <v>7</v>
      </c>
      <c r="C99" s="31" t="s">
        <v>9</v>
      </c>
      <c r="D99" s="65" t="s">
        <v>143</v>
      </c>
      <c r="E99" s="65"/>
      <c r="F99" s="65"/>
      <c r="G99" s="65"/>
      <c r="H99" s="32"/>
      <c r="I99" s="64">
        <v>50</v>
      </c>
      <c r="J99" s="66"/>
      <c r="K99" s="33">
        <f t="shared" si="6"/>
        <v>0</v>
      </c>
    </row>
    <row r="100" spans="1:11" ht="163.5" customHeight="1" x14ac:dyDescent="0.25">
      <c r="A100" s="88"/>
      <c r="B100" s="47"/>
      <c r="C100" s="31"/>
      <c r="D100" s="65" t="s">
        <v>195</v>
      </c>
      <c r="E100" s="65"/>
      <c r="F100" s="65"/>
      <c r="G100" s="65"/>
      <c r="H100" s="32"/>
      <c r="I100" s="64"/>
      <c r="J100" s="33"/>
      <c r="K100" s="33"/>
    </row>
    <row r="101" spans="1:11" x14ac:dyDescent="0.25">
      <c r="A101" s="43" t="s">
        <v>144</v>
      </c>
      <c r="B101" s="47" t="s">
        <v>7</v>
      </c>
      <c r="C101" s="31" t="s">
        <v>8</v>
      </c>
      <c r="D101" s="65" t="s">
        <v>145</v>
      </c>
      <c r="E101" s="65"/>
      <c r="F101" s="65"/>
      <c r="G101" s="65"/>
      <c r="H101" s="32"/>
      <c r="I101" s="64">
        <v>1</v>
      </c>
      <c r="J101" s="66"/>
      <c r="K101" s="33">
        <f t="shared" si="6"/>
        <v>0</v>
      </c>
    </row>
    <row r="102" spans="1:11" ht="303.75" x14ac:dyDescent="0.25">
      <c r="A102" s="88"/>
      <c r="B102" s="47"/>
      <c r="C102" s="31"/>
      <c r="D102" s="65" t="s">
        <v>196</v>
      </c>
      <c r="E102" s="65"/>
      <c r="F102" s="65"/>
      <c r="G102" s="65"/>
      <c r="H102" s="32"/>
      <c r="I102" s="64"/>
      <c r="J102" s="33"/>
      <c r="K102" s="33"/>
    </row>
    <row r="103" spans="1:11" x14ac:dyDescent="0.25">
      <c r="A103" s="43" t="s">
        <v>146</v>
      </c>
      <c r="B103" s="47" t="s">
        <v>7</v>
      </c>
      <c r="C103" s="31" t="s">
        <v>8</v>
      </c>
      <c r="D103" s="65" t="s">
        <v>147</v>
      </c>
      <c r="E103" s="65"/>
      <c r="F103" s="65"/>
      <c r="G103" s="65"/>
      <c r="H103" s="32"/>
      <c r="I103" s="64">
        <v>1</v>
      </c>
      <c r="J103" s="66"/>
      <c r="K103" s="33">
        <f t="shared" si="6"/>
        <v>0</v>
      </c>
    </row>
    <row r="104" spans="1:11" ht="342.75" customHeight="1" x14ac:dyDescent="0.25">
      <c r="A104" s="88"/>
      <c r="B104" s="47"/>
      <c r="C104" s="31"/>
      <c r="D104" s="65" t="s">
        <v>184</v>
      </c>
      <c r="E104" s="65"/>
      <c r="F104" s="65"/>
      <c r="G104" s="65"/>
      <c r="H104" s="32"/>
      <c r="I104" s="64"/>
      <c r="J104" s="33"/>
      <c r="K104" s="33"/>
    </row>
    <row r="105" spans="1:11" x14ac:dyDescent="0.25">
      <c r="A105" s="34"/>
      <c r="B105" s="48"/>
      <c r="C105" s="34"/>
      <c r="D105" s="101" t="s">
        <v>148</v>
      </c>
      <c r="E105" s="101"/>
      <c r="F105" s="101"/>
      <c r="G105" s="101"/>
      <c r="H105" s="101"/>
      <c r="I105" s="101"/>
      <c r="J105" s="73"/>
      <c r="K105" s="35">
        <f>SUM(K89:K104)</f>
        <v>0</v>
      </c>
    </row>
    <row r="106" spans="1:11" x14ac:dyDescent="0.25">
      <c r="A106" s="44" t="s">
        <v>150</v>
      </c>
      <c r="B106" s="45" t="s">
        <v>5</v>
      </c>
      <c r="C106" s="30" t="s">
        <v>6</v>
      </c>
      <c r="D106" s="74" t="s">
        <v>149</v>
      </c>
      <c r="E106" s="74"/>
      <c r="F106" s="74"/>
      <c r="G106" s="74"/>
      <c r="H106" s="74"/>
      <c r="I106" s="75"/>
      <c r="J106" s="76"/>
      <c r="K106" s="67"/>
    </row>
    <row r="107" spans="1:11" x14ac:dyDescent="0.25">
      <c r="A107" s="43" t="s">
        <v>151</v>
      </c>
      <c r="B107" s="47" t="s">
        <v>7</v>
      </c>
      <c r="C107" s="31" t="s">
        <v>8</v>
      </c>
      <c r="D107" s="65" t="s">
        <v>152</v>
      </c>
      <c r="E107" s="65"/>
      <c r="F107" s="65"/>
      <c r="G107" s="65"/>
      <c r="H107" s="65"/>
      <c r="I107" s="32">
        <v>1</v>
      </c>
      <c r="J107" s="41"/>
      <c r="K107" s="33">
        <f>+ROUND(+I107*ROUND(J107,2),2)</f>
        <v>0</v>
      </c>
    </row>
    <row r="108" spans="1:11" ht="101.25" x14ac:dyDescent="0.25">
      <c r="A108" s="88"/>
      <c r="B108" s="47"/>
      <c r="C108" s="31"/>
      <c r="D108" s="65" t="s">
        <v>153</v>
      </c>
      <c r="E108" s="65"/>
      <c r="F108" s="65"/>
      <c r="G108" s="65"/>
      <c r="H108" s="65"/>
      <c r="I108" s="32"/>
      <c r="J108" s="33"/>
      <c r="K108" s="33"/>
    </row>
    <row r="109" spans="1:11" x14ac:dyDescent="0.25">
      <c r="A109" s="43" t="s">
        <v>154</v>
      </c>
      <c r="B109" s="47" t="s">
        <v>7</v>
      </c>
      <c r="C109" s="31" t="s">
        <v>8</v>
      </c>
      <c r="D109" s="65" t="s">
        <v>155</v>
      </c>
      <c r="E109" s="65"/>
      <c r="F109" s="65"/>
      <c r="G109" s="65"/>
      <c r="H109" s="65"/>
      <c r="I109" s="32">
        <v>1</v>
      </c>
      <c r="J109" s="66"/>
      <c r="K109" s="33">
        <f t="shared" ref="K109" si="7">+ROUND(+I109*ROUND(J109,2),2)</f>
        <v>0</v>
      </c>
    </row>
    <row r="110" spans="1:11" ht="33.75" x14ac:dyDescent="0.25">
      <c r="A110" s="88"/>
      <c r="B110" s="47"/>
      <c r="C110" s="31"/>
      <c r="D110" s="65" t="s">
        <v>156</v>
      </c>
      <c r="E110" s="65"/>
      <c r="F110" s="65"/>
      <c r="G110" s="65"/>
      <c r="H110" s="65"/>
      <c r="I110" s="32"/>
      <c r="J110" s="33"/>
      <c r="K110" s="33"/>
    </row>
    <row r="111" spans="1:11" x14ac:dyDescent="0.25">
      <c r="A111" s="34"/>
      <c r="B111" s="48"/>
      <c r="C111" s="34"/>
      <c r="D111" s="101" t="s">
        <v>157</v>
      </c>
      <c r="E111" s="101"/>
      <c r="F111" s="101"/>
      <c r="G111" s="101"/>
      <c r="H111" s="101"/>
      <c r="I111" s="101"/>
      <c r="J111" s="73"/>
      <c r="K111" s="35">
        <f>SUM(K107:K110)</f>
        <v>0</v>
      </c>
    </row>
    <row r="112" spans="1:11" x14ac:dyDescent="0.25">
      <c r="A112" s="44" t="s">
        <v>158</v>
      </c>
      <c r="B112" s="45" t="s">
        <v>5</v>
      </c>
      <c r="C112" s="30" t="s">
        <v>6</v>
      </c>
      <c r="D112" s="74" t="s">
        <v>159</v>
      </c>
      <c r="E112" s="74"/>
      <c r="F112" s="74"/>
      <c r="G112" s="74"/>
      <c r="H112" s="74"/>
      <c r="I112" s="75"/>
      <c r="J112" s="76"/>
      <c r="K112" s="67"/>
    </row>
    <row r="113" spans="1:11" x14ac:dyDescent="0.25">
      <c r="A113" s="43" t="s">
        <v>160</v>
      </c>
      <c r="B113" s="47" t="s">
        <v>7</v>
      </c>
      <c r="C113" s="31" t="s">
        <v>161</v>
      </c>
      <c r="D113" s="65" t="s">
        <v>162</v>
      </c>
      <c r="E113" s="65"/>
      <c r="F113" s="65"/>
      <c r="G113" s="65"/>
      <c r="H113" s="65"/>
      <c r="I113" s="32">
        <v>1</v>
      </c>
      <c r="J113" s="41"/>
      <c r="K113" s="33">
        <f t="shared" ref="K113:K114" si="8">+ROUND(+I113*ROUND(J113,2),2)</f>
        <v>0</v>
      </c>
    </row>
    <row r="114" spans="1:11" ht="78.75" x14ac:dyDescent="0.25">
      <c r="A114" s="88"/>
      <c r="B114" s="47"/>
      <c r="C114" s="31"/>
      <c r="D114" s="65" t="s">
        <v>163</v>
      </c>
      <c r="E114" s="65"/>
      <c r="F114" s="65"/>
      <c r="G114" s="65"/>
      <c r="H114" s="65"/>
      <c r="I114" s="32"/>
      <c r="J114" s="33"/>
      <c r="K114" s="33">
        <f t="shared" si="8"/>
        <v>0</v>
      </c>
    </row>
    <row r="115" spans="1:11" x14ac:dyDescent="0.25">
      <c r="A115" s="34"/>
      <c r="B115" s="48"/>
      <c r="C115" s="34"/>
      <c r="D115" s="101" t="s">
        <v>164</v>
      </c>
      <c r="E115" s="101"/>
      <c r="F115" s="101"/>
      <c r="G115" s="101"/>
      <c r="H115" s="101"/>
      <c r="I115" s="101"/>
      <c r="J115" s="33"/>
      <c r="K115" s="35">
        <f>SUM(K113:K114)</f>
        <v>0</v>
      </c>
    </row>
    <row r="116" spans="1:11" x14ac:dyDescent="0.25">
      <c r="A116" s="44" t="s">
        <v>165</v>
      </c>
      <c r="B116" s="45" t="s">
        <v>5</v>
      </c>
      <c r="C116" s="30" t="s">
        <v>6</v>
      </c>
      <c r="D116" s="74" t="s">
        <v>12</v>
      </c>
      <c r="E116" s="74"/>
      <c r="F116" s="74"/>
      <c r="G116" s="74"/>
      <c r="H116" s="74"/>
      <c r="I116" s="75"/>
      <c r="J116" s="76"/>
      <c r="K116" s="67"/>
    </row>
    <row r="117" spans="1:11" x14ac:dyDescent="0.25">
      <c r="A117" s="43" t="s">
        <v>166</v>
      </c>
      <c r="B117" s="47" t="s">
        <v>7</v>
      </c>
      <c r="C117" s="31" t="s">
        <v>8</v>
      </c>
      <c r="D117" s="65" t="s">
        <v>167</v>
      </c>
      <c r="E117" s="65"/>
      <c r="F117" s="65"/>
      <c r="G117" s="65"/>
      <c r="H117" s="65"/>
      <c r="I117" s="32">
        <v>1</v>
      </c>
      <c r="J117" s="41"/>
      <c r="K117" s="33">
        <f t="shared" ref="K117" si="9">+ROUND(+I117*ROUND(J117,2),2)</f>
        <v>0</v>
      </c>
    </row>
    <row r="118" spans="1:11" x14ac:dyDescent="0.25">
      <c r="A118" s="34"/>
      <c r="B118" s="48"/>
      <c r="C118" s="34"/>
      <c r="D118" s="101" t="s">
        <v>169</v>
      </c>
      <c r="E118" s="101"/>
      <c r="F118" s="101"/>
      <c r="G118" s="101"/>
      <c r="H118" s="101"/>
      <c r="I118" s="101"/>
      <c r="J118" s="73"/>
      <c r="K118" s="35">
        <f>SUM(K117:K117)</f>
        <v>0</v>
      </c>
    </row>
    <row r="119" spans="1:11" x14ac:dyDescent="0.25">
      <c r="A119" s="44" t="s">
        <v>170</v>
      </c>
      <c r="B119" s="45" t="s">
        <v>5</v>
      </c>
      <c r="C119" s="30" t="s">
        <v>6</v>
      </c>
      <c r="D119" s="74" t="s">
        <v>168</v>
      </c>
      <c r="E119" s="74"/>
      <c r="F119" s="74"/>
      <c r="G119" s="74"/>
      <c r="H119" s="74"/>
      <c r="I119" s="75"/>
      <c r="J119" s="76"/>
      <c r="K119" s="67"/>
    </row>
    <row r="120" spans="1:11" x14ac:dyDescent="0.25">
      <c r="A120" s="43" t="s">
        <v>171</v>
      </c>
      <c r="B120" s="47" t="s">
        <v>7</v>
      </c>
      <c r="C120" s="31" t="s">
        <v>8</v>
      </c>
      <c r="D120" s="65" t="s">
        <v>172</v>
      </c>
      <c r="E120" s="65"/>
      <c r="F120" s="65"/>
      <c r="G120" s="65"/>
      <c r="H120" s="65"/>
      <c r="I120" s="32">
        <v>1</v>
      </c>
      <c r="J120" s="41"/>
      <c r="K120" s="33">
        <f t="shared" ref="K120" si="10">+ROUND(+I120*ROUND(J120,2),2)</f>
        <v>0</v>
      </c>
    </row>
    <row r="121" spans="1:11" ht="228.75" customHeight="1" x14ac:dyDescent="0.25">
      <c r="A121" s="88"/>
      <c r="B121" s="47"/>
      <c r="C121" s="31"/>
      <c r="D121" s="65" t="s">
        <v>173</v>
      </c>
      <c r="E121" s="65"/>
      <c r="F121" s="65"/>
      <c r="G121" s="65"/>
      <c r="H121" s="65"/>
      <c r="I121" s="32"/>
      <c r="J121" s="33"/>
      <c r="K121" s="33"/>
    </row>
    <row r="122" spans="1:11" x14ac:dyDescent="0.25">
      <c r="A122" s="34"/>
      <c r="B122" s="48"/>
      <c r="C122" s="34"/>
      <c r="D122" s="101" t="s">
        <v>174</v>
      </c>
      <c r="E122" s="101"/>
      <c r="F122" s="101"/>
      <c r="G122" s="101"/>
      <c r="H122" s="101"/>
      <c r="I122" s="101"/>
      <c r="J122" s="33"/>
      <c r="K122" s="35">
        <f>SUM(K120:K121)</f>
        <v>0</v>
      </c>
    </row>
    <row r="123" spans="1:11" x14ac:dyDescent="0.25">
      <c r="A123" s="44" t="s">
        <v>175</v>
      </c>
      <c r="B123" s="45" t="s">
        <v>5</v>
      </c>
      <c r="C123" s="30" t="s">
        <v>6</v>
      </c>
      <c r="D123" s="74" t="s">
        <v>11</v>
      </c>
      <c r="E123" s="74"/>
      <c r="F123" s="74"/>
      <c r="G123" s="74"/>
      <c r="H123" s="74"/>
      <c r="I123" s="75"/>
      <c r="J123" s="76"/>
      <c r="K123" s="67"/>
    </row>
    <row r="124" spans="1:11" x14ac:dyDescent="0.25">
      <c r="A124" s="43" t="s">
        <v>176</v>
      </c>
      <c r="B124" s="47" t="s">
        <v>7</v>
      </c>
      <c r="C124" s="31" t="s">
        <v>8</v>
      </c>
      <c r="D124" s="65" t="s">
        <v>177</v>
      </c>
      <c r="E124" s="65"/>
      <c r="F124" s="65"/>
      <c r="G124" s="65"/>
      <c r="H124" s="65"/>
      <c r="I124" s="32">
        <v>1</v>
      </c>
      <c r="J124" s="41"/>
      <c r="K124" s="33">
        <f t="shared" ref="K124" si="11">+ROUND(+I124*ROUND(J124,2),2)</f>
        <v>0</v>
      </c>
    </row>
    <row r="125" spans="1:11" ht="56.25" x14ac:dyDescent="0.25">
      <c r="A125" s="88"/>
      <c r="B125" s="47"/>
      <c r="C125" s="31"/>
      <c r="D125" s="65" t="s">
        <v>178</v>
      </c>
      <c r="E125" s="65"/>
      <c r="F125" s="65"/>
      <c r="G125" s="65"/>
      <c r="H125" s="65"/>
      <c r="I125" s="32"/>
      <c r="J125" s="33"/>
      <c r="K125" s="33"/>
    </row>
    <row r="126" spans="1:11" x14ac:dyDescent="0.25">
      <c r="A126" s="34"/>
      <c r="B126" s="48"/>
      <c r="C126" s="34"/>
      <c r="D126" s="101" t="s">
        <v>179</v>
      </c>
      <c r="E126" s="101"/>
      <c r="F126" s="101"/>
      <c r="G126" s="101"/>
      <c r="H126" s="101"/>
      <c r="I126" s="101"/>
      <c r="J126" s="73"/>
      <c r="K126" s="35">
        <f>SUM(K124:K125)</f>
        <v>0</v>
      </c>
    </row>
    <row r="127" spans="1:11" s="18" customFormat="1" ht="12" customHeight="1" x14ac:dyDescent="0.25">
      <c r="A127" s="77"/>
      <c r="B127" s="78"/>
      <c r="C127" s="77"/>
      <c r="D127" s="79" t="s">
        <v>13</v>
      </c>
      <c r="E127" s="79"/>
      <c r="F127" s="79"/>
      <c r="G127" s="79"/>
      <c r="H127" s="79"/>
      <c r="I127" s="80"/>
      <c r="J127" s="81"/>
      <c r="K127" s="35">
        <f>+K126+K122+K118+K115+K111+K87+K105</f>
        <v>0</v>
      </c>
    </row>
    <row r="128" spans="1:11" s="18" customFormat="1" ht="15" customHeight="1" x14ac:dyDescent="0.25">
      <c r="A128" s="77"/>
      <c r="B128" s="78"/>
      <c r="C128" s="77"/>
      <c r="D128" s="82" t="s">
        <v>43</v>
      </c>
      <c r="E128" s="82"/>
      <c r="F128" s="82"/>
      <c r="G128" s="82"/>
      <c r="H128" s="82"/>
      <c r="I128" s="83" t="str">
        <f>+IF(AND($K$127&gt;0,LEN(K128)&lt;=0,LEN(J128)&lt;=0),"13 %",IF(AND($K$127&gt;0,K128&gt;0,LEN(J128)&lt;=0),+(K128/$K$127),""))</f>
        <v/>
      </c>
      <c r="J128" s="84"/>
      <c r="K128" s="41"/>
    </row>
    <row r="129" spans="1:11" s="18" customFormat="1" ht="18.600000000000001" customHeight="1" x14ac:dyDescent="0.25">
      <c r="A129" s="85"/>
      <c r="B129" s="86"/>
      <c r="C129" s="85"/>
      <c r="D129" s="82" t="s">
        <v>44</v>
      </c>
      <c r="E129" s="82"/>
      <c r="F129" s="82"/>
      <c r="G129" s="82"/>
      <c r="H129" s="82"/>
      <c r="I129" s="83" t="str">
        <f>+IF(AND($K$127&gt;0,LEN(K129)&lt;=0,LEN(J129)&lt;=0)," 6 %",IF(AND($K$127&gt;0,K129&gt;0,LEN(J129)&lt;=0),+(K129/$K$127),""))</f>
        <v/>
      </c>
      <c r="J129" s="84"/>
      <c r="K129" s="41"/>
    </row>
    <row r="130" spans="1:11" s="18" customFormat="1" ht="22.15" customHeight="1" x14ac:dyDescent="0.25">
      <c r="A130" s="85"/>
      <c r="B130" s="86"/>
      <c r="C130" s="85"/>
      <c r="D130" s="82" t="s">
        <v>181</v>
      </c>
      <c r="E130" s="82"/>
      <c r="F130" s="82"/>
      <c r="G130" s="82"/>
      <c r="H130" s="82"/>
      <c r="I130" s="87"/>
      <c r="J130" s="87"/>
      <c r="K130" s="36" t="str">
        <f>IF(COUNTA(J9:J124)&lt;32,"hay partidas sin ofertar",IF(ABS(J128)+ABS(J129)&gt;0,K127,IF(ROUND(SUM(K127:K129),2)=K127+K128+K129,SUM(K127:K129),"revisar G.G.-B.I. ofertados")))</f>
        <v>hay partidas sin ofertar</v>
      </c>
    </row>
    <row r="132" spans="1:11" ht="21.75" customHeight="1" x14ac:dyDescent="0.25">
      <c r="A132" s="107" t="s">
        <v>180</v>
      </c>
      <c r="B132" s="107"/>
      <c r="C132" s="107"/>
      <c r="D132" s="107"/>
      <c r="E132" s="107"/>
      <c r="F132" s="107"/>
      <c r="G132" s="107"/>
      <c r="H132" s="107"/>
      <c r="I132" s="107"/>
      <c r="J132" s="107"/>
      <c r="K132" s="107"/>
    </row>
    <row r="134" spans="1:11" s="2" customFormat="1" x14ac:dyDescent="0.25">
      <c r="A134" s="3" t="s">
        <v>16</v>
      </c>
      <c r="B134" s="108"/>
      <c r="C134" s="108"/>
      <c r="D134" s="108"/>
      <c r="E134" s="108"/>
      <c r="F134" s="108"/>
      <c r="G134" s="108"/>
      <c r="H134" s="108"/>
      <c r="I134" s="4"/>
      <c r="J134" s="5"/>
      <c r="K134" s="68"/>
    </row>
    <row r="138" spans="1:11" s="2" customFormat="1" ht="45" customHeight="1" x14ac:dyDescent="0.25">
      <c r="A138" s="102" t="s">
        <v>17</v>
      </c>
      <c r="B138" s="102"/>
      <c r="C138" s="102"/>
      <c r="D138" s="102"/>
      <c r="E138" s="102"/>
      <c r="F138" s="102"/>
      <c r="G138" s="102"/>
      <c r="H138" s="102"/>
      <c r="I138" s="102"/>
      <c r="J138" s="102"/>
      <c r="K138" s="102"/>
    </row>
  </sheetData>
  <sheetProtection algorithmName="SHA-512" hashValue="JJzHIMFvTTRUl6IQFsd8yU50m3OOSptWTuOT/rM9xV44ybU4rlbZ9JCg4f33i636/Vc5louXKruISALhjOstCQ==" saltValue="euPn9bjQTPN61VyZaN3jdg==" spinCount="100000" sheet="1" selectLockedCells="1"/>
  <autoFilter ref="A6:K129" xr:uid="{ABFCC394-3101-4C01-8228-1758FE5B8248}"/>
  <mergeCells count="14">
    <mergeCell ref="D87:I87"/>
    <mergeCell ref="A138:K138"/>
    <mergeCell ref="A1:K1"/>
    <mergeCell ref="A2:K2"/>
    <mergeCell ref="A132:K132"/>
    <mergeCell ref="B134:H134"/>
    <mergeCell ref="D72:I72"/>
    <mergeCell ref="D86:I86"/>
    <mergeCell ref="D105:I105"/>
    <mergeCell ref="D111:I111"/>
    <mergeCell ref="D115:I115"/>
    <mergeCell ref="D118:I118"/>
    <mergeCell ref="D122:I122"/>
    <mergeCell ref="D126:I126"/>
  </mergeCells>
  <dataValidations disablePrompts="1" count="1">
    <dataValidation type="list" allowBlank="1" showInputMessage="1" showErrorMessage="1" sqref="B7:B20" xr:uid="{ED688017-6557-43BE-9142-D0396EE4092C}">
      <formula1>"Capítulo,Partida,Mano de obra,Maquinaria,Material,Otros,Tarea,"</formula1>
    </dataValidation>
  </dataValidations>
  <pageMargins left="0.70866141732283472" right="0.70866141732283472" top="0.74803149606299213" bottom="0.74803149606299213" header="0.31496062992125984" footer="0.31496062992125984"/>
  <pageSetup paperSize="9" scale="54" fitToHeight="25" orientation="portrait" r:id="rId1"/>
  <headerFooter>
    <oddFooter>&amp;R&amp;P /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Anexo I Tabla Desglose Precio</vt:lpstr>
      <vt:lpstr>'Anexo I pag 1 oferta'!Área_de_impresión</vt:lpstr>
      <vt:lpstr>'Anexo I Tabla Desglose Precio'!Área_de_impresión</vt:lpstr>
      <vt:lpstr>'Anexo I Tabla Desglose Precio'!Títulos_a_imprimir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Sonia Maria Sanchez Carrasco</dc:creator>
  <cp:lastModifiedBy>CARMEN MARIA RAMIREZ MARQUEZ</cp:lastModifiedBy>
  <cp:lastPrinted>2025-04-30T09:36:13Z</cp:lastPrinted>
  <dcterms:created xsi:type="dcterms:W3CDTF">2025-03-07T14:13:09Z</dcterms:created>
  <dcterms:modified xsi:type="dcterms:W3CDTF">2026-04-14T08:44:03Z</dcterms:modified>
</cp:coreProperties>
</file>