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780_LamasNNEE_ISAFDEZ-PDTEDEF\"/>
    </mc:Choice>
  </mc:AlternateContent>
  <xr:revisionPtr revIDLastSave="0" documentId="8_{19E2C90F-E13B-4C56-85A0-498DDF29F7CD}" xr6:coauthVersionLast="36" xr6:coauthVersionMax="36" xr10:uidLastSave="{00000000-0000-0000-0000-000000000000}"/>
  <bookViews>
    <workbookView xWindow="0" yWindow="0" windowWidth="28395" windowHeight="12090" xr2:uid="{32A381DA-88EE-48E4-A77F-8E6502327467}"/>
  </bookViews>
  <sheets>
    <sheet name="Anexo I pag 1 oferta" sheetId="9" r:id="rId1"/>
    <sheet name="Anexo I Tabla Desglose Precio" sheetId="8" r:id="rId2"/>
  </sheets>
  <definedNames>
    <definedName name="_xlnm._FilterDatabase" localSheetId="1" hidden="1">'Anexo I Tabla Desglose Precio'!$A$6:$G$50</definedName>
    <definedName name="_xlnm.Print_Area" localSheetId="0">'Anexo I pag 1 oferta'!$A$3:$J$48</definedName>
    <definedName name="_xlnm.Print_Area" localSheetId="1">'Anexo I Tabla Desglose Precio'!$A$7:$G$58</definedName>
    <definedName name="_xlnm.Print_Titles" localSheetId="1">'Anexo I Tabla Desglose Precio'!$4:$6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8" l="1"/>
  <c r="F34" i="8"/>
  <c r="F33" i="8"/>
  <c r="F32" i="8"/>
  <c r="F29" i="8"/>
  <c r="F28" i="8"/>
  <c r="F27" i="8"/>
  <c r="F26" i="8"/>
  <c r="F23" i="8"/>
  <c r="F22" i="8"/>
  <c r="F21" i="8"/>
  <c r="F20" i="8"/>
  <c r="F19" i="8"/>
  <c r="F18" i="8"/>
  <c r="F17" i="8"/>
  <c r="F14" i="8"/>
  <c r="F13" i="8"/>
  <c r="F12" i="8"/>
  <c r="F11" i="8"/>
  <c r="F8" i="8"/>
  <c r="F30" i="8" l="1"/>
  <c r="F24" i="8"/>
  <c r="F15" i="8"/>
  <c r="F36" i="8"/>
  <c r="F9" i="8"/>
  <c r="F37" i="8" l="1"/>
  <c r="E45" i="8" l="1"/>
  <c r="E42" i="8"/>
  <c r="E39" i="8"/>
  <c r="F39" i="8" l="1"/>
  <c r="F42" i="8"/>
  <c r="F45" i="8"/>
  <c r="F43" i="8" l="1"/>
  <c r="F46" i="8"/>
  <c r="F40" i="8"/>
  <c r="F47" i="8" l="1"/>
  <c r="D48" i="8" l="1"/>
  <c r="D49" i="8"/>
  <c r="F50" i="8" l="1"/>
  <c r="B26" i="9" s="1"/>
</calcChain>
</file>

<file path=xl/sharedStrings.xml><?xml version="1.0" encoding="utf-8"?>
<sst xmlns="http://schemas.openxmlformats.org/spreadsheetml/2006/main" count="145" uniqueCount="117">
  <si>
    <t>Código</t>
  </si>
  <si>
    <t>Ud</t>
  </si>
  <si>
    <t>Resumen</t>
  </si>
  <si>
    <t>CONTROL DE CALIDAD</t>
  </si>
  <si>
    <t>GESTION DE RESIDUOS</t>
  </si>
  <si>
    <t>SEGURIDAD Y SALUD</t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</si>
  <si>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</si>
  <si>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Fdo: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</si>
  <si>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</si>
  <si>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</si>
  <si>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</si>
  <si>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</si>
  <si>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</si>
  <si>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actuando en calidad de apoderado de la empresa </t>
  </si>
  <si>
    <t>(nombre o razón social)</t>
  </si>
  <si>
    <t xml:space="preserve">con NIF </t>
  </si>
  <si>
    <t xml:space="preserve">y domicilio social en </t>
  </si>
  <si>
    <t>conforme acredita con Poder.</t>
  </si>
  <si>
    <r>
      <rPr>
        <b/>
        <sz val="11"/>
        <color theme="1"/>
        <rFont val="Calibri"/>
        <family val="2"/>
        <scheme val="minor"/>
      </rPr>
      <t>Se compromete a ejecutar la obra con estricta sujeción a todas las condiciones técnicas y legales que se contienen en las Condiciones Generales de Contratación y de Condiciones Técnicas Particulares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</si>
  <si>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b/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</si>
  <si>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</si>
  <si>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</si>
  <si>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</si>
  <si>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</si>
  <si>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total de la obra, prevalecerá el importe del precio unitario de cada prestación, y se corregirá el cálculo partiendo del precio unitario indicado.</t>
  </si>
  <si>
    <t>B.  Desglose Precio:</t>
  </si>
  <si>
    <t>ESTA TABLA DESGLOSE PRECIO DE OFERTA SE PRESENTARA FIRMADA 
EN FORMATO PDF</t>
  </si>
  <si>
    <t xml:space="preserve"> S-01780-2026 - Reparación y sustitucion techo lamas metalicas edif Nuevos Estudios PRADO DEL REY</t>
  </si>
  <si>
    <t>cantidad</t>
  </si>
  <si>
    <t>precio unitario ofertado</t>
  </si>
  <si>
    <t>importe ofertado (**)</t>
  </si>
  <si>
    <t>C.LNE.01</t>
  </si>
  <si>
    <t>TRAMITACIONES ADMINISTRATIVAS</t>
  </si>
  <si>
    <t>u</t>
  </si>
  <si>
    <t>C.LNE.01.01</t>
  </si>
  <si>
    <t>TRAMITACION PERMISOS</t>
  </si>
  <si>
    <t>t</t>
  </si>
  <si>
    <t>Total C.LNE.01</t>
  </si>
  <si>
    <t>C.LNE.02</t>
  </si>
  <si>
    <t>ACTUACIONES PREVIAS</t>
  </si>
  <si>
    <t>C.LNE.02.01</t>
  </si>
  <si>
    <t>m²</t>
  </si>
  <si>
    <t>DESPEJE, DESPLAZAMIENTO Y/O RETIRADA DE MOBILIARIO</t>
  </si>
  <si>
    <t>C.LNE.02.02</t>
  </si>
  <si>
    <t>PROTECCIÓN MOBILIARIO EXISTENTE</t>
  </si>
  <si>
    <t>C.LNE.02.03</t>
  </si>
  <si>
    <t>m2</t>
  </si>
  <si>
    <t>PROTECCIÓN DEL PAVIMENTO</t>
  </si>
  <si>
    <t>C.LNE.02.04</t>
  </si>
  <si>
    <t>REVISION FALSO TECHO</t>
  </si>
  <si>
    <t>Total C.LNE.02</t>
  </si>
  <si>
    <t>C.LNE.03</t>
  </si>
  <si>
    <t>DEMOLICIONES Y DESMONTAJES</t>
  </si>
  <si>
    <t>C.LNE.03.01</t>
  </si>
  <si>
    <t>DESMONTAJE LAMAS METALICAS SIN RECUPERACIÓN</t>
  </si>
  <si>
    <t>C.LNE.03.02</t>
  </si>
  <si>
    <t>DESMONTAJE LAMAS METALICAS CON RECUPERACIÓN</t>
  </si>
  <si>
    <t>C.LNE.03.03</t>
  </si>
  <si>
    <t>DESMONTAJE FALSO TECHO METALICO COMPLETO</t>
  </si>
  <si>
    <t>C.LNE.03.04</t>
  </si>
  <si>
    <t>DESMONTAJE DE INSTALACIONES</t>
  </si>
  <si>
    <t>C.LNE.03.05</t>
  </si>
  <si>
    <t>ud</t>
  </si>
  <si>
    <t>DESMONTAJE DE EMERGENCIAS</t>
  </si>
  <si>
    <t>C.LNE.03.06</t>
  </si>
  <si>
    <t>DESMONTAJE LUMINARIAS</t>
  </si>
  <si>
    <t>C.LNE.03.07</t>
  </si>
  <si>
    <t>DESMONTAJE DETECTORES DE PRESENCIA</t>
  </si>
  <si>
    <t>Total C.LNE.03</t>
  </si>
  <si>
    <t>C.LNE.04</t>
  </si>
  <si>
    <t>FALSOS TECHOS</t>
  </si>
  <si>
    <t>C.LNE.04.01</t>
  </si>
  <si>
    <t>SUMINISTRO Y MONTAJE NUEVAS LAMAS METÁLICAS FALSO TECHO</t>
  </si>
  <si>
    <t>C.LNE.04.02</t>
  </si>
  <si>
    <t>SUMINISTRO Y MONTAJE DE FALSO TECHO METALICO COMPLETO</t>
  </si>
  <si>
    <t>C.LNE.04.03</t>
  </si>
  <si>
    <t>ml</t>
  </si>
  <si>
    <t>LAMAS METÁLICAS DE FALSO TECHO PARA ACOPIO</t>
  </si>
  <si>
    <t>C.LNE.04.04-</t>
  </si>
  <si>
    <t>MONTAJE DE LAMAS METÁLICAS RECUPERADAS</t>
  </si>
  <si>
    <t>Total C.LNE.04</t>
  </si>
  <si>
    <t>C.LNE.05</t>
  </si>
  <si>
    <t>ELECTRICIDAD Y ALUMBRADO</t>
  </si>
  <si>
    <t>C.LNE.05.01</t>
  </si>
  <si>
    <t>MONTAJE DE LUMINARIA RECUPERADA</t>
  </si>
  <si>
    <t>C.LNE.05.02</t>
  </si>
  <si>
    <t>MONTAJE DE LUMINARIA DE EMERGENCIA</t>
  </si>
  <si>
    <t>C.LNE.05.03</t>
  </si>
  <si>
    <t>MONTAJE DE DETECTOR DE PRESENCIA</t>
  </si>
  <si>
    <t>C.LNE.05.04</t>
  </si>
  <si>
    <t>MONTAJE DE INSTALACIONES GENERALES</t>
  </si>
  <si>
    <t>Total C.LNE.05</t>
  </si>
  <si>
    <t>suma cap.1-5</t>
  </si>
  <si>
    <t>C.LNE.06</t>
  </si>
  <si>
    <t>CONTROL DE CALIDAD (1 % )  (#)</t>
  </si>
  <si>
    <t>C.LNE.06.01</t>
  </si>
  <si>
    <t>Total C.LNE.06</t>
  </si>
  <si>
    <t>C.LNE.07</t>
  </si>
  <si>
    <t>GESTIÓN DE RESIDUOS (1 %)  (#)</t>
  </si>
  <si>
    <t>C.LNE.07.01</t>
  </si>
  <si>
    <t>Total C.LNE.07</t>
  </si>
  <si>
    <t>C.LNE.08</t>
  </si>
  <si>
    <t>SEGURIDAD Y SALUD (1 % )  (#)</t>
  </si>
  <si>
    <t>C.LNE.08.01</t>
  </si>
  <si>
    <t>Total C.LNE.08</t>
  </si>
  <si>
    <t> TOTAL PRESUPUESTO EJECUCIÓN MATERIAL</t>
  </si>
  <si>
    <t> Gastos Generales 13,00% (*)</t>
  </si>
  <si>
    <t> Beneficio Industrial 6,00% (*)</t>
  </si>
  <si>
    <t> TOTAL PRESUPUESTO EJECUCIÓN CONTRATA / TOTAL OFERTA</t>
  </si>
  <si>
    <t>(*) Cuando no se indiquen otros porcentajes se entenderá que quedan incluidos en el precio de la oferta el 13% de Gastos Generales y el 6% de Beneficio Industrial</t>
  </si>
  <si>
    <r>
      <t xml:space="preserve">( # ) El precio de partidas C.LNE.06.01, C.LNE.07.01 y C.LNE.08.01 se obtiene según % fijo e invariable de cada partida sobre importe de “suma cap.1-5”  y </t>
    </r>
    <r>
      <rPr>
        <b/>
        <i/>
        <u/>
        <sz val="8"/>
        <rFont val="Calibri"/>
        <family val="2"/>
        <scheme val="minor"/>
      </rPr>
      <t>deberá incluirse en oferta.</t>
    </r>
    <r>
      <rPr>
        <b/>
        <i/>
        <sz val="8"/>
        <rFont val="Calibri"/>
        <family val="2"/>
        <scheme val="minor"/>
      </rPr>
      <t xml:space="preserve">
</t>
    </r>
  </si>
  <si>
    <t>Expediente n.º S/01780/2026</t>
  </si>
  <si>
    <t xml:space="preserve">   “Reparación y sustitucion techo lamas metalicas edif Nuevos Estudios PRADO DEL REY"</t>
  </si>
  <si>
    <r>
      <t>Las proposiciones económicas no podrán superar el importe total del valor estimado indicado en el PCAP cláusula 3ª.</t>
    </r>
    <r>
      <rPr>
        <sz val="11"/>
        <color theme="0"/>
        <rFont val="Calibri"/>
        <family val="2"/>
        <scheme val="minor"/>
      </rPr>
      <t>, sin incluir modificaciones.</t>
    </r>
  </si>
  <si>
    <t>(tabla desglose precio se incluye en página/s siguiente/s)</t>
  </si>
  <si>
    <t xml:space="preserve">(**) Deben ofertarse TODAS las partidas. Si alguna se ofertara por importe CERO se consideraría ofertada SIN COSTE para CRTVE.  </t>
  </si>
  <si>
    <r>
      <t xml:space="preserve">Esta tabla </t>
    </r>
    <r>
      <rPr>
        <b/>
        <i/>
        <sz val="9"/>
        <color theme="1"/>
        <rFont val="Calibri"/>
        <family val="2"/>
        <scheme val="minor"/>
      </rPr>
      <t>se indica como ejemplo para la presentación de las ofertas</t>
    </r>
    <r>
      <rPr>
        <i/>
        <sz val="9"/>
        <color theme="1"/>
        <rFont val="Calibri"/>
        <family val="2"/>
        <scheme val="minor"/>
      </rPr>
      <t>, el único contenido técnico vinculante es el definido en el Pliego de Condiciones Técnicas, el licitador debe verificar que los capítulos y contenidos de la oferta presentada correspondan exactamente con las mediciones del Proyecto</t>
    </r>
    <r>
      <rPr>
        <b/>
        <i/>
        <sz val="9"/>
        <color theme="1"/>
        <rFont val="Calibri"/>
        <family val="2"/>
        <scheme val="minor"/>
      </rPr>
      <t>.</t>
    </r>
    <r>
      <rPr>
        <i/>
        <sz val="9"/>
        <color theme="1"/>
        <rFont val="Calibri"/>
        <family val="2"/>
        <scheme val="minor"/>
      </rPr>
      <t xml:space="preserve">
Las propuestas deberán presentarse exclusivamente con desglose de capítulos, partidas, subtotales y totales indicado </t>
    </r>
    <r>
      <rPr>
        <i/>
        <u/>
        <sz val="9"/>
        <color theme="1"/>
        <rFont val="Calibri"/>
        <family val="2"/>
        <scheme val="minor"/>
      </rPr>
      <t>y sin desglose descriptivo de cada partida</t>
    </r>
    <r>
      <rPr>
        <i/>
        <sz val="9"/>
        <color theme="1"/>
        <rFont val="Calibri"/>
        <family val="2"/>
        <scheme val="minor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</si>
</sst>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sz val="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Protection="1"/>
    <xf numFmtId="10" fontId="14" fillId="2" borderId="2" xfId="0" applyNumberFormat="1" applyFont="1" applyFill="1" applyBorder="1" applyAlignment="1" applyProtection="1">
      <alignment horizontal="right" vertical="center"/>
    </xf>
    <xf numFmtId="10" fontId="14" fillId="2" borderId="4" xfId="0" applyNumberFormat="1" applyFont="1" applyFill="1" applyBorder="1" applyAlignment="1" applyProtection="1">
      <alignment horizontal="right" vertical="center"/>
    </xf>
    <xf numFmtId="0" fontId="8" fillId="0" borderId="0" xfId="0" applyFont="1" applyProtection="1"/>
    <xf numFmtId="2" fontId="0" fillId="0" borderId="0" xfId="0" applyNumberFormat="1" applyProtection="1"/>
    <xf numFmtId="0" fontId="0" fillId="0" borderId="0" xfId="0" applyAlignment="1" applyProtection="1">
      <alignment vertical="top"/>
    </xf>
    <xf numFmtId="0" fontId="16" fillId="0" borderId="0" xfId="0" applyFont="1" applyProtection="1"/>
    <xf numFmtId="0" fontId="17" fillId="0" borderId="0" xfId="0" applyFont="1" applyProtection="1"/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/>
    </xf>
    <xf numFmtId="0" fontId="20" fillId="0" borderId="0" xfId="0" applyFont="1" applyAlignment="1" applyProtection="1">
      <alignment horizontal="left" vertical="top"/>
    </xf>
    <xf numFmtId="0" fontId="20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0" fillId="0" borderId="0" xfId="0" applyFont="1" applyAlignment="1" applyProtection="1">
      <alignment vertical="top"/>
    </xf>
    <xf numFmtId="0" fontId="22" fillId="0" borderId="0" xfId="0" applyFont="1" applyProtection="1"/>
    <xf numFmtId="4" fontId="7" fillId="2" borderId="3" xfId="0" applyNumberFormat="1" applyFont="1" applyFill="1" applyBorder="1" applyAlignment="1" applyProtection="1">
      <alignment vertical="top"/>
    </xf>
    <xf numFmtId="4" fontId="6" fillId="2" borderId="1" xfId="0" applyNumberFormat="1" applyFont="1" applyFill="1" applyBorder="1" applyAlignment="1" applyProtection="1">
      <alignment vertical="top"/>
    </xf>
    <xf numFmtId="0" fontId="0" fillId="0" borderId="0" xfId="0" applyAlignment="1" applyProtection="1">
      <alignment horizontal="justify" vertical="top" wrapText="1"/>
    </xf>
    <xf numFmtId="0" fontId="0" fillId="0" borderId="9" xfId="0" applyBorder="1" applyAlignment="1" applyProtection="1">
      <alignment horizontal="center" wrapText="1"/>
      <protection locked="0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shrinkToFit="1"/>
      <protection locked="0"/>
    </xf>
    <xf numFmtId="4" fontId="10" fillId="4" borderId="0" xfId="0" applyNumberFormat="1" applyFont="1" applyFill="1" applyAlignment="1" applyProtection="1">
      <alignment horizontal="center" vertical="top" shrinkToFit="1"/>
    </xf>
    <xf numFmtId="0" fontId="10" fillId="4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5" fillId="0" borderId="0" xfId="0" applyFont="1" applyAlignment="1" applyProtection="1">
      <alignment horizontal="center" vertical="top" wrapText="1"/>
    </xf>
    <xf numFmtId="0" fontId="19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0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9" xfId="0" applyFill="1" applyBorder="1" applyAlignment="1" applyProtection="1">
      <alignment horizontal="center" vertical="top"/>
      <protection locked="0"/>
    </xf>
    <xf numFmtId="0" fontId="12" fillId="0" borderId="12" xfId="0" applyFont="1" applyBorder="1" applyAlignment="1" applyProtection="1">
      <alignment horizontal="left" vertical="top" wrapText="1"/>
    </xf>
    <xf numFmtId="0" fontId="12" fillId="0" borderId="13" xfId="0" applyFont="1" applyBorder="1" applyAlignment="1" applyProtection="1">
      <alignment horizontal="left" vertical="top" wrapText="1"/>
    </xf>
    <xf numFmtId="0" fontId="12" fillId="0" borderId="14" xfId="0" applyFont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vertical="top" wrapText="1"/>
    </xf>
    <xf numFmtId="0" fontId="15" fillId="0" borderId="15" xfId="0" applyFont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vertical="center" wrapText="1"/>
    </xf>
    <xf numFmtId="0" fontId="17" fillId="0" borderId="0" xfId="0" applyFont="1" applyAlignment="1" applyProtection="1">
      <alignment vertical="top"/>
    </xf>
    <xf numFmtId="0" fontId="8" fillId="0" borderId="0" xfId="0" applyFont="1" applyFill="1" applyProtection="1"/>
    <xf numFmtId="0" fontId="8" fillId="0" borderId="0" xfId="0" applyFont="1" applyFill="1" applyAlignment="1" applyProtection="1">
      <alignment vertical="top"/>
    </xf>
    <xf numFmtId="0" fontId="1" fillId="5" borderId="3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 wrapText="1"/>
    </xf>
    <xf numFmtId="0" fontId="1" fillId="5" borderId="2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vertical="top"/>
    </xf>
    <xf numFmtId="49" fontId="2" fillId="0" borderId="6" xfId="0" applyNumberFormat="1" applyFont="1" applyFill="1" applyBorder="1" applyAlignment="1" applyProtection="1">
      <alignment vertical="top" wrapText="1"/>
    </xf>
    <xf numFmtId="3" fontId="3" fillId="0" borderId="6" xfId="0" applyNumberFormat="1" applyFont="1" applyFill="1" applyBorder="1" applyAlignment="1" applyProtection="1">
      <alignment vertical="top"/>
    </xf>
    <xf numFmtId="4" fontId="3" fillId="0" borderId="6" xfId="0" applyNumberFormat="1" applyFont="1" applyFill="1" applyBorder="1" applyAlignment="1" applyProtection="1">
      <alignment vertical="top"/>
    </xf>
    <xf numFmtId="4" fontId="3" fillId="0" borderId="11" xfId="0" applyNumberFormat="1" applyFont="1" applyFill="1" applyBorder="1" applyAlignment="1" applyProtection="1">
      <alignment vertical="top"/>
    </xf>
    <xf numFmtId="49" fontId="4" fillId="0" borderId="3" xfId="0" applyNumberFormat="1" applyFont="1" applyFill="1" applyBorder="1" applyAlignment="1" applyProtection="1">
      <alignment vertical="top"/>
    </xf>
    <xf numFmtId="49" fontId="4" fillId="0" borderId="7" xfId="0" applyNumberFormat="1" applyFont="1" applyFill="1" applyBorder="1" applyAlignment="1" applyProtection="1">
      <alignment vertical="top" wrapText="1"/>
    </xf>
    <xf numFmtId="4" fontId="4" fillId="0" borderId="3" xfId="0" applyNumberFormat="1" applyFont="1" applyFill="1" applyBorder="1" applyAlignment="1" applyProtection="1">
      <alignment vertical="top"/>
    </xf>
    <xf numFmtId="4" fontId="4" fillId="2" borderId="3" xfId="0" applyNumberFormat="1" applyFont="1" applyFill="1" applyBorder="1" applyAlignment="1" applyProtection="1">
      <alignment vertical="top"/>
      <protection locked="0"/>
    </xf>
    <xf numFmtId="0" fontId="4" fillId="0" borderId="1" xfId="0" applyFont="1" applyFill="1" applyBorder="1" applyAlignment="1" applyProtection="1">
      <alignment vertical="top"/>
    </xf>
    <xf numFmtId="0" fontId="9" fillId="0" borderId="1" xfId="0" applyFont="1" applyFill="1" applyBorder="1" applyAlignment="1" applyProtection="1">
      <alignment vertical="top"/>
    </xf>
    <xf numFmtId="3" fontId="4" fillId="0" borderId="6" xfId="0" applyNumberFormat="1" applyFont="1" applyFill="1" applyBorder="1" applyAlignment="1" applyProtection="1">
      <alignment vertical="top"/>
    </xf>
    <xf numFmtId="4" fontId="3" fillId="0" borderId="5" xfId="0" applyNumberFormat="1" applyFont="1" applyFill="1" applyBorder="1" applyAlignment="1" applyProtection="1">
      <alignment vertical="top"/>
    </xf>
    <xf numFmtId="49" fontId="2" fillId="0" borderId="8" xfId="0" applyNumberFormat="1" applyFont="1" applyFill="1" applyBorder="1" applyAlignment="1" applyProtection="1">
      <alignment vertical="top"/>
    </xf>
    <xf numFmtId="49" fontId="2" fillId="0" borderId="9" xfId="0" applyNumberFormat="1" applyFont="1" applyFill="1" applyBorder="1" applyAlignment="1" applyProtection="1">
      <alignment vertical="top" wrapText="1"/>
    </xf>
    <xf numFmtId="3" fontId="3" fillId="0" borderId="9" xfId="0" applyNumberFormat="1" applyFont="1" applyFill="1" applyBorder="1" applyAlignment="1" applyProtection="1">
      <alignment vertical="top"/>
    </xf>
    <xf numFmtId="4" fontId="3" fillId="0" borderId="9" xfId="0" applyNumberFormat="1" applyFont="1" applyFill="1" applyBorder="1" applyAlignment="1" applyProtection="1">
      <alignment vertical="top"/>
    </xf>
    <xf numFmtId="4" fontId="6" fillId="0" borderId="11" xfId="0" applyNumberFormat="1" applyFont="1" applyFill="1" applyBorder="1" applyAlignment="1" applyProtection="1">
      <alignment vertical="top"/>
    </xf>
    <xf numFmtId="49" fontId="4" fillId="0" borderId="1" xfId="0" applyNumberFormat="1" applyFont="1" applyFill="1" applyBorder="1" applyAlignment="1" applyProtection="1">
      <alignment vertical="top"/>
    </xf>
    <xf numFmtId="49" fontId="4" fillId="0" borderId="6" xfId="0" applyNumberFormat="1" applyFont="1" applyFill="1" applyBorder="1" applyAlignment="1" applyProtection="1">
      <alignment vertical="top" wrapText="1"/>
    </xf>
    <xf numFmtId="4" fontId="4" fillId="0" borderId="1" xfId="0" applyNumberFormat="1" applyFont="1" applyFill="1" applyBorder="1" applyAlignment="1" applyProtection="1">
      <alignment vertical="top"/>
    </xf>
    <xf numFmtId="4" fontId="4" fillId="2" borderId="1" xfId="0" applyNumberFormat="1" applyFont="1" applyFill="1" applyBorder="1" applyAlignment="1" applyProtection="1">
      <alignment vertical="top"/>
      <protection locked="0"/>
    </xf>
    <xf numFmtId="4" fontId="7" fillId="2" borderId="1" xfId="0" applyNumberFormat="1" applyFont="1" applyFill="1" applyBorder="1" applyAlignment="1" applyProtection="1">
      <alignment vertical="top"/>
    </xf>
    <xf numFmtId="49" fontId="4" fillId="0" borderId="8" xfId="0" applyNumberFormat="1" applyFont="1" applyFill="1" applyBorder="1" applyAlignment="1" applyProtection="1">
      <alignment vertical="top"/>
    </xf>
    <xf numFmtId="0" fontId="9" fillId="0" borderId="8" xfId="0" applyFont="1" applyFill="1" applyBorder="1" applyAlignment="1" applyProtection="1">
      <alignment vertical="top"/>
    </xf>
    <xf numFmtId="49" fontId="2" fillId="0" borderId="9" xfId="0" applyNumberFormat="1" applyFont="1" applyFill="1" applyBorder="1" applyAlignment="1" applyProtection="1">
      <alignment horizontal="right" vertical="top" wrapText="1"/>
    </xf>
    <xf numFmtId="3" fontId="4" fillId="0" borderId="9" xfId="0" applyNumberFormat="1" applyFont="1" applyFill="1" applyBorder="1" applyAlignment="1" applyProtection="1">
      <alignment vertical="top"/>
    </xf>
    <xf numFmtId="4" fontId="4" fillId="2" borderId="3" xfId="0" applyNumberFormat="1" applyFont="1" applyFill="1" applyBorder="1" applyAlignment="1" applyProtection="1">
      <alignment vertical="top"/>
    </xf>
    <xf numFmtId="4" fontId="6" fillId="2" borderId="3" xfId="0" applyNumberFormat="1" applyFont="1" applyFill="1" applyBorder="1" applyAlignment="1" applyProtection="1">
      <alignment vertical="top"/>
    </xf>
    <xf numFmtId="0" fontId="0" fillId="0" borderId="4" xfId="0" applyFill="1" applyBorder="1" applyProtection="1"/>
    <xf numFmtId="0" fontId="9" fillId="0" borderId="6" xfId="0" applyFont="1" applyFill="1" applyBorder="1" applyAlignment="1" applyProtection="1">
      <alignment vertical="top"/>
    </xf>
    <xf numFmtId="0" fontId="23" fillId="0" borderId="6" xfId="0" applyFont="1" applyFill="1" applyBorder="1" applyAlignment="1" applyProtection="1">
      <alignment horizontal="right" vertical="center"/>
    </xf>
    <xf numFmtId="0" fontId="24" fillId="0" borderId="6" xfId="0" applyFont="1" applyFill="1" applyBorder="1" applyAlignment="1" applyProtection="1">
      <alignment horizontal="right" vertical="center"/>
    </xf>
    <xf numFmtId="0" fontId="24" fillId="0" borderId="5" xfId="0" applyFont="1" applyFill="1" applyBorder="1" applyAlignment="1" applyProtection="1">
      <alignment horizontal="right" vertical="center"/>
    </xf>
    <xf numFmtId="4" fontId="5" fillId="2" borderId="1" xfId="0" applyNumberFormat="1" applyFont="1" applyFill="1" applyBorder="1" applyAlignment="1" applyProtection="1">
      <alignment horizontal="right" vertical="center" wrapText="1"/>
    </xf>
    <xf numFmtId="0" fontId="0" fillId="0" borderId="6" xfId="0" applyFill="1" applyBorder="1" applyProtection="1"/>
    <xf numFmtId="0" fontId="23" fillId="0" borderId="5" xfId="0" applyFont="1" applyFill="1" applyBorder="1" applyAlignment="1" applyProtection="1">
      <alignment horizontal="right" vertical="center"/>
    </xf>
    <xf numFmtId="4" fontId="1" fillId="0" borderId="0" xfId="0" applyNumberFormat="1" applyFont="1" applyFill="1" applyBorder="1" applyAlignment="1" applyProtection="1">
      <alignment horizontal="right" vertical="top"/>
    </xf>
    <xf numFmtId="0" fontId="23" fillId="0" borderId="0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center"/>
    </xf>
    <xf numFmtId="0" fontId="25" fillId="0" borderId="0" xfId="0" applyFont="1" applyAlignment="1" applyProtection="1">
      <alignment horizontal="left" wrapText="1"/>
    </xf>
    <xf numFmtId="0" fontId="26" fillId="0" borderId="0" xfId="0" applyFont="1" applyBorder="1" applyAlignment="1" applyProtection="1">
      <alignment horizontal="left" vertical="top" wrapText="1"/>
    </xf>
    <xf numFmtId="0" fontId="26" fillId="0" borderId="0" xfId="0" applyFont="1" applyBorder="1" applyAlignment="1" applyProtection="1">
      <alignment vertical="top" wrapText="1"/>
    </xf>
    <xf numFmtId="0" fontId="0" fillId="0" borderId="0" xfId="0" applyBorder="1" applyAlignment="1" applyProtection="1">
      <alignment horizontal="right" vertical="top"/>
    </xf>
    <xf numFmtId="0" fontId="25" fillId="0" borderId="0" xfId="0" applyFont="1" applyAlignment="1" applyProtection="1">
      <alignment horizontal="justify" vertical="center" wrapText="1"/>
    </xf>
    <xf numFmtId="0" fontId="25" fillId="0" borderId="0" xfId="0" applyFont="1" applyAlignment="1" applyProtection="1">
      <alignment horizontal="left" vertical="center" wrapText="1"/>
    </xf>
    <xf numFmtId="10" fontId="14" fillId="3" borderId="10" xfId="0" applyNumberFormat="1" applyFont="1" applyFill="1" applyBorder="1" applyAlignment="1" applyProtection="1">
      <alignment horizontal="right" vertical="center" indent="4"/>
      <protection locked="0"/>
    </xf>
    <xf numFmtId="10" fontId="14" fillId="3" borderId="5" xfId="0" applyNumberFormat="1" applyFont="1" applyFill="1" applyBorder="1" applyAlignment="1" applyProtection="1">
      <alignment horizontal="right" vertical="center" indent="4"/>
      <protection locked="0"/>
    </xf>
    <xf numFmtId="4" fontId="6" fillId="2" borderId="8" xfId="0" applyNumberFormat="1" applyFont="1" applyFill="1" applyBorder="1" applyAlignment="1" applyProtection="1">
      <alignment vertical="center" wrapText="1"/>
    </xf>
    <xf numFmtId="4" fontId="5" fillId="2" borderId="1" xfId="0" applyNumberFormat="1" applyFont="1" applyFill="1" applyBorder="1" applyAlignment="1" applyProtection="1">
      <alignment horizontal="right" vertical="top"/>
      <protection locked="0"/>
    </xf>
  </cellXfs>
  <cellStyles count="1">
    <cellStyle name="Normal" xfId="0" builtinId="0"/>
  </cellStyles>
  <dxfs count="1">
    <dxf>
      <font>
        <color rgb="FFFFFFCC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D08B5C-433C-4307-82BB-29331D9A2C9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E984B-7027-4C9F-9CF6-C8955AB8714C}">
  <sheetPr>
    <pageSetUpPr fitToPage="1"/>
  </sheetPr>
  <dimension ref="A2:I47"/>
  <sheetViews>
    <sheetView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6" customFormat="1" ht="80.25" customHeight="1" x14ac:dyDescent="0.25">
      <c r="A2" s="31" t="s">
        <v>8</v>
      </c>
      <c r="B2" s="31"/>
      <c r="C2" s="31"/>
      <c r="D2" s="31"/>
      <c r="E2" s="31"/>
      <c r="F2" s="31"/>
      <c r="G2" s="31"/>
      <c r="H2" s="31"/>
      <c r="I2" s="31"/>
    </row>
    <row r="5" spans="1:9" x14ac:dyDescent="0.25">
      <c r="D5" s="7"/>
      <c r="E5" s="7"/>
      <c r="F5" s="8"/>
      <c r="G5" s="8"/>
      <c r="H5" s="8"/>
      <c r="I5" s="9" t="s">
        <v>112</v>
      </c>
    </row>
    <row r="6" spans="1:9" x14ac:dyDescent="0.25">
      <c r="D6" s="7"/>
      <c r="E6" s="7"/>
      <c r="F6" s="8"/>
      <c r="G6" s="8"/>
      <c r="H6" s="8"/>
      <c r="I6" s="9"/>
    </row>
    <row r="7" spans="1:9" x14ac:dyDescent="0.25">
      <c r="D7" s="7"/>
      <c r="E7" s="7"/>
      <c r="F7" s="8"/>
      <c r="G7" s="8"/>
      <c r="H7" s="8"/>
      <c r="I7" s="10" t="s">
        <v>111</v>
      </c>
    </row>
    <row r="8" spans="1:9" ht="24.95" customHeight="1" x14ac:dyDescent="0.25"/>
    <row r="9" spans="1:9" ht="18.75" x14ac:dyDescent="0.3">
      <c r="A9" s="32" t="s">
        <v>9</v>
      </c>
      <c r="B9" s="32"/>
      <c r="C9" s="32"/>
      <c r="D9" s="32"/>
      <c r="E9" s="32"/>
      <c r="F9" s="32"/>
      <c r="G9" s="32"/>
      <c r="H9" s="32"/>
      <c r="I9" s="32"/>
    </row>
    <row r="10" spans="1:9" ht="15" customHeight="1" x14ac:dyDescent="0.25"/>
    <row r="11" spans="1:9" ht="15" customHeight="1" x14ac:dyDescent="0.25"/>
    <row r="12" spans="1:9" x14ac:dyDescent="0.25">
      <c r="A12" s="6" t="s">
        <v>10</v>
      </c>
      <c r="B12" s="33"/>
      <c r="C12" s="33"/>
      <c r="D12" s="33"/>
      <c r="E12" s="33"/>
      <c r="F12" s="26" t="s">
        <v>11</v>
      </c>
      <c r="G12" s="26"/>
      <c r="H12" s="26"/>
      <c r="I12" s="12"/>
    </row>
    <row r="13" spans="1:9" x14ac:dyDescent="0.25">
      <c r="A13" s="34" t="s">
        <v>12</v>
      </c>
      <c r="B13" s="34"/>
      <c r="C13" s="34"/>
      <c r="D13" s="34"/>
      <c r="E13" s="34"/>
      <c r="F13" s="34"/>
      <c r="G13" s="34"/>
      <c r="H13" s="34"/>
      <c r="I13" s="13"/>
    </row>
    <row r="14" spans="1:9" x14ac:dyDescent="0.25">
      <c r="A14" s="14"/>
      <c r="B14" s="14"/>
      <c r="C14" s="14"/>
      <c r="D14" s="14"/>
      <c r="E14" s="14"/>
      <c r="F14" s="14"/>
      <c r="G14" s="14"/>
      <c r="H14" s="14"/>
      <c r="I14" s="13"/>
    </row>
    <row r="15" spans="1:9" x14ac:dyDescent="0.25">
      <c r="A15" s="6" t="s">
        <v>13</v>
      </c>
      <c r="B15" s="6"/>
      <c r="C15" s="14"/>
      <c r="D15" s="6"/>
      <c r="E15" s="35"/>
      <c r="F15" s="35"/>
      <c r="G15" s="35"/>
      <c r="H15" s="35"/>
      <c r="I15" s="35"/>
    </row>
    <row r="16" spans="1:9" x14ac:dyDescent="0.25">
      <c r="B16" s="15"/>
      <c r="C16" s="14"/>
      <c r="D16" s="15"/>
      <c r="E16" s="15"/>
      <c r="F16" s="15" t="s">
        <v>14</v>
      </c>
      <c r="G16" s="15"/>
      <c r="H16" s="15"/>
      <c r="I16" s="6"/>
    </row>
    <row r="17" spans="1:9" x14ac:dyDescent="0.25">
      <c r="B17" s="15"/>
      <c r="C17" s="15"/>
      <c r="D17" s="15"/>
      <c r="E17" s="15"/>
      <c r="F17" s="15"/>
      <c r="G17" s="15"/>
      <c r="H17" s="15"/>
      <c r="I17" s="6"/>
    </row>
    <row r="18" spans="1:9" x14ac:dyDescent="0.25">
      <c r="A18" s="6" t="s">
        <v>15</v>
      </c>
      <c r="B18" s="12"/>
      <c r="C18" s="26" t="s">
        <v>16</v>
      </c>
      <c r="D18" s="26"/>
      <c r="E18" s="27"/>
      <c r="F18" s="27"/>
      <c r="G18" s="27"/>
      <c r="H18" s="27"/>
      <c r="I18" s="27"/>
    </row>
    <row r="19" spans="1:9" s="16" customFormat="1" x14ac:dyDescent="0.25">
      <c r="B19" s="17"/>
      <c r="C19" s="18"/>
      <c r="D19" s="18"/>
      <c r="E19" s="19"/>
      <c r="F19" s="19"/>
      <c r="G19" s="19"/>
      <c r="H19" s="19"/>
      <c r="I19" s="19"/>
    </row>
    <row r="20" spans="1:9" x14ac:dyDescent="0.25">
      <c r="A20" s="6" t="s">
        <v>17</v>
      </c>
      <c r="B20" s="6"/>
      <c r="C20" s="6"/>
      <c r="D20" s="6"/>
      <c r="E20" s="6"/>
      <c r="F20" s="6"/>
      <c r="G20" s="6"/>
      <c r="H20" s="6"/>
      <c r="I20" s="6"/>
    </row>
    <row r="21" spans="1:9" ht="15" customHeight="1" x14ac:dyDescent="0.25">
      <c r="A21" s="6"/>
      <c r="B21" s="6"/>
      <c r="C21" s="6"/>
      <c r="D21" s="6"/>
      <c r="E21" s="6"/>
      <c r="F21" s="6"/>
      <c r="G21" s="6"/>
      <c r="H21" s="6"/>
      <c r="I21" s="6"/>
    </row>
    <row r="22" spans="1:9" ht="56.25" customHeight="1" x14ac:dyDescent="0.25">
      <c r="A22" s="24" t="s">
        <v>18</v>
      </c>
      <c r="B22" s="24"/>
      <c r="C22" s="24"/>
      <c r="D22" s="24"/>
      <c r="E22" s="24"/>
      <c r="F22" s="24"/>
      <c r="G22" s="24"/>
      <c r="H22" s="24"/>
      <c r="I22" s="24"/>
    </row>
    <row r="23" spans="1:9" ht="15" customHeight="1" x14ac:dyDescent="0.25">
      <c r="A23" s="6"/>
      <c r="B23" s="6"/>
      <c r="C23" s="6"/>
      <c r="D23" s="6"/>
      <c r="E23" s="6"/>
      <c r="F23" s="6"/>
      <c r="G23" s="6"/>
      <c r="H23" s="6"/>
      <c r="I23" s="6"/>
    </row>
    <row r="24" spans="1:9" ht="15" customHeight="1" x14ac:dyDescent="0.25">
      <c r="A24" s="20" t="s">
        <v>19</v>
      </c>
      <c r="B24" s="6"/>
      <c r="C24" s="6"/>
      <c r="D24" s="6"/>
      <c r="E24" s="6"/>
      <c r="F24" s="6"/>
      <c r="G24" s="6"/>
      <c r="H24" s="6"/>
    </row>
    <row r="25" spans="1:9" ht="15" customHeight="1" x14ac:dyDescent="0.25">
      <c r="A25" s="6"/>
      <c r="B25" s="6"/>
      <c r="C25" s="6"/>
      <c r="D25" s="6"/>
      <c r="E25" s="6"/>
      <c r="F25" s="6"/>
      <c r="G25" s="6"/>
      <c r="H25" s="6"/>
    </row>
    <row r="26" spans="1:9" ht="15" customHeight="1" x14ac:dyDescent="0.25">
      <c r="A26" s="20" t="s">
        <v>20</v>
      </c>
      <c r="B26" s="28" t="str">
        <f>+IFERROR(IF(ISNUMBER('Anexo I Tabla Desglose Precio'!F50),IF('Anexo I Tabla Desglose Precio'!F50&lt;=59094.41,'Anexo I Tabla Desglose Precio'!F50,"ERROR: no debe superar 59,094,41"),"revisar Tabla Desglose Precio"),"desglose precio incompleto/incorrecto")</f>
        <v>revisar Tabla Desglose Precio</v>
      </c>
      <c r="C26" s="29"/>
      <c r="D26" s="6" t="s">
        <v>21</v>
      </c>
      <c r="E26" s="6"/>
      <c r="F26" s="6"/>
      <c r="G26" s="6"/>
      <c r="H26" s="6"/>
    </row>
    <row r="27" spans="1:9" ht="15" customHeight="1" x14ac:dyDescent="0.25">
      <c r="A27" s="6"/>
      <c r="B27" s="6"/>
      <c r="C27" s="6"/>
      <c r="D27" s="6"/>
      <c r="E27" s="6"/>
      <c r="F27" s="6"/>
      <c r="G27" s="6"/>
      <c r="H27" s="6"/>
    </row>
    <row r="28" spans="1:9" ht="35.1" customHeight="1" x14ac:dyDescent="0.25">
      <c r="A28" s="24" t="s">
        <v>22</v>
      </c>
      <c r="B28" s="24"/>
      <c r="C28" s="24"/>
      <c r="D28" s="24"/>
      <c r="E28" s="24"/>
      <c r="F28" s="24"/>
      <c r="G28" s="24"/>
      <c r="H28" s="24"/>
      <c r="I28" s="24"/>
    </row>
    <row r="29" spans="1:9" ht="35.1" customHeight="1" x14ac:dyDescent="0.25">
      <c r="A29" s="30" t="s">
        <v>113</v>
      </c>
      <c r="B29" s="30"/>
      <c r="C29" s="30"/>
      <c r="D29" s="30"/>
      <c r="E29" s="30"/>
      <c r="F29" s="30"/>
      <c r="G29" s="30"/>
      <c r="H29" s="30"/>
      <c r="I29" s="30"/>
    </row>
    <row r="30" spans="1:9" ht="35.1" customHeight="1" x14ac:dyDescent="0.25">
      <c r="A30" s="24" t="s">
        <v>23</v>
      </c>
      <c r="B30" s="24"/>
      <c r="C30" s="24"/>
      <c r="D30" s="24"/>
      <c r="E30" s="24"/>
      <c r="F30" s="24"/>
      <c r="G30" s="24"/>
      <c r="H30" s="24"/>
      <c r="I30" s="24"/>
    </row>
    <row r="31" spans="1:9" ht="45" customHeight="1" x14ac:dyDescent="0.25">
      <c r="A31" s="24" t="s">
        <v>24</v>
      </c>
      <c r="B31" s="24"/>
      <c r="C31" s="24"/>
      <c r="D31" s="24"/>
      <c r="E31" s="24"/>
      <c r="F31" s="24"/>
      <c r="G31" s="24"/>
      <c r="H31" s="24"/>
      <c r="I31" s="24"/>
    </row>
    <row r="32" spans="1:9" ht="15" customHeight="1" x14ac:dyDescent="0.25">
      <c r="A32" s="6"/>
      <c r="B32" s="6"/>
      <c r="C32" s="6"/>
      <c r="D32" s="6"/>
      <c r="E32" s="6"/>
      <c r="F32" s="6"/>
      <c r="G32" s="6"/>
      <c r="H32" s="6"/>
      <c r="I32" s="6"/>
    </row>
    <row r="33" spans="1:9" x14ac:dyDescent="0.25">
      <c r="A33" s="20" t="s">
        <v>25</v>
      </c>
      <c r="B33" s="6"/>
      <c r="C33" s="6"/>
      <c r="D33" s="6"/>
      <c r="E33" s="6"/>
      <c r="F33" s="6"/>
      <c r="G33" s="6"/>
      <c r="H33" s="6"/>
      <c r="I33" s="6"/>
    </row>
    <row r="34" spans="1:9" ht="8.1" customHeight="1" x14ac:dyDescent="0.25">
      <c r="A34" s="6"/>
      <c r="B34" s="6"/>
      <c r="C34" s="6"/>
      <c r="D34" s="6"/>
      <c r="E34" s="6"/>
      <c r="F34" s="6"/>
      <c r="G34" s="6"/>
      <c r="H34" s="6"/>
      <c r="I34" s="6"/>
    </row>
    <row r="39" spans="1:9" x14ac:dyDescent="0.25">
      <c r="B39" s="21" t="s">
        <v>114</v>
      </c>
    </row>
    <row r="47" spans="1:9" x14ac:dyDescent="0.25">
      <c r="B47" s="1" t="s">
        <v>7</v>
      </c>
      <c r="C47" s="25"/>
      <c r="D47" s="25"/>
      <c r="E47" s="25"/>
      <c r="F47" s="25"/>
      <c r="G47" s="25"/>
    </row>
  </sheetData>
  <sheetProtection algorithmName="SHA-512" hashValue="CQ992Wmfddk/1MzvWxuTYepMnT+e/7/qlkrmKxhMJwARixyPEKxh+MVx9rJ0FV3SHcZvKc1OYze56echigqkDw==" saltValue="+1qF8Nv8TjMpZ8qkcOZiqw==" spinCount="100000" sheet="1" objects="1" scenarios="1" selectLockedCells="1"/>
  <mergeCells count="15">
    <mergeCell ref="E15:I15"/>
    <mergeCell ref="A2:I2"/>
    <mergeCell ref="A9:I9"/>
    <mergeCell ref="B12:E12"/>
    <mergeCell ref="F12:H12"/>
    <mergeCell ref="A13:H13"/>
    <mergeCell ref="A30:I30"/>
    <mergeCell ref="A31:I31"/>
    <mergeCell ref="C47:G47"/>
    <mergeCell ref="C18:D18"/>
    <mergeCell ref="E18:I18"/>
    <mergeCell ref="A22:I22"/>
    <mergeCell ref="B26:C26"/>
    <mergeCell ref="A28:I28"/>
    <mergeCell ref="A29:I29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4A94-624A-41EA-9784-18EEBE03FB82}">
  <sheetPr>
    <pageSetUpPr fitToPage="1"/>
  </sheetPr>
  <dimension ref="A1:G60"/>
  <sheetViews>
    <sheetView workbookViewId="0">
      <pane ySplit="6" topLeftCell="A7" activePane="bottomLeft" state="frozen"/>
      <selection pane="bottomLeft" activeCell="E8" sqref="E8"/>
    </sheetView>
  </sheetViews>
  <sheetFormatPr baseColWidth="10" defaultRowHeight="15" x14ac:dyDescent="0.25"/>
  <cols>
    <col min="1" max="1" width="11.42578125" style="1"/>
    <col min="2" max="2" width="3.7109375" style="1" bestFit="1" customWidth="1"/>
    <col min="3" max="3" width="50.7109375" style="1" customWidth="1"/>
    <col min="4" max="4" width="10.7109375" style="1" customWidth="1"/>
    <col min="5" max="6" width="12.7109375" style="1" customWidth="1"/>
    <col min="7" max="7" width="1.7109375" style="1" customWidth="1"/>
    <col min="8" max="16384" width="11.42578125" style="1"/>
  </cols>
  <sheetData>
    <row r="1" spans="1:7" ht="80.099999999999994" customHeight="1" thickBot="1" x14ac:dyDescent="0.3">
      <c r="A1" s="37" t="s">
        <v>6</v>
      </c>
      <c r="B1" s="38"/>
      <c r="C1" s="38"/>
      <c r="D1" s="38"/>
      <c r="E1" s="38"/>
      <c r="F1" s="39"/>
      <c r="G1" s="40"/>
    </row>
    <row r="2" spans="1:7" ht="60" customHeight="1" x14ac:dyDescent="0.25">
      <c r="A2" s="41" t="s">
        <v>26</v>
      </c>
      <c r="B2" s="41"/>
      <c r="C2" s="41"/>
      <c r="D2" s="41"/>
      <c r="E2" s="41"/>
      <c r="F2" s="41"/>
      <c r="G2" s="42"/>
    </row>
    <row r="3" spans="1:7" x14ac:dyDescent="0.25">
      <c r="A3" s="11"/>
      <c r="B3" s="6"/>
      <c r="C3" s="6"/>
      <c r="D3" s="6"/>
      <c r="E3" s="6"/>
      <c r="F3" s="6"/>
    </row>
    <row r="4" spans="1:7" x14ac:dyDescent="0.25">
      <c r="A4" s="43" t="s">
        <v>27</v>
      </c>
      <c r="B4" s="6"/>
      <c r="C4" s="6"/>
      <c r="D4" s="6"/>
      <c r="E4" s="6"/>
      <c r="F4" s="6"/>
    </row>
    <row r="5" spans="1:7" s="44" customFormat="1" ht="5.0999999999999996" customHeight="1" x14ac:dyDescent="0.25">
      <c r="B5" s="45"/>
      <c r="C5" s="45"/>
      <c r="D5" s="45"/>
      <c r="E5" s="45"/>
      <c r="F5" s="45"/>
    </row>
    <row r="6" spans="1:7" ht="25.5" x14ac:dyDescent="0.25">
      <c r="A6" s="46" t="s">
        <v>0</v>
      </c>
      <c r="B6" s="46" t="s">
        <v>1</v>
      </c>
      <c r="C6" s="47" t="s">
        <v>2</v>
      </c>
      <c r="D6" s="46" t="s">
        <v>28</v>
      </c>
      <c r="E6" s="48" t="s">
        <v>29</v>
      </c>
      <c r="F6" s="49" t="s">
        <v>30</v>
      </c>
    </row>
    <row r="7" spans="1:7" s="16" customFormat="1" x14ac:dyDescent="0.25">
      <c r="A7" s="50" t="s">
        <v>31</v>
      </c>
      <c r="B7" s="50"/>
      <c r="C7" s="51" t="s">
        <v>32</v>
      </c>
      <c r="D7" s="52"/>
      <c r="E7" s="53"/>
      <c r="F7" s="54"/>
    </row>
    <row r="8" spans="1:7" s="16" customFormat="1" x14ac:dyDescent="0.25">
      <c r="A8" s="55" t="s">
        <v>34</v>
      </c>
      <c r="B8" s="55" t="s">
        <v>33</v>
      </c>
      <c r="C8" s="56" t="s">
        <v>35</v>
      </c>
      <c r="D8" s="57">
        <v>1</v>
      </c>
      <c r="E8" s="58"/>
      <c r="F8" s="22">
        <f>+ROUND(TRUNC(D8,2)*TRUNC(E8,2),2)</f>
        <v>0</v>
      </c>
    </row>
    <row r="9" spans="1:7" s="16" customFormat="1" x14ac:dyDescent="0.25">
      <c r="A9" s="59"/>
      <c r="B9" s="60" t="s">
        <v>36</v>
      </c>
      <c r="C9" s="51" t="s">
        <v>37</v>
      </c>
      <c r="D9" s="61"/>
      <c r="E9" s="62"/>
      <c r="F9" s="23">
        <f>SUM(F8)</f>
        <v>0</v>
      </c>
    </row>
    <row r="10" spans="1:7" s="16" customFormat="1" x14ac:dyDescent="0.25">
      <c r="A10" s="63" t="s">
        <v>38</v>
      </c>
      <c r="B10" s="63"/>
      <c r="C10" s="64" t="s">
        <v>39</v>
      </c>
      <c r="D10" s="65"/>
      <c r="E10" s="66"/>
      <c r="F10" s="67"/>
    </row>
    <row r="11" spans="1:7" s="16" customFormat="1" x14ac:dyDescent="0.25">
      <c r="A11" s="68" t="s">
        <v>40</v>
      </c>
      <c r="B11" s="68" t="s">
        <v>41</v>
      </c>
      <c r="C11" s="69" t="s">
        <v>42</v>
      </c>
      <c r="D11" s="70">
        <v>50</v>
      </c>
      <c r="E11" s="71"/>
      <c r="F11" s="72">
        <f t="shared" ref="F11:F14" si="0">+ROUND(TRUNC(D11,2)*TRUNC(E11,2),2)</f>
        <v>0</v>
      </c>
    </row>
    <row r="12" spans="1:7" s="16" customFormat="1" x14ac:dyDescent="0.25">
      <c r="A12" s="68" t="s">
        <v>43</v>
      </c>
      <c r="B12" s="68" t="s">
        <v>41</v>
      </c>
      <c r="C12" s="69" t="s">
        <v>44</v>
      </c>
      <c r="D12" s="70">
        <v>70</v>
      </c>
      <c r="E12" s="71"/>
      <c r="F12" s="72">
        <f t="shared" si="0"/>
        <v>0</v>
      </c>
    </row>
    <row r="13" spans="1:7" s="16" customFormat="1" x14ac:dyDescent="0.25">
      <c r="A13" s="68" t="s">
        <v>45</v>
      </c>
      <c r="B13" s="68" t="s">
        <v>46</v>
      </c>
      <c r="C13" s="69" t="s">
        <v>47</v>
      </c>
      <c r="D13" s="70">
        <v>50</v>
      </c>
      <c r="E13" s="71"/>
      <c r="F13" s="72">
        <f t="shared" si="0"/>
        <v>0</v>
      </c>
    </row>
    <row r="14" spans="1:7" s="16" customFormat="1" x14ac:dyDescent="0.25">
      <c r="A14" s="55" t="s">
        <v>48</v>
      </c>
      <c r="B14" s="55" t="s">
        <v>46</v>
      </c>
      <c r="C14" s="56" t="s">
        <v>49</v>
      </c>
      <c r="D14" s="57">
        <v>3225</v>
      </c>
      <c r="E14" s="58"/>
      <c r="F14" s="72">
        <f t="shared" si="0"/>
        <v>0</v>
      </c>
    </row>
    <row r="15" spans="1:7" s="16" customFormat="1" x14ac:dyDescent="0.25">
      <c r="A15" s="59"/>
      <c r="B15" s="60" t="s">
        <v>36</v>
      </c>
      <c r="C15" s="51" t="s">
        <v>50</v>
      </c>
      <c r="D15" s="61"/>
      <c r="E15" s="62"/>
      <c r="F15" s="23">
        <f>SUM(F11:F14)</f>
        <v>0</v>
      </c>
    </row>
    <row r="16" spans="1:7" s="16" customFormat="1" x14ac:dyDescent="0.25">
      <c r="A16" s="63" t="s">
        <v>51</v>
      </c>
      <c r="B16" s="63"/>
      <c r="C16" s="64" t="s">
        <v>52</v>
      </c>
      <c r="D16" s="65"/>
      <c r="E16" s="66"/>
      <c r="F16" s="67"/>
    </row>
    <row r="17" spans="1:6" s="16" customFormat="1" x14ac:dyDescent="0.25">
      <c r="A17" s="68" t="s">
        <v>53</v>
      </c>
      <c r="B17" s="68" t="s">
        <v>46</v>
      </c>
      <c r="C17" s="69" t="s">
        <v>54</v>
      </c>
      <c r="D17" s="70">
        <v>540</v>
      </c>
      <c r="E17" s="71"/>
      <c r="F17" s="72">
        <f t="shared" ref="F17:F23" si="1">+ROUND(TRUNC(D17,2)*TRUNC(E17,2),2)</f>
        <v>0</v>
      </c>
    </row>
    <row r="18" spans="1:6" s="16" customFormat="1" x14ac:dyDescent="0.25">
      <c r="A18" s="68" t="s">
        <v>55</v>
      </c>
      <c r="B18" s="68" t="s">
        <v>46</v>
      </c>
      <c r="C18" s="69" t="s">
        <v>56</v>
      </c>
      <c r="D18" s="70">
        <v>400</v>
      </c>
      <c r="E18" s="71"/>
      <c r="F18" s="72">
        <f t="shared" si="1"/>
        <v>0</v>
      </c>
    </row>
    <row r="19" spans="1:6" s="16" customFormat="1" x14ac:dyDescent="0.25">
      <c r="A19" s="68" t="s">
        <v>57</v>
      </c>
      <c r="B19" s="68" t="s">
        <v>46</v>
      </c>
      <c r="C19" s="69" t="s">
        <v>58</v>
      </c>
      <c r="D19" s="70">
        <v>10</v>
      </c>
      <c r="E19" s="71"/>
      <c r="F19" s="72">
        <f t="shared" si="1"/>
        <v>0</v>
      </c>
    </row>
    <row r="20" spans="1:6" s="16" customFormat="1" x14ac:dyDescent="0.25">
      <c r="A20" s="68" t="s">
        <v>59</v>
      </c>
      <c r="B20" s="68" t="s">
        <v>46</v>
      </c>
      <c r="C20" s="69" t="s">
        <v>60</v>
      </c>
      <c r="D20" s="70">
        <v>10</v>
      </c>
      <c r="E20" s="71"/>
      <c r="F20" s="72">
        <f t="shared" si="1"/>
        <v>0</v>
      </c>
    </row>
    <row r="21" spans="1:6" s="16" customFormat="1" x14ac:dyDescent="0.25">
      <c r="A21" s="68" t="s">
        <v>61</v>
      </c>
      <c r="B21" s="68" t="s">
        <v>62</v>
      </c>
      <c r="C21" s="69" t="s">
        <v>63</v>
      </c>
      <c r="D21" s="70">
        <v>10</v>
      </c>
      <c r="E21" s="71"/>
      <c r="F21" s="72">
        <f t="shared" si="1"/>
        <v>0</v>
      </c>
    </row>
    <row r="22" spans="1:6" s="16" customFormat="1" x14ac:dyDescent="0.25">
      <c r="A22" s="68" t="s">
        <v>64</v>
      </c>
      <c r="B22" s="68" t="s">
        <v>62</v>
      </c>
      <c r="C22" s="69" t="s">
        <v>65</v>
      </c>
      <c r="D22" s="70">
        <v>45</v>
      </c>
      <c r="E22" s="71"/>
      <c r="F22" s="72">
        <f t="shared" si="1"/>
        <v>0</v>
      </c>
    </row>
    <row r="23" spans="1:6" s="16" customFormat="1" x14ac:dyDescent="0.25">
      <c r="A23" s="55" t="s">
        <v>66</v>
      </c>
      <c r="B23" s="55" t="s">
        <v>62</v>
      </c>
      <c r="C23" s="56" t="s">
        <v>67</v>
      </c>
      <c r="D23" s="57">
        <v>10</v>
      </c>
      <c r="E23" s="58"/>
      <c r="F23" s="72">
        <f t="shared" si="1"/>
        <v>0</v>
      </c>
    </row>
    <row r="24" spans="1:6" s="16" customFormat="1" x14ac:dyDescent="0.25">
      <c r="A24" s="68"/>
      <c r="B24" s="60" t="s">
        <v>36</v>
      </c>
      <c r="C24" s="51" t="s">
        <v>68</v>
      </c>
      <c r="D24" s="61"/>
      <c r="E24" s="62"/>
      <c r="F24" s="23">
        <f>SUM(F17:F23)</f>
        <v>0</v>
      </c>
    </row>
    <row r="25" spans="1:6" s="16" customFormat="1" x14ac:dyDescent="0.25">
      <c r="A25" s="63" t="s">
        <v>69</v>
      </c>
      <c r="B25" s="63"/>
      <c r="C25" s="64" t="s">
        <v>70</v>
      </c>
      <c r="D25" s="65"/>
      <c r="E25" s="66"/>
      <c r="F25" s="67"/>
    </row>
    <row r="26" spans="1:6" s="16" customFormat="1" x14ac:dyDescent="0.25">
      <c r="A26" s="68" t="s">
        <v>71</v>
      </c>
      <c r="B26" s="68" t="s">
        <v>46</v>
      </c>
      <c r="C26" s="69" t="s">
        <v>72</v>
      </c>
      <c r="D26" s="70">
        <v>540</v>
      </c>
      <c r="E26" s="71"/>
      <c r="F26" s="72">
        <f t="shared" ref="F26:F29" si="2">+ROUND(TRUNC(D26,2)*TRUNC(E26,2),2)</f>
        <v>0</v>
      </c>
    </row>
    <row r="27" spans="1:6" s="16" customFormat="1" x14ac:dyDescent="0.25">
      <c r="A27" s="68" t="s">
        <v>73</v>
      </c>
      <c r="B27" s="68" t="s">
        <v>46</v>
      </c>
      <c r="C27" s="69" t="s">
        <v>74</v>
      </c>
      <c r="D27" s="70">
        <v>10</v>
      </c>
      <c r="E27" s="71"/>
      <c r="F27" s="72">
        <f t="shared" si="2"/>
        <v>0</v>
      </c>
    </row>
    <row r="28" spans="1:6" s="16" customFormat="1" x14ac:dyDescent="0.25">
      <c r="A28" s="68" t="s">
        <v>75</v>
      </c>
      <c r="B28" s="68" t="s">
        <v>76</v>
      </c>
      <c r="C28" s="69" t="s">
        <v>77</v>
      </c>
      <c r="D28" s="70">
        <v>54</v>
      </c>
      <c r="E28" s="71"/>
      <c r="F28" s="72">
        <f t="shared" si="2"/>
        <v>0</v>
      </c>
    </row>
    <row r="29" spans="1:6" s="16" customFormat="1" x14ac:dyDescent="0.25">
      <c r="A29" s="55" t="s">
        <v>78</v>
      </c>
      <c r="B29" s="55" t="s">
        <v>46</v>
      </c>
      <c r="C29" s="56" t="s">
        <v>79</v>
      </c>
      <c r="D29" s="57">
        <v>350</v>
      </c>
      <c r="E29" s="58"/>
      <c r="F29" s="72">
        <f t="shared" si="2"/>
        <v>0</v>
      </c>
    </row>
    <row r="30" spans="1:6" s="16" customFormat="1" x14ac:dyDescent="0.25">
      <c r="A30" s="68"/>
      <c r="B30" s="60" t="s">
        <v>36</v>
      </c>
      <c r="C30" s="51" t="s">
        <v>80</v>
      </c>
      <c r="D30" s="61"/>
      <c r="E30" s="62"/>
      <c r="F30" s="23">
        <f>SUM(F26:F29)</f>
        <v>0</v>
      </c>
    </row>
    <row r="31" spans="1:6" s="16" customFormat="1" x14ac:dyDescent="0.25">
      <c r="A31" s="63" t="s">
        <v>81</v>
      </c>
      <c r="B31" s="63"/>
      <c r="C31" s="64" t="s">
        <v>82</v>
      </c>
      <c r="D31" s="65"/>
      <c r="E31" s="66"/>
      <c r="F31" s="67"/>
    </row>
    <row r="32" spans="1:6" s="16" customFormat="1" x14ac:dyDescent="0.25">
      <c r="A32" s="68" t="s">
        <v>83</v>
      </c>
      <c r="B32" s="68" t="s">
        <v>62</v>
      </c>
      <c r="C32" s="69" t="s">
        <v>84</v>
      </c>
      <c r="D32" s="70">
        <v>45</v>
      </c>
      <c r="E32" s="71"/>
      <c r="F32" s="72">
        <f t="shared" ref="F32:F35" si="3">+ROUND(TRUNC(D32,2)*TRUNC(E32,2),2)</f>
        <v>0</v>
      </c>
    </row>
    <row r="33" spans="1:6" s="16" customFormat="1" x14ac:dyDescent="0.25">
      <c r="A33" s="68" t="s">
        <v>85</v>
      </c>
      <c r="B33" s="68" t="s">
        <v>62</v>
      </c>
      <c r="C33" s="69" t="s">
        <v>86</v>
      </c>
      <c r="D33" s="70">
        <v>10</v>
      </c>
      <c r="E33" s="71"/>
      <c r="F33" s="72">
        <f t="shared" si="3"/>
        <v>0</v>
      </c>
    </row>
    <row r="34" spans="1:6" s="16" customFormat="1" x14ac:dyDescent="0.25">
      <c r="A34" s="68" t="s">
        <v>87</v>
      </c>
      <c r="B34" s="68" t="s">
        <v>62</v>
      </c>
      <c r="C34" s="69" t="s">
        <v>88</v>
      </c>
      <c r="D34" s="70">
        <v>10</v>
      </c>
      <c r="E34" s="71"/>
      <c r="F34" s="72">
        <f t="shared" si="3"/>
        <v>0</v>
      </c>
    </row>
    <row r="35" spans="1:6" s="16" customFormat="1" x14ac:dyDescent="0.25">
      <c r="A35" s="55" t="s">
        <v>89</v>
      </c>
      <c r="B35" s="55" t="s">
        <v>46</v>
      </c>
      <c r="C35" s="56" t="s">
        <v>90</v>
      </c>
      <c r="D35" s="57">
        <v>66</v>
      </c>
      <c r="E35" s="58"/>
      <c r="F35" s="72">
        <f t="shared" si="3"/>
        <v>0</v>
      </c>
    </row>
    <row r="36" spans="1:6" s="16" customFormat="1" x14ac:dyDescent="0.25">
      <c r="A36" s="68"/>
      <c r="B36" s="60" t="s">
        <v>36</v>
      </c>
      <c r="C36" s="51" t="s">
        <v>91</v>
      </c>
      <c r="D36" s="61"/>
      <c r="E36" s="62"/>
      <c r="F36" s="23">
        <f>SUM(F32:F35)</f>
        <v>0</v>
      </c>
    </row>
    <row r="37" spans="1:6" s="16" customFormat="1" x14ac:dyDescent="0.25">
      <c r="A37" s="73"/>
      <c r="B37" s="74"/>
      <c r="C37" s="75" t="s">
        <v>92</v>
      </c>
      <c r="D37" s="76"/>
      <c r="E37" s="66"/>
      <c r="F37" s="23">
        <f>+F36+F30+F24+F15+F9</f>
        <v>0</v>
      </c>
    </row>
    <row r="38" spans="1:6" s="16" customFormat="1" x14ac:dyDescent="0.25">
      <c r="A38" s="63" t="s">
        <v>93</v>
      </c>
      <c r="B38" s="63"/>
      <c r="C38" s="64" t="s">
        <v>94</v>
      </c>
      <c r="D38" s="65"/>
      <c r="E38" s="66"/>
      <c r="F38" s="67"/>
    </row>
    <row r="39" spans="1:6" s="16" customFormat="1" x14ac:dyDescent="0.25">
      <c r="A39" s="55" t="s">
        <v>95</v>
      </c>
      <c r="B39" s="55" t="s">
        <v>62</v>
      </c>
      <c r="C39" s="56" t="s">
        <v>3</v>
      </c>
      <c r="D39" s="57">
        <v>1</v>
      </c>
      <c r="E39" s="77">
        <f>+ROUND($F$37*0.01,2)</f>
        <v>0</v>
      </c>
      <c r="F39" s="72">
        <f>+ROUND(TRUNC(D39,2)*TRUNC(E39,2),2)</f>
        <v>0</v>
      </c>
    </row>
    <row r="40" spans="1:6" s="16" customFormat="1" ht="15" customHeight="1" x14ac:dyDescent="0.25">
      <c r="A40" s="68"/>
      <c r="B40" s="60" t="s">
        <v>36</v>
      </c>
      <c r="C40" s="51" t="s">
        <v>96</v>
      </c>
      <c r="D40" s="61"/>
      <c r="E40" s="62"/>
      <c r="F40" s="23">
        <f>SUM(F39)</f>
        <v>0</v>
      </c>
    </row>
    <row r="41" spans="1:6" s="16" customFormat="1" x14ac:dyDescent="0.25">
      <c r="A41" s="63" t="s">
        <v>97</v>
      </c>
      <c r="B41" s="63"/>
      <c r="C41" s="64" t="s">
        <v>98</v>
      </c>
      <c r="D41" s="65"/>
      <c r="E41" s="66"/>
      <c r="F41" s="67"/>
    </row>
    <row r="42" spans="1:6" s="16" customFormat="1" x14ac:dyDescent="0.25">
      <c r="A42" s="55" t="s">
        <v>99</v>
      </c>
      <c r="B42" s="55" t="s">
        <v>62</v>
      </c>
      <c r="C42" s="56" t="s">
        <v>4</v>
      </c>
      <c r="D42" s="57">
        <v>1</v>
      </c>
      <c r="E42" s="77">
        <f>+ROUND($F$37*0.01,2)</f>
        <v>0</v>
      </c>
      <c r="F42" s="22">
        <f>+ROUND(TRUNC(D42,2)*TRUNC(E42,2),2)</f>
        <v>0</v>
      </c>
    </row>
    <row r="43" spans="1:6" s="16" customFormat="1" x14ac:dyDescent="0.25">
      <c r="A43" s="68"/>
      <c r="B43" s="60" t="s">
        <v>36</v>
      </c>
      <c r="C43" s="51" t="s">
        <v>100</v>
      </c>
      <c r="D43" s="61"/>
      <c r="E43" s="62"/>
      <c r="F43" s="23">
        <f>SUM(F42)</f>
        <v>0</v>
      </c>
    </row>
    <row r="44" spans="1:6" s="16" customFormat="1" x14ac:dyDescent="0.25">
      <c r="A44" s="63" t="s">
        <v>101</v>
      </c>
      <c r="B44" s="63"/>
      <c r="C44" s="64" t="s">
        <v>102</v>
      </c>
      <c r="D44" s="65"/>
      <c r="E44" s="66"/>
      <c r="F44" s="67"/>
    </row>
    <row r="45" spans="1:6" s="16" customFormat="1" x14ac:dyDescent="0.25">
      <c r="A45" s="55" t="s">
        <v>103</v>
      </c>
      <c r="B45" s="55" t="s">
        <v>62</v>
      </c>
      <c r="C45" s="56" t="s">
        <v>5</v>
      </c>
      <c r="D45" s="57">
        <v>1</v>
      </c>
      <c r="E45" s="77">
        <f>+ROUND($F$37*0.01,2)</f>
        <v>0</v>
      </c>
      <c r="F45" s="22">
        <f>+ROUND(TRUNC(D45,2)*TRUNC(E45,2),2)</f>
        <v>0</v>
      </c>
    </row>
    <row r="46" spans="1:6" s="16" customFormat="1" x14ac:dyDescent="0.25">
      <c r="A46" s="68"/>
      <c r="B46" s="60" t="s">
        <v>36</v>
      </c>
      <c r="C46" s="51" t="s">
        <v>104</v>
      </c>
      <c r="D46" s="61"/>
      <c r="E46" s="62"/>
      <c r="F46" s="78">
        <f>SUM(F45)</f>
        <v>0</v>
      </c>
    </row>
    <row r="47" spans="1:6" s="16" customFormat="1" ht="42" customHeight="1" x14ac:dyDescent="0.25">
      <c r="A47" s="79"/>
      <c r="B47" s="80" t="s">
        <v>36</v>
      </c>
      <c r="C47" s="81" t="s">
        <v>105</v>
      </c>
      <c r="D47" s="82"/>
      <c r="E47" s="83"/>
      <c r="F47" s="84">
        <f>+F46+F43+F40+F36+F30+F24+F15+F9</f>
        <v>0</v>
      </c>
    </row>
    <row r="48" spans="1:6" s="16" customFormat="1" x14ac:dyDescent="0.25">
      <c r="A48" s="79"/>
      <c r="B48" s="85"/>
      <c r="C48" s="82" t="s">
        <v>106</v>
      </c>
      <c r="D48" s="2" t="str">
        <f>+IF(AND($F$47&gt;0,LEN(F48)&lt;=0,LEN(E48)&lt;=0),"13 %",IF(AND($F$47&gt;0,F48&gt;0,LEN(E48)&lt;=0),+(F48/$F$47),""))</f>
        <v/>
      </c>
      <c r="E48" s="96"/>
      <c r="F48" s="99"/>
    </row>
    <row r="49" spans="1:7" s="16" customFormat="1" x14ac:dyDescent="0.25">
      <c r="A49" s="79"/>
      <c r="B49" s="85"/>
      <c r="C49" s="82" t="s">
        <v>107</v>
      </c>
      <c r="D49" s="3" t="str">
        <f>+IF(AND($F$47&gt;0,LEN(F49)&lt;=0,LEN(E49)&lt;=0)," 6 %",IF(AND($F$47&gt;0,F49&gt;0,LEN(E49)&lt;=0),+(F49/$F$47),""))</f>
        <v/>
      </c>
      <c r="E49" s="97"/>
      <c r="F49" s="99"/>
    </row>
    <row r="50" spans="1:7" s="16" customFormat="1" ht="30" customHeight="1" x14ac:dyDescent="0.25">
      <c r="A50" s="79"/>
      <c r="B50" s="80" t="s">
        <v>36</v>
      </c>
      <c r="C50" s="81" t="s">
        <v>108</v>
      </c>
      <c r="D50" s="81"/>
      <c r="E50" s="86"/>
      <c r="F50" s="98" t="str">
        <f>IF(COUNTA(E8:E46)&lt;23,"hay "&amp;23-COUNTA(E8:E46)&amp;" partida/s sin ofertar",IF(AND(LEN(D48)+LEN(D49)&gt;0,LEN(E48)+LEN(E49)&gt;0),"ERROR: revisar % GG-BI incluidos",IF(ABS(E48)+ABS(E49)&gt;0,F47,IF(ROUND(SUM(F47:F49),2)=F47+F48+F49,SUM(F47:F49),"revisar G.G.-B.I. ofertados"))))</f>
        <v>hay 20 partida/s sin ofertar</v>
      </c>
    </row>
    <row r="51" spans="1:7" s="16" customFormat="1" ht="24.95" customHeight="1" x14ac:dyDescent="0.25">
      <c r="C51" s="88"/>
      <c r="D51" s="88"/>
      <c r="E51" s="88"/>
      <c r="F51" s="87"/>
    </row>
    <row r="52" spans="1:7" s="44" customFormat="1" ht="24.95" customHeight="1" x14ac:dyDescent="0.25">
      <c r="A52" s="90" t="s">
        <v>109</v>
      </c>
      <c r="B52" s="90"/>
      <c r="C52" s="90"/>
      <c r="D52" s="90"/>
      <c r="E52" s="90"/>
      <c r="F52" s="90"/>
      <c r="G52" s="1"/>
    </row>
    <row r="53" spans="1:7" s="44" customFormat="1" ht="15" customHeight="1" x14ac:dyDescent="0.25">
      <c r="A53" s="90" t="s">
        <v>115</v>
      </c>
      <c r="B53" s="90"/>
      <c r="C53" s="90"/>
      <c r="D53" s="90"/>
      <c r="E53" s="90"/>
      <c r="F53" s="90"/>
      <c r="G53" s="1"/>
    </row>
    <row r="54" spans="1:7" s="44" customFormat="1" ht="32.25" customHeight="1" x14ac:dyDescent="0.25">
      <c r="A54" s="91" t="s">
        <v>110</v>
      </c>
      <c r="B54" s="91"/>
      <c r="C54" s="91"/>
      <c r="D54" s="91"/>
      <c r="E54" s="91"/>
      <c r="F54" s="91"/>
      <c r="G54" s="92"/>
    </row>
    <row r="55" spans="1:7" s="44" customFormat="1" x14ac:dyDescent="0.25">
      <c r="A55" s="89"/>
      <c r="B55" s="1"/>
      <c r="C55" s="1"/>
      <c r="D55" s="1"/>
      <c r="E55" s="1"/>
      <c r="F55" s="1"/>
      <c r="G55" s="1"/>
    </row>
    <row r="56" spans="1:7" s="44" customFormat="1" x14ac:dyDescent="0.25">
      <c r="A56" s="89"/>
      <c r="B56" s="1"/>
      <c r="C56" s="1"/>
      <c r="D56" s="1"/>
      <c r="E56" s="1"/>
      <c r="F56" s="5"/>
      <c r="G56" s="1"/>
    </row>
    <row r="57" spans="1:7" s="44" customFormat="1" x14ac:dyDescent="0.25">
      <c r="A57" s="93" t="s">
        <v>7</v>
      </c>
      <c r="B57" s="36"/>
      <c r="C57" s="36"/>
      <c r="D57" s="36"/>
      <c r="E57" s="36"/>
      <c r="F57" s="4"/>
      <c r="G57" s="4"/>
    </row>
    <row r="58" spans="1:7" s="44" customFormat="1" x14ac:dyDescent="0.25">
      <c r="A58" s="89"/>
      <c r="B58" s="1"/>
      <c r="C58" s="1"/>
      <c r="D58" s="1"/>
      <c r="E58" s="1"/>
      <c r="F58" s="1"/>
      <c r="G58" s="1"/>
    </row>
    <row r="59" spans="1:7" s="44" customFormat="1" x14ac:dyDescent="0.25">
      <c r="A59" s="89"/>
      <c r="B59" s="1"/>
      <c r="C59" s="1"/>
      <c r="D59" s="1"/>
      <c r="E59" s="1"/>
      <c r="F59" s="1"/>
      <c r="G59" s="1"/>
    </row>
    <row r="60" spans="1:7" s="44" customFormat="1" ht="75" customHeight="1" x14ac:dyDescent="0.25">
      <c r="A60" s="94" t="s">
        <v>116</v>
      </c>
      <c r="B60" s="94"/>
      <c r="C60" s="94"/>
      <c r="D60" s="94"/>
      <c r="E60" s="94"/>
      <c r="F60" s="94"/>
      <c r="G60" s="95"/>
    </row>
  </sheetData>
  <sheetProtection algorithmName="SHA-512" hashValue="6yeKr/ieoWC0Mt6nwjKGCbglELRJVzrDWlJJ+Eu83AwF7s+h3IY9xbmfLHHmjxdptNJRRqdikyZqJgGMBFJ+dA==" saltValue="BwYIlg/fKqvAiEWZP4vR5A==" spinCount="100000" sheet="1" objects="1" scenarios="1" selectLockedCells="1"/>
  <autoFilter ref="A6:G50" xr:uid="{5FDCB98D-FF70-4546-B505-8CC41B888959}"/>
  <mergeCells count="7">
    <mergeCell ref="A54:F54"/>
    <mergeCell ref="B57:E57"/>
    <mergeCell ref="A60:F60"/>
    <mergeCell ref="A52:F52"/>
    <mergeCell ref="A53:F53"/>
    <mergeCell ref="A1:F1"/>
    <mergeCell ref="A2:F2"/>
  </mergeCells>
  <conditionalFormatting sqref="F48:F49">
    <cfRule type="expression" dxfId="0" priority="1">
      <formula>+E48+E49&gt;0</formula>
    </cfRule>
  </conditionalFormatting>
  <printOptions horizontalCentered="1"/>
  <pageMargins left="0.70866141732283472" right="0.51181102362204722" top="0.55118110236220474" bottom="0.55118110236220474" header="0.31496062992125984" footer="0.31496062992125984"/>
  <pageSetup paperSize="9" scale="86" orientation="portrait" r:id="rId1"/>
  <headerFooter>
    <oddFooter>&amp;R&amp;P  /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2026-05-07T15:35:16Z</cp:lastPrinted>
  <dcterms:created xsi:type="dcterms:W3CDTF">2026-02-18T12:05:34Z</dcterms:created>
  <dcterms:modified xsi:type="dcterms:W3CDTF">2026-05-07T15:38:26Z</dcterms:modified>
</cp:coreProperties>
</file>