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2088-2026 - Subsanación problemas accesibilidad Prado del Rey(VV)\2 Doc def\"/>
    </mc:Choice>
  </mc:AlternateContent>
  <xr:revisionPtr revIDLastSave="0" documentId="13_ncr:1_{2F4D4B6B-FFBB-486C-BD61-ECEB8A9D9B27}" xr6:coauthVersionLast="36" xr6:coauthVersionMax="47" xr10:uidLastSave="{00000000-0000-0000-0000-000000000000}"/>
  <bookViews>
    <workbookView xWindow="-103" yWindow="-103" windowWidth="23254" windowHeight="12454"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Precio'!$A$6:$G$41</definedName>
    <definedName name="_xlnm.Print_Area" localSheetId="0">'Anexo I pag 1 oferta'!$A$3:$I$56</definedName>
    <definedName name="_xlnm.Print_Area" localSheetId="1">'Anexo I Tabla Desglose Precio'!$A$7:$G$48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2" i="4" l="1"/>
  <c r="B29" i="5" s="1"/>
  <c r="G37" i="4" l="1"/>
  <c r="G34" i="4"/>
  <c r="G33" i="4"/>
  <c r="G32" i="4"/>
  <c r="G29" i="4"/>
  <c r="G26" i="4"/>
  <c r="G23" i="4"/>
  <c r="G22" i="4"/>
  <c r="G21" i="4"/>
  <c r="G20" i="4"/>
  <c r="G19" i="4"/>
  <c r="G18" i="4"/>
  <c r="G17" i="4"/>
  <c r="G16" i="4"/>
  <c r="G13" i="4"/>
  <c r="G12" i="4"/>
  <c r="G11" i="4"/>
  <c r="G10" i="4"/>
  <c r="G9" i="4"/>
  <c r="G8" i="4"/>
  <c r="G30" i="4" l="1"/>
  <c r="G35" i="4"/>
  <c r="G27" i="4"/>
  <c r="G38" i="4"/>
  <c r="G14" i="4"/>
  <c r="G24" i="4"/>
  <c r="G39" i="4" l="1"/>
  <c r="G40" i="4" s="1"/>
  <c r="G41" i="4" l="1"/>
  <c r="E41" i="4" s="1"/>
  <c r="E40" i="4"/>
</calcChain>
</file>

<file path=xl/sharedStrings.xml><?xml version="1.0" encoding="utf-8"?>
<sst xmlns="http://schemas.openxmlformats.org/spreadsheetml/2006/main" count="155" uniqueCount="108">
  <si>
    <t>Código</t>
  </si>
  <si>
    <t>Nat</t>
  </si>
  <si>
    <t>Ud</t>
  </si>
  <si>
    <t>Resumen</t>
  </si>
  <si>
    <t>Capítulo</t>
  </si>
  <si>
    <t/>
  </si>
  <si>
    <t>Partida</t>
  </si>
  <si>
    <t>m2</t>
  </si>
  <si>
    <t>u</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</si>
  <si>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</si>
  <si>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</si>
  <si>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</si>
  <si>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</si>
  <si>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</si>
  <si>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PRESUPUESTO EJECUCION CONTRATA-IMPORTE OFERTA</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</si>
  <si>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</si>
  <si>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</si>
  <si>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</si>
  <si>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</si>
  <si>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</si>
  <si>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</si>
  <si>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</si>
  <si>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</si>
  <si>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</si>
  <si>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</si>
  <si>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</si>
  <si>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</si>
  <si>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</si>
  <si>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</si>
  <si>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</si>
  <si>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</si>
  <si>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</si>
  <si>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</si>
  <si>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</si>
  <si>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</si>
  <si>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</si>
  <si>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</si>
  <si>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</si>
  <si>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</si>
  <si>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</si>
  <si>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</si>
  <si>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</si>
  <si>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</si>
  <si>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</si>
  <si>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</si>
  <si>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S-02088-2026 - Subsanación problemas accesibilidad Prado del Rey</t>
  </si>
  <si>
    <t>Expediente n.º S/02088/2026</t>
  </si>
  <si>
    <t xml:space="preserve">“Subsanación problemas accesibilidad Prado del Rey " </t>
  </si>
  <si>
    <t>01</t>
  </si>
  <si>
    <t>DEMOLICIONES Y DESMONTAJES</t>
  </si>
  <si>
    <t>01.01</t>
  </si>
  <si>
    <t>M2.</t>
  </si>
  <si>
    <t>DEMOLICIÓN Y LEVANTADO PAVIMENTO MBC</t>
  </si>
  <si>
    <t>01.02</t>
  </si>
  <si>
    <t>DEMOLICIÓN SOLERAS H.M. C/COMPRESOR</t>
  </si>
  <si>
    <t>01.03</t>
  </si>
  <si>
    <t>M3.</t>
  </si>
  <si>
    <t>EXCAVACIÓN CAJA ENSANCHE PLATAFORMA</t>
  </si>
  <si>
    <t>01.04</t>
  </si>
  <si>
    <t>COMPACTACIÓN TERRENO MECÁNICO S/APORTE</t>
  </si>
  <si>
    <t>01.05</t>
  </si>
  <si>
    <t>DESMONTAJE Y MONTAJE DE SALVAESCALERAS</t>
  </si>
  <si>
    <t>01.06</t>
  </si>
  <si>
    <t>DEMOLICIÓN SOLADO BALDOSAS C/MARTILLO</t>
  </si>
  <si>
    <t>Total Capítulo 01</t>
  </si>
  <si>
    <t>02</t>
  </si>
  <si>
    <t>ALBAÑILERIA Y SOLADOS</t>
  </si>
  <si>
    <t>02.01</t>
  </si>
  <si>
    <t>ENCACHADO PIEDRA NATURAL 40/80 e=15 cm</t>
  </si>
  <si>
    <t>02.02</t>
  </si>
  <si>
    <t>SOLERA HORMIGÓN ARMADO HA-25/B/20/</t>
  </si>
  <si>
    <t>02.03</t>
  </si>
  <si>
    <t>PAVIMENTO ADOQUÍN HORMIGÓN C2 20x10x10 cm</t>
  </si>
  <si>
    <t>02.04</t>
  </si>
  <si>
    <t>ML</t>
  </si>
  <si>
    <t>PASATUBO COLECTOR PVC ESTRUCTURADO CON JUNTA ELÁSTICA SN-4 D=160 mm</t>
  </si>
  <si>
    <t>02.05</t>
  </si>
  <si>
    <t>PAVIMENTO LOSETA 4 PASTILLAS CEMENTO GRIS 20x20 cm</t>
  </si>
  <si>
    <t>02.06</t>
  </si>
  <si>
    <t>SOLERA HORMIGÓN EN MASA HM-20/B/40/XC2 o XC3 VERT. MANUAL e=10 cm</t>
  </si>
  <si>
    <t>02.07</t>
  </si>
  <si>
    <t>BORDILLO BARBACANA CENTRAL</t>
  </si>
  <si>
    <t>02.08</t>
  </si>
  <si>
    <t>BORDILLO BARBACANA LATERAL</t>
  </si>
  <si>
    <t>Total Capítulo 02</t>
  </si>
  <si>
    <t>03</t>
  </si>
  <si>
    <t>SEÑALIZACION Y BALIZAMIENTO</t>
  </si>
  <si>
    <t>03.01</t>
  </si>
  <si>
    <t>PINTURA TERMOPLÁSTICA CEBREADOS</t>
  </si>
  <si>
    <t>Total Capítulo 03</t>
  </si>
  <si>
    <t>04</t>
  </si>
  <si>
    <t>04.01</t>
  </si>
  <si>
    <t>UD.</t>
  </si>
  <si>
    <t>Total Capítulo 04</t>
  </si>
  <si>
    <t>05</t>
  </si>
  <si>
    <t>GESTIÓN DE RESIDUOS</t>
  </si>
  <si>
    <t>05.01</t>
  </si>
  <si>
    <t>05.02</t>
  </si>
  <si>
    <t>GESTIÓN RESÍDUOS PROCEDENTES DEMOLICIÓN</t>
  </si>
  <si>
    <t>05.03</t>
  </si>
  <si>
    <t>GESTIÓN RESÍDUOS PROCEDENTES CONSTRUCCIÓN</t>
  </si>
  <si>
    <t>Total Capítulo 05</t>
  </si>
  <si>
    <t>06</t>
  </si>
  <si>
    <t>06.01</t>
  </si>
  <si>
    <t>Total Capítulo 06</t>
  </si>
  <si>
    <t>CANTIDAD ESTIMADA</t>
  </si>
  <si>
    <t>TOTAL ESTIMADO</t>
  </si>
  <si>
    <t>IMPORTE UNI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</si>
</sst>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name val="Calibri"/>
      <family val="2"/>
      <scheme val="minor"/>
    </font>
    <font>
      <b/>
      <i/>
      <sz val="1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5" tint="-0.24997711111789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7">
    <xf numFmtId="0" fontId="0" fillId="0" borderId="0" xfId="0"/>
    <xf numFmtId="0" fontId="0" fillId="0" borderId="0" xfId="0" applyProtection="1"/>
    <xf numFmtId="0" fontId="0" fillId="0" borderId="0" xfId="0" applyBorder="1" applyProtection="1"/>
    <xf numFmtId="0" fontId="14" fillId="0" borderId="9" xfId="0" applyFont="1" applyBorder="1" applyAlignment="1" applyProtection="1">
      <alignment horizontal="left" vertical="center" wrapText="1"/>
    </xf>
    <xf numFmtId="0" fontId="14" fillId="0" borderId="3" xfId="0" applyFont="1" applyBorder="1" applyAlignment="1" applyProtection="1">
      <alignment horizontal="left" vertical="center" wrapText="1"/>
    </xf>
    <xf numFmtId="10" fontId="16" fillId="4" borderId="10" xfId="0" applyNumberFormat="1" applyFont="1" applyFill="1" applyBorder="1" applyAlignment="1" applyProtection="1">
      <alignment horizontal="right" vertical="center"/>
    </xf>
    <xf numFmtId="2" fontId="16" fillId="4" borderId="11" xfId="0" applyNumberFormat="1" applyFont="1" applyFill="1" applyBorder="1" applyAlignment="1" applyProtection="1">
      <alignment horizontal="right" vertical="center" indent="4"/>
      <protection locked="0"/>
    </xf>
    <xf numFmtId="2" fontId="16" fillId="4"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7" fillId="0" borderId="0" xfId="0" applyFont="1" applyProtection="1"/>
    <xf numFmtId="0" fontId="1"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4" borderId="0" xfId="0" applyFill="1" applyAlignment="1" applyProtection="1">
      <alignment vertical="top" shrinkToFit="1"/>
      <protection locked="0"/>
    </xf>
    <xf numFmtId="0" fontId="20"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2"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 fontId="9" fillId="2" borderId="1" xfId="0" applyNumberFormat="1" applyFont="1" applyFill="1" applyBorder="1" applyAlignment="1" applyProtection="1">
      <alignment vertical="top"/>
    </xf>
    <xf numFmtId="4" fontId="10" fillId="4" borderId="1" xfId="0" applyNumberFormat="1" applyFont="1" applyFill="1" applyBorder="1" applyAlignment="1" applyProtection="1">
      <alignment vertical="top"/>
    </xf>
    <xf numFmtId="4" fontId="9" fillId="4" borderId="1" xfId="0" applyNumberFormat="1" applyFont="1" applyFill="1" applyBorder="1" applyAlignment="1" applyProtection="1">
      <alignment vertical="top"/>
    </xf>
    <xf numFmtId="4" fontId="9"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4" borderId="1" xfId="0" applyNumberFormat="1" applyFont="1" applyFill="1" applyBorder="1" applyProtection="1"/>
    <xf numFmtId="4" fontId="4" fillId="4" borderId="1" xfId="0" applyNumberFormat="1" applyFont="1" applyFill="1" applyBorder="1" applyAlignment="1" applyProtection="1">
      <alignment vertical="top"/>
      <protection locked="0"/>
    </xf>
    <xf numFmtId="0" fontId="23" fillId="0" borderId="0" xfId="0" applyFont="1" applyFill="1" applyProtection="1"/>
    <xf numFmtId="0" fontId="24" fillId="6" borderId="1" xfId="0" applyFont="1" applyFill="1" applyBorder="1" applyAlignment="1" applyProtection="1">
      <alignment horizontal="center" vertical="top" wrapText="1"/>
    </xf>
    <xf numFmtId="2" fontId="0" fillId="0" borderId="0" xfId="0" applyNumberFormat="1" applyProtection="1"/>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3" fillId="0" borderId="0" xfId="0" applyFont="1" applyAlignment="1" applyProtection="1">
      <alignment horizontal="center" vertical="top" wrapText="1"/>
    </xf>
    <xf numFmtId="0" fontId="1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7" fillId="5" borderId="0" xfId="0" applyNumberFormat="1" applyFont="1" applyFill="1" applyAlignment="1" applyProtection="1">
      <alignment horizontal="center" vertical="top" shrinkToFit="1"/>
    </xf>
    <xf numFmtId="0" fontId="7" fillId="5"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1" fillId="0" borderId="5"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9" fillId="0" borderId="0" xfId="0" applyFont="1" applyBorder="1" applyAlignment="1" applyProtection="1">
      <alignment horizontal="left" vertical="top" wrapText="1"/>
    </xf>
    <xf numFmtId="0" fontId="0" fillId="4" borderId="12" xfId="0" applyFill="1" applyBorder="1" applyAlignment="1" applyProtection="1">
      <alignment horizontal="center" vertical="top"/>
      <protection locked="0"/>
    </xf>
    <xf numFmtId="0" fontId="25" fillId="6" borderId="1" xfId="0" applyFont="1" applyFill="1" applyBorder="1" applyAlignment="1" applyProtection="1">
      <alignment horizontal="center" vertical="top"/>
    </xf>
    <xf numFmtId="0" fontId="25" fillId="6" borderId="4" xfId="0" applyFont="1" applyFill="1" applyBorder="1" applyAlignment="1" applyProtection="1">
      <alignment horizontal="center" vertical="top" wrapText="1"/>
    </xf>
    <xf numFmtId="49" fontId="9" fillId="2" borderId="0" xfId="0" applyNumberFormat="1" applyFont="1" applyFill="1" applyAlignment="1">
      <alignment vertical="top"/>
    </xf>
    <xf numFmtId="49" fontId="9" fillId="2" borderId="0" xfId="0" applyNumberFormat="1" applyFont="1" applyFill="1" applyAlignment="1">
      <alignment vertical="top" wrapText="1"/>
    </xf>
    <xf numFmtId="3" fontId="9" fillId="2" borderId="1" xfId="0" applyNumberFormat="1" applyFont="1" applyFill="1" applyBorder="1" applyAlignment="1" applyProtection="1">
      <alignment vertical="top"/>
    </xf>
    <xf numFmtId="4" fontId="9" fillId="2" borderId="2" xfId="0" applyNumberFormat="1" applyFont="1" applyFill="1" applyBorder="1" applyAlignment="1" applyProtection="1">
      <alignment vertical="top"/>
    </xf>
    <xf numFmtId="49" fontId="10" fillId="3"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49" fontId="10" fillId="0" borderId="3" xfId="0" applyNumberFormat="1" applyFont="1" applyBorder="1" applyAlignment="1" applyProtection="1">
      <alignment vertical="top" wrapText="1"/>
    </xf>
    <xf numFmtId="4" fontId="10" fillId="0" borderId="1" xfId="0" applyNumberFormat="1" applyFont="1" applyFill="1" applyBorder="1" applyAlignment="1" applyProtection="1">
      <alignment vertical="top"/>
    </xf>
    <xf numFmtId="4" fontId="10" fillId="4" borderId="2" xfId="0" applyNumberFormat="1" applyFont="1" applyFill="1" applyBorder="1" applyAlignment="1" applyProtection="1">
      <alignment vertical="top"/>
      <protection locked="0"/>
    </xf>
    <xf numFmtId="0" fontId="10" fillId="0" borderId="1" xfId="0" applyFont="1" applyBorder="1" applyAlignment="1" applyProtection="1">
      <alignment vertical="top"/>
    </xf>
    <xf numFmtId="49" fontId="9" fillId="0" borderId="3" xfId="0" applyNumberFormat="1" applyFont="1" applyBorder="1" applyAlignment="1" applyProtection="1">
      <alignment vertical="top" wrapText="1"/>
    </xf>
    <xf numFmtId="3" fontId="10"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3" fontId="9" fillId="2" borderId="9" xfId="0" applyNumberFormat="1" applyFont="1" applyFill="1" applyBorder="1" applyAlignment="1" applyProtection="1">
      <alignment vertical="top"/>
    </xf>
    <xf numFmtId="4" fontId="9" fillId="2" borderId="9" xfId="0" applyNumberFormat="1" applyFont="1" applyFill="1" applyBorder="1" applyAlignment="1" applyProtection="1">
      <alignment vertical="top"/>
    </xf>
    <xf numFmtId="49" fontId="10" fillId="3" borderId="1" xfId="0" applyNumberFormat="1" applyFont="1" applyFill="1" applyBorder="1" applyAlignment="1">
      <alignment vertical="top"/>
    </xf>
    <xf numFmtId="49" fontId="10" fillId="0" borderId="1" xfId="0" applyNumberFormat="1" applyFont="1" applyBorder="1" applyAlignment="1">
      <alignment vertical="top"/>
    </xf>
    <xf numFmtId="49" fontId="10" fillId="0" borderId="1" xfId="0" applyNumberFormat="1" applyFont="1" applyBorder="1" applyAlignment="1">
      <alignment vertical="top" wrapText="1"/>
    </xf>
    <xf numFmtId="4" fontId="10" fillId="0" borderId="1" xfId="0" applyNumberFormat="1" applyFont="1" applyBorder="1" applyAlignment="1">
      <alignment vertical="top"/>
    </xf>
    <xf numFmtId="4" fontId="10" fillId="4" borderId="1" xfId="0" applyNumberFormat="1" applyFont="1" applyFill="1" applyBorder="1" applyAlignment="1" applyProtection="1">
      <alignment vertical="top"/>
      <protection locked="0"/>
    </xf>
    <xf numFmtId="4" fontId="9" fillId="2" borderId="3" xfId="0" applyNumberFormat="1" applyFont="1" applyFill="1" applyBorder="1" applyAlignment="1" applyProtection="1">
      <alignment vertical="top"/>
    </xf>
    <xf numFmtId="3" fontId="9" fillId="2" borderId="3" xfId="0" applyNumberFormat="1" applyFont="1" applyFill="1" applyBorder="1" applyAlignment="1" applyProtection="1">
      <alignment vertical="top"/>
    </xf>
    <xf numFmtId="4" fontId="9" fillId="2" borderId="11"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884463</xdr:colOff>
      <xdr:row>7</xdr:row>
      <xdr:rowOff>46263</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10"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11" customFormat="1" ht="75" customHeight="1" x14ac:dyDescent="0.4">
      <c r="A2" s="54" t="s">
        <v>17</v>
      </c>
      <c r="B2" s="54"/>
      <c r="C2" s="54"/>
      <c r="D2" s="54"/>
      <c r="E2" s="54"/>
      <c r="F2" s="54"/>
      <c r="G2" s="54"/>
      <c r="H2" s="54"/>
      <c r="I2" s="54"/>
    </row>
    <row r="5" spans="1:9" x14ac:dyDescent="0.4">
      <c r="D5" s="12"/>
      <c r="E5" s="12"/>
      <c r="F5" s="13"/>
      <c r="G5" s="13"/>
      <c r="H5" s="13"/>
      <c r="I5" s="14" t="s">
        <v>47</v>
      </c>
    </row>
    <row r="6" spans="1:9" x14ac:dyDescent="0.4">
      <c r="D6" s="12"/>
      <c r="E6" s="12"/>
      <c r="F6" s="13"/>
      <c r="G6" s="13"/>
      <c r="H6" s="13"/>
      <c r="I6" s="14"/>
    </row>
    <row r="7" spans="1:9" x14ac:dyDescent="0.4">
      <c r="D7" s="12"/>
      <c r="E7" s="12"/>
      <c r="F7" s="13"/>
      <c r="G7" s="13"/>
      <c r="H7" s="13"/>
      <c r="I7" s="15" t="s">
        <v>46</v>
      </c>
    </row>
    <row r="8" spans="1:9" ht="25" customHeight="1" x14ac:dyDescent="0.4"/>
    <row r="9" spans="1:9" ht="18.45" x14ac:dyDescent="0.5">
      <c r="A9" s="55" t="s">
        <v>18</v>
      </c>
      <c r="B9" s="55"/>
      <c r="C9" s="55"/>
      <c r="D9" s="55"/>
      <c r="E9" s="55"/>
      <c r="F9" s="55"/>
      <c r="G9" s="55"/>
      <c r="H9" s="55"/>
      <c r="I9" s="55"/>
    </row>
    <row r="10" spans="1:9" ht="15" customHeight="1" x14ac:dyDescent="0.4"/>
    <row r="11" spans="1:9" ht="15" customHeight="1" x14ac:dyDescent="0.4"/>
    <row r="12" spans="1:9" x14ac:dyDescent="0.4">
      <c r="A12" s="11" t="s">
        <v>19</v>
      </c>
      <c r="B12" s="56"/>
      <c r="C12" s="56"/>
      <c r="D12" s="56"/>
      <c r="E12" s="56"/>
      <c r="F12" s="52" t="s">
        <v>20</v>
      </c>
      <c r="G12" s="52"/>
      <c r="H12" s="52"/>
      <c r="I12" s="16"/>
    </row>
    <row r="13" spans="1:9" x14ac:dyDescent="0.4">
      <c r="A13" s="57" t="s">
        <v>21</v>
      </c>
      <c r="B13" s="57"/>
      <c r="C13" s="57"/>
      <c r="D13" s="57"/>
      <c r="E13" s="57"/>
      <c r="F13" s="57"/>
      <c r="G13" s="57"/>
      <c r="H13" s="57"/>
      <c r="I13" s="17"/>
    </row>
    <row r="14" spans="1:9" x14ac:dyDescent="0.4">
      <c r="A14" s="18"/>
      <c r="B14" s="18"/>
      <c r="C14" s="18"/>
      <c r="D14" s="18"/>
      <c r="E14" s="18"/>
      <c r="F14" s="18"/>
      <c r="G14" s="18"/>
      <c r="H14" s="18"/>
      <c r="I14" s="17"/>
    </row>
    <row r="15" spans="1:9" x14ac:dyDescent="0.4">
      <c r="A15" s="11" t="s">
        <v>22</v>
      </c>
      <c r="B15" s="11"/>
      <c r="C15" s="19"/>
      <c r="D15" s="52" t="s">
        <v>23</v>
      </c>
      <c r="E15" s="52"/>
      <c r="F15" s="53"/>
      <c r="G15" s="53"/>
      <c r="H15" s="53"/>
      <c r="I15" s="53"/>
    </row>
    <row r="16" spans="1:9" x14ac:dyDescent="0.4">
      <c r="B16" s="20"/>
      <c r="C16" s="20" t="s">
        <v>24</v>
      </c>
      <c r="D16" s="20"/>
      <c r="E16" s="20"/>
      <c r="F16" s="20" t="s">
        <v>25</v>
      </c>
      <c r="G16" s="20"/>
      <c r="H16" s="20"/>
      <c r="I16" s="11"/>
    </row>
    <row r="17" spans="1:9" x14ac:dyDescent="0.4">
      <c r="B17" s="20"/>
      <c r="C17" s="20"/>
      <c r="D17" s="20"/>
      <c r="E17" s="20"/>
      <c r="F17" s="20"/>
      <c r="G17" s="20"/>
      <c r="H17" s="20"/>
      <c r="I17" s="11"/>
    </row>
    <row r="18" spans="1:9" x14ac:dyDescent="0.4">
      <c r="A18" s="11" t="s">
        <v>26</v>
      </c>
      <c r="B18" s="16"/>
      <c r="C18" s="52" t="s">
        <v>27</v>
      </c>
      <c r="D18" s="52"/>
      <c r="E18" s="60"/>
      <c r="F18" s="60"/>
      <c r="G18" s="60"/>
      <c r="H18" s="21" t="s">
        <v>28</v>
      </c>
      <c r="I18" s="22"/>
    </row>
    <row r="19" spans="1:9" s="23" customFormat="1" x14ac:dyDescent="0.4">
      <c r="B19" s="24"/>
      <c r="C19" s="25"/>
      <c r="D19" s="25"/>
      <c r="E19" s="26"/>
      <c r="F19" s="26"/>
      <c r="G19" s="26"/>
      <c r="H19" s="26"/>
      <c r="I19" s="26"/>
    </row>
    <row r="20" spans="1:9" s="23" customFormat="1" x14ac:dyDescent="0.4">
      <c r="B20" s="24"/>
      <c r="C20" s="25"/>
      <c r="D20" s="25"/>
      <c r="E20" s="26"/>
      <c r="F20" s="26"/>
      <c r="G20" s="26"/>
      <c r="H20" s="26"/>
      <c r="I20" s="26"/>
    </row>
    <row r="21" spans="1:9" s="23" customFormat="1" x14ac:dyDescent="0.4">
      <c r="A21" s="27" t="s">
        <v>29</v>
      </c>
      <c r="B21" s="24"/>
      <c r="C21" s="53"/>
      <c r="D21" s="53"/>
      <c r="E21" s="53"/>
      <c r="F21" s="53"/>
      <c r="G21" s="53"/>
      <c r="H21" s="26" t="s">
        <v>30</v>
      </c>
      <c r="I21" s="22"/>
    </row>
    <row r="22" spans="1:9" s="23" customFormat="1" x14ac:dyDescent="0.4">
      <c r="A22" s="27"/>
      <c r="B22" s="24"/>
      <c r="C22" s="25"/>
      <c r="D22" s="25"/>
      <c r="E22" s="25"/>
      <c r="F22" s="25"/>
      <c r="G22" s="25"/>
      <c r="H22" s="26"/>
      <c r="I22" s="21"/>
    </row>
    <row r="23" spans="1:9" x14ac:dyDescent="0.4">
      <c r="A23" s="11" t="s">
        <v>31</v>
      </c>
      <c r="B23" s="11"/>
      <c r="C23" s="11"/>
      <c r="D23" s="11"/>
      <c r="E23" s="11"/>
      <c r="F23" s="11"/>
      <c r="G23" s="11"/>
      <c r="H23" s="11"/>
      <c r="I23" s="11"/>
    </row>
    <row r="24" spans="1:9" ht="15" customHeight="1" x14ac:dyDescent="0.4">
      <c r="A24" s="11"/>
      <c r="B24" s="11"/>
      <c r="C24" s="11"/>
      <c r="D24" s="11"/>
      <c r="E24" s="11"/>
      <c r="F24" s="11"/>
      <c r="G24" s="11"/>
      <c r="H24" s="11"/>
      <c r="I24" s="11"/>
    </row>
    <row r="25" spans="1:9" ht="56.25" customHeight="1" x14ac:dyDescent="0.4">
      <c r="A25" s="61" t="s">
        <v>32</v>
      </c>
      <c r="B25" s="61"/>
      <c r="C25" s="61"/>
      <c r="D25" s="61"/>
      <c r="E25" s="61"/>
      <c r="F25" s="61"/>
      <c r="G25" s="61"/>
      <c r="H25" s="61"/>
      <c r="I25" s="11"/>
    </row>
    <row r="26" spans="1:9" ht="15" customHeight="1" x14ac:dyDescent="0.4">
      <c r="A26" s="11"/>
      <c r="B26" s="11"/>
      <c r="C26" s="11"/>
      <c r="D26" s="11"/>
      <c r="E26" s="11"/>
      <c r="F26" s="11"/>
      <c r="G26" s="11"/>
      <c r="H26" s="11"/>
      <c r="I26" s="11"/>
    </row>
    <row r="27" spans="1:9" ht="15" customHeight="1" x14ac:dyDescent="0.4">
      <c r="A27" s="11" t="s">
        <v>33</v>
      </c>
      <c r="B27" s="11"/>
      <c r="C27" s="11"/>
      <c r="D27" s="11"/>
      <c r="E27" s="11"/>
      <c r="F27" s="11"/>
      <c r="G27" s="11"/>
      <c r="H27" s="11"/>
    </row>
    <row r="28" spans="1:9" ht="15" customHeight="1" x14ac:dyDescent="0.4">
      <c r="A28" s="11"/>
      <c r="B28" s="11"/>
      <c r="C28" s="11"/>
      <c r="D28" s="11"/>
      <c r="E28" s="11"/>
      <c r="F28" s="11"/>
      <c r="G28" s="11"/>
      <c r="H28" s="11"/>
    </row>
    <row r="29" spans="1:9" ht="15" customHeight="1" x14ac:dyDescent="0.4">
      <c r="A29" s="11" t="s">
        <v>34</v>
      </c>
      <c r="B29" s="62" t="str">
        <f>+IF('Anexo I Tabla Desglose Precio'!G42&lt;=65271.31,'Anexo I Tabla Desglose Precio'!G42,"ERROR: no debe superar 65.271,31")</f>
        <v>ERROR: no debe superar 65.271,31</v>
      </c>
      <c r="C29" s="63"/>
      <c r="D29" s="11" t="s">
        <v>35</v>
      </c>
      <c r="E29" s="11"/>
      <c r="F29" s="11"/>
      <c r="G29" s="11"/>
      <c r="H29" s="11"/>
    </row>
    <row r="30" spans="1:9" ht="15" customHeight="1" x14ac:dyDescent="0.4">
      <c r="A30" s="11"/>
      <c r="B30" s="11"/>
      <c r="C30" s="11"/>
      <c r="D30" s="11"/>
      <c r="E30" s="11"/>
      <c r="F30" s="11"/>
      <c r="G30" s="11"/>
      <c r="H30" s="11"/>
    </row>
    <row r="31" spans="1:9" ht="15" customHeight="1" x14ac:dyDescent="0.4">
      <c r="A31" s="28"/>
      <c r="B31" s="11"/>
      <c r="C31" s="11"/>
      <c r="D31" s="11"/>
      <c r="E31" s="11"/>
      <c r="F31" s="11"/>
      <c r="G31" s="11"/>
      <c r="H31" s="11"/>
    </row>
    <row r="32" spans="1:9" ht="15" customHeight="1" x14ac:dyDescent="0.4">
      <c r="A32" s="11"/>
      <c r="B32" s="11"/>
      <c r="C32" s="11"/>
      <c r="D32" s="11"/>
      <c r="E32" s="11"/>
      <c r="F32" s="11"/>
      <c r="G32" s="11"/>
      <c r="H32" s="11"/>
      <c r="I32" s="11"/>
    </row>
    <row r="33" spans="1:9" ht="35.15" customHeight="1" x14ac:dyDescent="0.4">
      <c r="A33" s="58" t="s">
        <v>36</v>
      </c>
      <c r="B33" s="58"/>
      <c r="C33" s="58"/>
      <c r="D33" s="58"/>
      <c r="E33" s="58"/>
      <c r="F33" s="58"/>
      <c r="G33" s="58"/>
      <c r="H33" s="58"/>
      <c r="I33" s="11"/>
    </row>
    <row r="34" spans="1:9" ht="27" customHeight="1" x14ac:dyDescent="0.4">
      <c r="A34" s="11"/>
      <c r="B34" s="11"/>
      <c r="C34" s="11"/>
      <c r="D34" s="11"/>
      <c r="E34" s="11"/>
      <c r="F34" s="11"/>
      <c r="G34" s="11"/>
      <c r="H34" s="11"/>
      <c r="I34" s="11"/>
    </row>
    <row r="35" spans="1:9" ht="27" customHeight="1" x14ac:dyDescent="0.4">
      <c r="A35" s="58" t="s">
        <v>37</v>
      </c>
      <c r="B35" s="58"/>
      <c r="C35" s="58"/>
      <c r="D35" s="58"/>
      <c r="E35" s="58"/>
      <c r="F35" s="58"/>
      <c r="G35" s="58"/>
      <c r="H35" s="58"/>
      <c r="I35" s="11"/>
    </row>
    <row r="36" spans="1:9" ht="27" customHeight="1" x14ac:dyDescent="0.4">
      <c r="A36" s="11"/>
      <c r="B36" s="11"/>
      <c r="C36" s="11"/>
      <c r="D36" s="11"/>
      <c r="E36" s="11"/>
      <c r="F36" s="11"/>
      <c r="G36" s="11"/>
      <c r="H36" s="11"/>
      <c r="I36" s="11"/>
    </row>
    <row r="37" spans="1:9" ht="27" customHeight="1" x14ac:dyDescent="0.4">
      <c r="A37" s="58" t="s">
        <v>38</v>
      </c>
      <c r="B37" s="58"/>
      <c r="C37" s="58"/>
      <c r="D37" s="58"/>
      <c r="E37" s="58"/>
      <c r="F37" s="58"/>
      <c r="G37" s="58"/>
      <c r="H37" s="58"/>
      <c r="I37" s="11"/>
    </row>
    <row r="38" spans="1:9" ht="27" customHeight="1" x14ac:dyDescent="0.4">
      <c r="A38" s="11"/>
      <c r="B38" s="11"/>
      <c r="C38" s="11"/>
      <c r="D38" s="11"/>
      <c r="E38" s="11"/>
      <c r="F38" s="11"/>
      <c r="G38" s="11"/>
      <c r="H38" s="11"/>
      <c r="I38" s="11"/>
    </row>
    <row r="39" spans="1:9" ht="43.5" customHeight="1" x14ac:dyDescent="0.4">
      <c r="A39" s="58" t="s">
        <v>39</v>
      </c>
      <c r="B39" s="58"/>
      <c r="C39" s="58"/>
      <c r="D39" s="58"/>
      <c r="E39" s="58"/>
      <c r="F39" s="58"/>
      <c r="G39" s="58"/>
      <c r="H39" s="58"/>
      <c r="I39" s="11"/>
    </row>
    <row r="40" spans="1:9" ht="27" customHeight="1" x14ac:dyDescent="0.4">
      <c r="A40" s="29"/>
      <c r="B40" s="29"/>
      <c r="C40" s="29"/>
      <c r="D40" s="29"/>
      <c r="E40" s="29"/>
      <c r="F40" s="29"/>
      <c r="G40" s="29"/>
      <c r="H40" s="29"/>
      <c r="I40" s="11"/>
    </row>
    <row r="41" spans="1:9" x14ac:dyDescent="0.4">
      <c r="A41" s="30" t="s">
        <v>40</v>
      </c>
      <c r="B41" s="11"/>
      <c r="C41" s="11"/>
      <c r="D41" s="11"/>
      <c r="E41" s="11"/>
      <c r="F41" s="11"/>
      <c r="G41" s="11"/>
      <c r="H41" s="11"/>
      <c r="I41" s="11"/>
    </row>
    <row r="42" spans="1:9" ht="8.15" customHeight="1" x14ac:dyDescent="0.4">
      <c r="A42" s="11"/>
      <c r="B42" s="11"/>
      <c r="C42" s="11"/>
      <c r="D42" s="11"/>
      <c r="E42" s="11"/>
      <c r="F42" s="11"/>
      <c r="G42" s="11"/>
      <c r="H42" s="11"/>
      <c r="I42" s="11"/>
    </row>
    <row r="47" spans="1:9" x14ac:dyDescent="0.4">
      <c r="B47" s="31" t="s">
        <v>41</v>
      </c>
    </row>
    <row r="55" spans="2:7" x14ac:dyDescent="0.4">
      <c r="B55" s="1" t="s">
        <v>15</v>
      </c>
      <c r="C55" s="59"/>
      <c r="D55" s="59"/>
      <c r="E55" s="59"/>
      <c r="F55" s="59"/>
      <c r="G55" s="59"/>
    </row>
  </sheetData>
  <sheetProtection algorithmName="SHA-512" hashValue="VGDrx74+3HOO2yhhaxhvEJwmirC6IyNqscHz6Co30smp5uTCOtPevIvjRw55yq+/l8wnz27B3LG2bjpkZuFkyg==" saltValue="+MIN4w3mzLmdmAzC96qIWw=="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L52"/>
  <sheetViews>
    <sheetView tabSelected="1" zoomScale="130" zoomScaleNormal="130" workbookViewId="0">
      <pane ySplit="6" topLeftCell="A24" activePane="bottomLeft" state="frozen"/>
      <selection pane="bottomLeft" activeCell="F37" sqref="F37"/>
    </sheetView>
  </sheetViews>
  <sheetFormatPr baseColWidth="10" defaultColWidth="11.3828125" defaultRowHeight="14.6" x14ac:dyDescent="0.4"/>
  <cols>
    <col min="1" max="1" width="13.3046875" style="1" customWidth="1"/>
    <col min="2" max="2" width="8.84375" style="1" bestFit="1" customWidth="1"/>
    <col min="3" max="3" width="3.84375" style="1" bestFit="1" customWidth="1"/>
    <col min="4" max="4" width="33.15234375" style="1" customWidth="1"/>
    <col min="5" max="5" width="8.15234375" style="1" bestFit="1" customWidth="1"/>
    <col min="6" max="6" width="11.3046875" style="1" customWidth="1"/>
    <col min="7" max="7" width="10.15234375" style="1" bestFit="1" customWidth="1"/>
    <col min="8" max="11" width="11.3828125" style="1"/>
    <col min="12" max="12" width="14.15234375" style="1" bestFit="1" customWidth="1"/>
    <col min="13" max="16384" width="11.3828125" style="1"/>
  </cols>
  <sheetData>
    <row r="1" spans="1:7" ht="73.5" customHeight="1" thickBot="1" x14ac:dyDescent="0.45">
      <c r="A1" s="65" t="s">
        <v>12</v>
      </c>
      <c r="B1" s="66"/>
      <c r="C1" s="66"/>
      <c r="D1" s="66"/>
      <c r="E1" s="66"/>
      <c r="F1" s="66"/>
      <c r="G1" s="67"/>
    </row>
    <row r="2" spans="1:7" ht="60" customHeight="1" x14ac:dyDescent="0.4">
      <c r="A2" s="68" t="s">
        <v>13</v>
      </c>
      <c r="B2" s="68"/>
      <c r="C2" s="68"/>
      <c r="D2" s="68"/>
      <c r="E2" s="68"/>
      <c r="F2" s="68"/>
      <c r="G2" s="68"/>
    </row>
    <row r="3" spans="1:7" x14ac:dyDescent="0.4">
      <c r="A3" s="32"/>
      <c r="B3" s="11"/>
      <c r="C3" s="11"/>
      <c r="D3" s="11"/>
      <c r="E3" s="11"/>
      <c r="F3" s="11"/>
      <c r="G3" s="33"/>
    </row>
    <row r="4" spans="1:7" ht="18.45" x14ac:dyDescent="0.4">
      <c r="A4" s="34" t="s">
        <v>45</v>
      </c>
      <c r="B4" s="11"/>
      <c r="C4" s="11"/>
      <c r="D4" s="11"/>
      <c r="E4" s="11"/>
      <c r="F4" s="11"/>
      <c r="G4" s="33"/>
    </row>
    <row r="5" spans="1:7" ht="5.15" customHeight="1" x14ac:dyDescent="0.4">
      <c r="A5" s="34"/>
      <c r="B5" s="11"/>
      <c r="C5" s="11"/>
      <c r="D5" s="11"/>
      <c r="E5" s="11"/>
      <c r="F5" s="11"/>
      <c r="G5" s="33"/>
    </row>
    <row r="6" spans="1:7" ht="24" x14ac:dyDescent="0.4">
      <c r="A6" s="72" t="s">
        <v>0</v>
      </c>
      <c r="B6" s="72" t="s">
        <v>1</v>
      </c>
      <c r="C6" s="72" t="s">
        <v>2</v>
      </c>
      <c r="D6" s="73" t="s">
        <v>3</v>
      </c>
      <c r="E6" s="50" t="s">
        <v>105</v>
      </c>
      <c r="F6" s="50" t="s">
        <v>107</v>
      </c>
      <c r="G6" s="50" t="s">
        <v>106</v>
      </c>
    </row>
    <row r="7" spans="1:7" x14ac:dyDescent="0.4">
      <c r="A7" s="74" t="s">
        <v>48</v>
      </c>
      <c r="B7" s="74" t="s">
        <v>4</v>
      </c>
      <c r="C7" s="74" t="s">
        <v>5</v>
      </c>
      <c r="D7" s="75" t="s">
        <v>49</v>
      </c>
      <c r="E7" s="76"/>
      <c r="F7" s="77"/>
      <c r="G7" s="35"/>
    </row>
    <row r="8" spans="1:7" x14ac:dyDescent="0.4">
      <c r="A8" s="78" t="s">
        <v>50</v>
      </c>
      <c r="B8" s="79" t="s">
        <v>6</v>
      </c>
      <c r="C8" s="79" t="s">
        <v>51</v>
      </c>
      <c r="D8" s="80" t="s">
        <v>52</v>
      </c>
      <c r="E8" s="81">
        <v>249.75</v>
      </c>
      <c r="F8" s="82"/>
      <c r="G8" s="36">
        <f>+ROUND(+E8*F8,2)</f>
        <v>0</v>
      </c>
    </row>
    <row r="9" spans="1:7" x14ac:dyDescent="0.4">
      <c r="A9" s="78" t="s">
        <v>53</v>
      </c>
      <c r="B9" s="79" t="s">
        <v>6</v>
      </c>
      <c r="C9" s="79" t="s">
        <v>51</v>
      </c>
      <c r="D9" s="80" t="s">
        <v>54</v>
      </c>
      <c r="E9" s="81">
        <v>249.75</v>
      </c>
      <c r="F9" s="82"/>
      <c r="G9" s="36">
        <f t="shared" ref="G9:G13" si="0">+ROUND(+E9*F9,2)</f>
        <v>0</v>
      </c>
    </row>
    <row r="10" spans="1:7" x14ac:dyDescent="0.4">
      <c r="A10" s="78" t="s">
        <v>55</v>
      </c>
      <c r="B10" s="79" t="s">
        <v>6</v>
      </c>
      <c r="C10" s="79" t="s">
        <v>56</v>
      </c>
      <c r="D10" s="80" t="s">
        <v>57</v>
      </c>
      <c r="E10" s="81">
        <v>62.44</v>
      </c>
      <c r="F10" s="82"/>
      <c r="G10" s="36">
        <f t="shared" si="0"/>
        <v>0</v>
      </c>
    </row>
    <row r="11" spans="1:7" x14ac:dyDescent="0.4">
      <c r="A11" s="78" t="s">
        <v>58</v>
      </c>
      <c r="B11" s="79" t="s">
        <v>6</v>
      </c>
      <c r="C11" s="79" t="s">
        <v>51</v>
      </c>
      <c r="D11" s="80" t="s">
        <v>59</v>
      </c>
      <c r="E11" s="81">
        <v>249.75</v>
      </c>
      <c r="F11" s="82"/>
      <c r="G11" s="36">
        <f t="shared" si="0"/>
        <v>0</v>
      </c>
    </row>
    <row r="12" spans="1:7" x14ac:dyDescent="0.4">
      <c r="A12" s="78" t="s">
        <v>60</v>
      </c>
      <c r="B12" s="79" t="s">
        <v>6</v>
      </c>
      <c r="C12" s="79" t="s">
        <v>8</v>
      </c>
      <c r="D12" s="80" t="s">
        <v>61</v>
      </c>
      <c r="E12" s="81">
        <v>2</v>
      </c>
      <c r="F12" s="82"/>
      <c r="G12" s="36">
        <f t="shared" si="0"/>
        <v>0</v>
      </c>
    </row>
    <row r="13" spans="1:7" x14ac:dyDescent="0.4">
      <c r="A13" s="78" t="s">
        <v>62</v>
      </c>
      <c r="B13" s="79" t="s">
        <v>6</v>
      </c>
      <c r="C13" s="79" t="s">
        <v>7</v>
      </c>
      <c r="D13" s="80" t="s">
        <v>63</v>
      </c>
      <c r="E13" s="81">
        <v>66</v>
      </c>
      <c r="F13" s="82"/>
      <c r="G13" s="36">
        <f t="shared" si="0"/>
        <v>0</v>
      </c>
    </row>
    <row r="14" spans="1:7" x14ac:dyDescent="0.4">
      <c r="A14" s="83"/>
      <c r="B14" s="83"/>
      <c r="C14" s="83"/>
      <c r="D14" s="84" t="s">
        <v>64</v>
      </c>
      <c r="E14" s="85"/>
      <c r="F14" s="86"/>
      <c r="G14" s="37">
        <f>SUM(G8:G13)</f>
        <v>0</v>
      </c>
    </row>
    <row r="15" spans="1:7" x14ac:dyDescent="0.4">
      <c r="A15" s="74" t="s">
        <v>65</v>
      </c>
      <c r="B15" s="74" t="s">
        <v>4</v>
      </c>
      <c r="C15" s="74" t="s">
        <v>5</v>
      </c>
      <c r="D15" s="75" t="s">
        <v>66</v>
      </c>
      <c r="E15" s="87"/>
      <c r="F15" s="88"/>
      <c r="G15" s="38"/>
    </row>
    <row r="16" spans="1:7" x14ac:dyDescent="0.4">
      <c r="A16" s="89" t="s">
        <v>67</v>
      </c>
      <c r="B16" s="90" t="s">
        <v>6</v>
      </c>
      <c r="C16" s="90" t="s">
        <v>51</v>
      </c>
      <c r="D16" s="91" t="s">
        <v>68</v>
      </c>
      <c r="E16" s="92">
        <v>249.75</v>
      </c>
      <c r="F16" s="93"/>
      <c r="G16" s="36">
        <f t="shared" ref="G16:G23" si="1">+ROUND(+E16*F16,2)</f>
        <v>0</v>
      </c>
    </row>
    <row r="17" spans="1:7" x14ac:dyDescent="0.4">
      <c r="A17" s="89" t="s">
        <v>69</v>
      </c>
      <c r="B17" s="90" t="s">
        <v>6</v>
      </c>
      <c r="C17" s="90" t="s">
        <v>51</v>
      </c>
      <c r="D17" s="91" t="s">
        <v>70</v>
      </c>
      <c r="E17" s="92">
        <v>249.75</v>
      </c>
      <c r="F17" s="93"/>
      <c r="G17" s="36">
        <f t="shared" si="1"/>
        <v>0</v>
      </c>
    </row>
    <row r="18" spans="1:7" x14ac:dyDescent="0.4">
      <c r="A18" s="89" t="s">
        <v>71</v>
      </c>
      <c r="B18" s="90" t="s">
        <v>6</v>
      </c>
      <c r="C18" s="90" t="s">
        <v>51</v>
      </c>
      <c r="D18" s="91" t="s">
        <v>72</v>
      </c>
      <c r="E18" s="92">
        <v>249.75</v>
      </c>
      <c r="F18" s="93"/>
      <c r="G18" s="36">
        <f t="shared" si="1"/>
        <v>0</v>
      </c>
    </row>
    <row r="19" spans="1:7" ht="21.45" x14ac:dyDescent="0.4">
      <c r="A19" s="89" t="s">
        <v>73</v>
      </c>
      <c r="B19" s="90" t="s">
        <v>6</v>
      </c>
      <c r="C19" s="90" t="s">
        <v>74</v>
      </c>
      <c r="D19" s="91" t="s">
        <v>75</v>
      </c>
      <c r="E19" s="92">
        <v>54</v>
      </c>
      <c r="F19" s="93"/>
      <c r="G19" s="36">
        <f t="shared" si="1"/>
        <v>0</v>
      </c>
    </row>
    <row r="20" spans="1:7" ht="21.45" x14ac:dyDescent="0.4">
      <c r="A20" s="89" t="s">
        <v>76</v>
      </c>
      <c r="B20" s="90" t="s">
        <v>6</v>
      </c>
      <c r="C20" s="90" t="s">
        <v>7</v>
      </c>
      <c r="D20" s="91" t="s">
        <v>77</v>
      </c>
      <c r="E20" s="92">
        <v>66</v>
      </c>
      <c r="F20" s="93"/>
      <c r="G20" s="36">
        <f t="shared" si="1"/>
        <v>0</v>
      </c>
    </row>
    <row r="21" spans="1:7" ht="21.45" x14ac:dyDescent="0.4">
      <c r="A21" s="89" t="s">
        <v>78</v>
      </c>
      <c r="B21" s="90" t="s">
        <v>6</v>
      </c>
      <c r="C21" s="90" t="s">
        <v>7</v>
      </c>
      <c r="D21" s="91" t="s">
        <v>79</v>
      </c>
      <c r="E21" s="92">
        <v>66</v>
      </c>
      <c r="F21" s="93"/>
      <c r="G21" s="36">
        <f t="shared" si="1"/>
        <v>0</v>
      </c>
    </row>
    <row r="22" spans="1:7" x14ac:dyDescent="0.4">
      <c r="A22" s="89" t="s">
        <v>80</v>
      </c>
      <c r="B22" s="90" t="s">
        <v>6</v>
      </c>
      <c r="C22" s="90" t="s">
        <v>8</v>
      </c>
      <c r="D22" s="91" t="s">
        <v>81</v>
      </c>
      <c r="E22" s="92">
        <v>55.83</v>
      </c>
      <c r="F22" s="93"/>
      <c r="G22" s="36">
        <f t="shared" si="1"/>
        <v>0</v>
      </c>
    </row>
    <row r="23" spans="1:7" x14ac:dyDescent="0.4">
      <c r="A23" s="89" t="s">
        <v>82</v>
      </c>
      <c r="B23" s="90" t="s">
        <v>6</v>
      </c>
      <c r="C23" s="90" t="s">
        <v>8</v>
      </c>
      <c r="D23" s="91" t="s">
        <v>83</v>
      </c>
      <c r="E23" s="92">
        <v>10</v>
      </c>
      <c r="F23" s="93"/>
      <c r="G23" s="36">
        <f t="shared" si="1"/>
        <v>0</v>
      </c>
    </row>
    <row r="24" spans="1:7" x14ac:dyDescent="0.4">
      <c r="A24" s="83"/>
      <c r="B24" s="83"/>
      <c r="C24" s="83"/>
      <c r="D24" s="84" t="s">
        <v>84</v>
      </c>
      <c r="E24" s="85"/>
      <c r="F24" s="86"/>
      <c r="G24" s="37">
        <f>SUM(G16:G23)</f>
        <v>0</v>
      </c>
    </row>
    <row r="25" spans="1:7" x14ac:dyDescent="0.4">
      <c r="A25" s="74" t="s">
        <v>85</v>
      </c>
      <c r="B25" s="74" t="s">
        <v>4</v>
      </c>
      <c r="C25" s="74" t="s">
        <v>5</v>
      </c>
      <c r="D25" s="75" t="s">
        <v>86</v>
      </c>
      <c r="E25" s="87"/>
      <c r="F25" s="94"/>
      <c r="G25" s="38"/>
    </row>
    <row r="26" spans="1:7" x14ac:dyDescent="0.4">
      <c r="A26" s="89" t="s">
        <v>87</v>
      </c>
      <c r="B26" s="90" t="s">
        <v>6</v>
      </c>
      <c r="C26" s="90" t="s">
        <v>51</v>
      </c>
      <c r="D26" s="91" t="s">
        <v>88</v>
      </c>
      <c r="E26" s="92">
        <v>73.3</v>
      </c>
      <c r="F26" s="82"/>
      <c r="G26" s="36">
        <f t="shared" ref="G26" si="2">+ROUND(+E26*F26,2)</f>
        <v>0</v>
      </c>
    </row>
    <row r="27" spans="1:7" x14ac:dyDescent="0.4">
      <c r="A27" s="83"/>
      <c r="B27" s="83"/>
      <c r="C27" s="83"/>
      <c r="D27" s="84" t="s">
        <v>89</v>
      </c>
      <c r="E27" s="85"/>
      <c r="F27" s="86"/>
      <c r="G27" s="37">
        <f>SUM(G26:G26)</f>
        <v>0</v>
      </c>
    </row>
    <row r="28" spans="1:7" x14ac:dyDescent="0.4">
      <c r="A28" s="74" t="s">
        <v>90</v>
      </c>
      <c r="B28" s="74" t="s">
        <v>4</v>
      </c>
      <c r="C28" s="74" t="s">
        <v>5</v>
      </c>
      <c r="D28" s="75" t="s">
        <v>9</v>
      </c>
      <c r="E28" s="95"/>
      <c r="F28" s="94"/>
      <c r="G28" s="38"/>
    </row>
    <row r="29" spans="1:7" x14ac:dyDescent="0.4">
      <c r="A29" s="89" t="s">
        <v>91</v>
      </c>
      <c r="B29" s="90" t="s">
        <v>6</v>
      </c>
      <c r="C29" s="90" t="s">
        <v>92</v>
      </c>
      <c r="D29" s="91" t="s">
        <v>9</v>
      </c>
      <c r="E29" s="81">
        <v>1</v>
      </c>
      <c r="F29" s="82"/>
      <c r="G29" s="36">
        <f t="shared" ref="G29" si="3">+ROUND(+E29*F29,2)</f>
        <v>0</v>
      </c>
    </row>
    <row r="30" spans="1:7" x14ac:dyDescent="0.4">
      <c r="A30" s="83"/>
      <c r="B30" s="83"/>
      <c r="C30" s="83"/>
      <c r="D30" s="84" t="s">
        <v>93</v>
      </c>
      <c r="E30" s="85"/>
      <c r="F30" s="86"/>
      <c r="G30" s="37">
        <f>SUM(G29:G29)</f>
        <v>0</v>
      </c>
    </row>
    <row r="31" spans="1:7" x14ac:dyDescent="0.4">
      <c r="A31" s="74" t="s">
        <v>94</v>
      </c>
      <c r="B31" s="74" t="s">
        <v>4</v>
      </c>
      <c r="C31" s="74" t="s">
        <v>5</v>
      </c>
      <c r="D31" s="75" t="s">
        <v>95</v>
      </c>
      <c r="E31" s="95"/>
      <c r="F31" s="94"/>
      <c r="G31" s="38"/>
    </row>
    <row r="32" spans="1:7" x14ac:dyDescent="0.4">
      <c r="A32" s="89" t="s">
        <v>96</v>
      </c>
      <c r="B32" s="90" t="s">
        <v>6</v>
      </c>
      <c r="C32" s="90" t="s">
        <v>92</v>
      </c>
      <c r="D32" s="91" t="s">
        <v>95</v>
      </c>
      <c r="E32" s="81">
        <v>1</v>
      </c>
      <c r="F32" s="82"/>
      <c r="G32" s="36">
        <f t="shared" ref="G32:G34" si="4">+ROUND(+E32*F32,2)</f>
        <v>0</v>
      </c>
    </row>
    <row r="33" spans="1:12" x14ac:dyDescent="0.4">
      <c r="A33" s="89" t="s">
        <v>97</v>
      </c>
      <c r="B33" s="90" t="s">
        <v>6</v>
      </c>
      <c r="C33" s="90" t="s">
        <v>56</v>
      </c>
      <c r="D33" s="91" t="s">
        <v>98</v>
      </c>
      <c r="E33" s="81">
        <v>174.83</v>
      </c>
      <c r="F33" s="82"/>
      <c r="G33" s="36">
        <f t="shared" si="4"/>
        <v>0</v>
      </c>
    </row>
    <row r="34" spans="1:12" x14ac:dyDescent="0.4">
      <c r="A34" s="89" t="s">
        <v>99</v>
      </c>
      <c r="B34" s="90" t="s">
        <v>6</v>
      </c>
      <c r="C34" s="90" t="s">
        <v>56</v>
      </c>
      <c r="D34" s="91" t="s">
        <v>100</v>
      </c>
      <c r="E34" s="81">
        <v>36</v>
      </c>
      <c r="F34" s="82"/>
      <c r="G34" s="36">
        <f t="shared" si="4"/>
        <v>0</v>
      </c>
    </row>
    <row r="35" spans="1:12" x14ac:dyDescent="0.4">
      <c r="A35" s="83"/>
      <c r="B35" s="83"/>
      <c r="C35" s="83"/>
      <c r="D35" s="84" t="s">
        <v>101</v>
      </c>
      <c r="E35" s="85"/>
      <c r="F35" s="86"/>
      <c r="G35" s="37">
        <f>SUM(G32:G34)</f>
        <v>0</v>
      </c>
    </row>
    <row r="36" spans="1:12" x14ac:dyDescent="0.4">
      <c r="A36" s="74" t="s">
        <v>102</v>
      </c>
      <c r="B36" s="74" t="s">
        <v>4</v>
      </c>
      <c r="C36" s="74" t="s">
        <v>5</v>
      </c>
      <c r="D36" s="75" t="s">
        <v>10</v>
      </c>
      <c r="E36" s="87"/>
      <c r="F36" s="88"/>
      <c r="G36" s="96"/>
    </row>
    <row r="37" spans="1:12" x14ac:dyDescent="0.4">
      <c r="A37" s="89" t="s">
        <v>103</v>
      </c>
      <c r="B37" s="90" t="s">
        <v>6</v>
      </c>
      <c r="C37" s="90" t="s">
        <v>92</v>
      </c>
      <c r="D37" s="91" t="s">
        <v>10</v>
      </c>
      <c r="E37" s="81">
        <v>1</v>
      </c>
      <c r="F37" s="93"/>
      <c r="G37" s="36">
        <f t="shared" ref="G37" si="5">+ROUND(+E37*F37,2)</f>
        <v>0</v>
      </c>
    </row>
    <row r="38" spans="1:12" x14ac:dyDescent="0.4">
      <c r="A38" s="83"/>
      <c r="B38" s="83"/>
      <c r="C38" s="83"/>
      <c r="D38" s="84" t="s">
        <v>104</v>
      </c>
      <c r="E38" s="85"/>
      <c r="F38" s="86"/>
      <c r="G38" s="37">
        <f>SUM(G37:G37)</f>
        <v>0</v>
      </c>
    </row>
    <row r="39" spans="1:12" s="23" customFormat="1" ht="12" customHeight="1" x14ac:dyDescent="0.4">
      <c r="A39" s="42"/>
      <c r="B39" s="43"/>
      <c r="C39" s="43"/>
      <c r="D39" s="39" t="s">
        <v>11</v>
      </c>
      <c r="E39" s="40"/>
      <c r="F39" s="41"/>
      <c r="G39" s="37">
        <f>+G38+G30+G27+G24+G14++G35</f>
        <v>0</v>
      </c>
    </row>
    <row r="40" spans="1:12" s="23" customFormat="1" ht="15" customHeight="1" x14ac:dyDescent="0.4">
      <c r="A40" s="42"/>
      <c r="B40" s="43"/>
      <c r="C40" s="43"/>
      <c r="D40" s="3" t="s">
        <v>42</v>
      </c>
      <c r="E40" s="5" t="str">
        <f>+IF(AND($G$39&gt;0,LEN(G40)&lt;=0,LEN(F40)&lt;=0),"13 %",IF(AND($G$39&gt;0,G40&gt;0,LEN(F40)&lt;=0),+(G40/$G$39),""))</f>
        <v/>
      </c>
      <c r="F40" s="6"/>
      <c r="G40" s="48">
        <f>+G39*0.13</f>
        <v>0</v>
      </c>
    </row>
    <row r="41" spans="1:12" s="23" customFormat="1" ht="18.649999999999999" customHeight="1" x14ac:dyDescent="0.4">
      <c r="A41" s="44"/>
      <c r="B41" s="45"/>
      <c r="C41" s="45"/>
      <c r="D41" s="4" t="s">
        <v>43</v>
      </c>
      <c r="E41" s="5" t="str">
        <f>+IF(AND($G$39&gt;0,LEN(G41)&lt;=0,LEN(F41)&lt;=0)," 6 %",IF(AND($G$39&gt;0,G41&gt;0,LEN(F41)&lt;=0),+(G41/$G$39),""))</f>
        <v/>
      </c>
      <c r="F41" s="7"/>
      <c r="G41" s="48">
        <f>+G39*0.06</f>
        <v>0</v>
      </c>
    </row>
    <row r="42" spans="1:12" s="23" customFormat="1" ht="22.2" customHeight="1" x14ac:dyDescent="0.4">
      <c r="A42" s="44"/>
      <c r="B42" s="45"/>
      <c r="C42" s="45"/>
      <c r="D42" s="4" t="s">
        <v>14</v>
      </c>
      <c r="E42" s="46"/>
      <c r="F42" s="46"/>
      <c r="G42" s="47" t="str">
        <f>IF(COUNTA(F8:F37)&lt;20,"hay partidas sin ofertar",SUM(G39:G41))</f>
        <v>hay partidas sin ofertar</v>
      </c>
      <c r="L42" s="49"/>
    </row>
    <row r="44" spans="1:12" ht="29.25" customHeight="1" x14ac:dyDescent="0.4">
      <c r="A44" s="69" t="s">
        <v>44</v>
      </c>
      <c r="B44" s="69"/>
      <c r="C44" s="69"/>
      <c r="D44" s="69"/>
      <c r="E44" s="69"/>
      <c r="F44" s="69"/>
      <c r="G44" s="69"/>
    </row>
    <row r="45" spans="1:12" ht="50.15" customHeight="1" x14ac:dyDescent="0.4">
      <c r="A45" s="70"/>
      <c r="B45" s="70"/>
      <c r="C45" s="70"/>
      <c r="D45" s="70"/>
      <c r="E45" s="70"/>
      <c r="F45" s="70"/>
      <c r="G45" s="70"/>
      <c r="J45" s="51"/>
    </row>
    <row r="46" spans="1:12" x14ac:dyDescent="0.4">
      <c r="J46" s="51"/>
    </row>
    <row r="48" spans="1:12" s="2" customFormat="1" x14ac:dyDescent="0.4">
      <c r="A48" s="8" t="s">
        <v>15</v>
      </c>
      <c r="B48" s="71"/>
      <c r="C48" s="71"/>
      <c r="D48" s="71"/>
      <c r="E48" s="9"/>
      <c r="F48" s="10"/>
    </row>
    <row r="52" spans="1:7" s="2" customFormat="1" ht="75" customHeight="1" x14ac:dyDescent="0.4">
      <c r="A52" s="64" t="s">
        <v>16</v>
      </c>
      <c r="B52" s="64"/>
      <c r="C52" s="64"/>
      <c r="D52" s="64"/>
      <c r="E52" s="64"/>
      <c r="F52" s="64"/>
      <c r="G52" s="64"/>
    </row>
  </sheetData>
  <sheetProtection algorithmName="SHA-512" hashValue="IUYx0jK7De/Qi+oohkCE9gyklrsfSxNo92SYRrv2A9Bc8KTGsx4Dkgs59kSJNlAAC43AI36x67PGsqmbV9Y7Sw==" saltValue="53Yx8hhekjS+taQj4gyW3A==" spinCount="100000" sheet="1" objects="1" scenarios="1" selectLockedCells="1"/>
  <autoFilter ref="A6:G41" xr:uid="{721CCB1B-2303-49A4-B1CE-A51181FB9A2C}"/>
  <mergeCells count="6">
    <mergeCell ref="A52:G52"/>
    <mergeCell ref="A1:G1"/>
    <mergeCell ref="A2:G2"/>
    <mergeCell ref="A44:G44"/>
    <mergeCell ref="A45:G45"/>
    <mergeCell ref="B48:D48"/>
  </mergeCells>
  <dataValidations disablePrompts="1" count="1">
    <dataValidation type="list" allowBlank="1" showInputMessage="1" showErrorMessage="1" sqref="B7 B15:B23 B25:B26 B28:B29 B31:B34 B36:B37" xr:uid="{41C4971B-C6C7-4A6B-8821-1F4A50851F0D}">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2026-05-14T11:21:01Z</cp:lastPrinted>
  <dcterms:created xsi:type="dcterms:W3CDTF">2025-03-07T14:13:09Z</dcterms:created>
  <dcterms:modified xsi:type="dcterms:W3CDTF">2026-05-25T15:31:07Z</dcterms:modified>
</cp:coreProperties>
</file>