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2133-2026 - Obras despachos y remodelac set grabación CT RNE Cataluña(VV)\2 Doc def\"/>
    </mc:Choice>
  </mc:AlternateContent>
  <xr:revisionPtr revIDLastSave="0" documentId="13_ncr:1_{3954EADF-4372-444D-A88E-ED8503B9D6CE}" xr6:coauthVersionLast="36" xr6:coauthVersionMax="36" xr10:uidLastSave="{00000000-0000-0000-0000-000000000000}"/>
  <bookViews>
    <workbookView xWindow="-103" yWindow="-103" windowWidth="23254" windowHeight="12454" xr2:uid="{A52B4E31-3FAB-4C67-A221-F7C3CBA493C6}"/>
  </bookViews>
  <sheets>
    <sheet name="Anexo I pag 1 oferta" sheetId="5" r:id="rId1"/>
    <sheet name="Anexo I Tabla Desglose Precio" sheetId="4" r:id="rId2"/>
  </sheets>
  <definedNames>
    <definedName name="_xlnm._FilterDatabase" localSheetId="1" hidden="1">'Anexo I Tabla Desglose Precio'!$D$6:$F$86</definedName>
    <definedName name="_xlnm.Print_Area" localSheetId="0">'Anexo I pag 1 oferta'!$A$3:$I$56</definedName>
    <definedName name="_xlnm.Print_Area" localSheetId="1">'Anexo I Tabla Desglose Precio'!$A$4:$F$96</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6" i="4" l="1"/>
  <c r="F75" i="4"/>
  <c r="F74" i="4"/>
  <c r="F70" i="4"/>
  <c r="F71" i="4"/>
  <c r="F72" i="4"/>
  <c r="F10" i="4"/>
  <c r="F11" i="4"/>
  <c r="F12" i="4"/>
  <c r="F13" i="4"/>
  <c r="F14" i="4"/>
  <c r="F15" i="4"/>
  <c r="F16" i="4"/>
  <c r="F18" i="4"/>
  <c r="F19" i="4"/>
  <c r="F20" i="4"/>
  <c r="F21" i="4"/>
  <c r="F22" i="4"/>
  <c r="F23" i="4"/>
  <c r="F24" i="4"/>
  <c r="F25" i="4"/>
  <c r="F26" i="4"/>
  <c r="F28" i="4"/>
  <c r="F29" i="4"/>
  <c r="F30" i="4"/>
  <c r="F31" i="4"/>
  <c r="F32" i="4"/>
  <c r="F34" i="4"/>
  <c r="F33" i="4" s="1"/>
  <c r="F36" i="4"/>
  <c r="F37" i="4"/>
  <c r="F38" i="4"/>
  <c r="F39" i="4"/>
  <c r="F40" i="4"/>
  <c r="F41" i="4"/>
  <c r="F42" i="4"/>
  <c r="F44" i="4"/>
  <c r="F45" i="4"/>
  <c r="F46" i="4"/>
  <c r="F48" i="4"/>
  <c r="F49" i="4"/>
  <c r="F50" i="4"/>
  <c r="F52" i="4"/>
  <c r="F53" i="4"/>
  <c r="F54" i="4"/>
  <c r="F56" i="4"/>
  <c r="F57" i="4"/>
  <c r="F58" i="4"/>
  <c r="F59" i="4"/>
  <c r="F60" i="4"/>
  <c r="F61" i="4"/>
  <c r="F63" i="4"/>
  <c r="F62" i="4" s="1"/>
  <c r="F65" i="4"/>
  <c r="F66" i="4"/>
  <c r="F67" i="4"/>
  <c r="F9" i="4" l="1"/>
  <c r="F47" i="4"/>
  <c r="F27" i="4"/>
  <c r="F17" i="4"/>
  <c r="F35" i="4"/>
  <c r="F55" i="4"/>
  <c r="F73" i="4"/>
  <c r="F64" i="4"/>
  <c r="F43" i="4"/>
  <c r="F51" i="4"/>
  <c r="F69" i="4"/>
  <c r="F68" i="4" s="1"/>
  <c r="F8" i="4"/>
  <c r="F7" i="4" s="1"/>
  <c r="F77" i="4" l="1"/>
  <c r="E83" i="4" l="1"/>
  <c r="F83" i="4" s="1"/>
  <c r="E81" i="4"/>
  <c r="F81" i="4" s="1"/>
  <c r="E79" i="4"/>
  <c r="F79" i="4" s="1"/>
  <c r="F84" i="4" l="1"/>
  <c r="F85" i="4" s="1"/>
  <c r="D85" i="4" s="1"/>
  <c r="F86" i="4" l="1"/>
  <c r="D86" i="4" s="1"/>
  <c r="F87" i="4" l="1"/>
  <c r="B29" i="5" s="1"/>
</calcChain>
</file>

<file path=xl/sharedStrings.xml><?xml version="1.0" encoding="utf-8"?>
<sst xmlns="http://schemas.openxmlformats.org/spreadsheetml/2006/main" count="256" uniqueCount="199">
  <si>
    <t>Código</t>
  </si>
  <si>
    <t>Resumen</t>
  </si>
  <si>
    <t>m2</t>
  </si>
  <si>
    <t>m</t>
  </si>
  <si>
    <t>ud</t>
  </si>
  <si>
    <t>m²</t>
  </si>
  <si>
    <t>SEÑALIZACIÓN FOTOLUMINISCENTE</t>
  </si>
  <si>
    <t>TOTAL PRESUPUESTO EJECUCIÓN MATERIAL</t>
  </si>
  <si>
    <t xml:space="preserve">ESTA TABLA DESGLOSE PRECIO DE OFERTA SE PRESENTARA EN FORMATO PDF 
</t>
  </si>
  <si>
    <t>Fdo:</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</si>
  <si>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</si>
  <si>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</si>
  <si>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</si>
  <si>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</si>
  <si>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</si>
  <si>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</si>
  <si>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</si>
  <si>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</si>
  <si>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</si>
  <si>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</si>
  <si>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</si>
  <si>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</si>
  <si>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</si>
  <si>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</si>
  <si>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</si>
  <si>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</si>
  <si>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</si>
  <si>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</si>
  <si>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</si>
  <si>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</si>
  <si>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</si>
  <si>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</si>
  <si>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</si>
  <si>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</si>
  <si>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</si>
  <si>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</si>
  <si>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</si>
  <si>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BARRERA FONICA EN FALSO TECHO Y BAJO SUELO TECNICO</t>
  </si>
  <si>
    <t>MAMPARA CIEGA</t>
  </si>
  <si>
    <t>REVESTIMIENTOS</t>
  </si>
  <si>
    <t>GUARNECIDO Y ENLUCIDO YESO</t>
  </si>
  <si>
    <t>PAVIMENTOS</t>
  </si>
  <si>
    <t>MONTAJE BALDOSAS SUELO TÉCNICO RECUP</t>
  </si>
  <si>
    <t>FALSOS TECHOS</t>
  </si>
  <si>
    <t>FALSO TECHO LISO DE CARTÓN YESO SUSPENDIDO</t>
  </si>
  <si>
    <t>VINILO ADHESIVO CON IMPRESIÓN DIGITAL</t>
  </si>
  <si>
    <t>CARPINTERÍA Y CERRAJERÍA</t>
  </si>
  <si>
    <t>DESPLAZAMIENTO DE MECANISMOS</t>
  </si>
  <si>
    <t>CLIMATIZACIÓN Y VENTILACIÓN</t>
  </si>
  <si>
    <t>CABLEADO ESTRUCTURADO</t>
  </si>
  <si>
    <t>Importe Unitario Ofertado</t>
  </si>
  <si>
    <t>Total Ofertado</t>
  </si>
  <si>
    <t>ACTUACIONES PREVIAS</t>
  </si>
  <si>
    <t>DESPEJE, DESPLAZAMIENTO Y/O RETIRADA DE MOBILIARIO</t>
  </si>
  <si>
    <t>PROTECCIÓN MOBILIARIO EXISTENTE</t>
  </si>
  <si>
    <t>PROTECCIÓN DEL PAVIMENTO</t>
  </si>
  <si>
    <t>TAPADO DE DETECTORES EXISTENTES</t>
  </si>
  <si>
    <t>TAPADO DE VIGAS FRÍAS</t>
  </si>
  <si>
    <t>DEMOLICIONES Y DESMONTAJES</t>
  </si>
  <si>
    <t>DEMOLICIÓN FALSO TECHO</t>
  </si>
  <si>
    <t>DESMONTAJE RODAPIE CON O SIN RECUPERACIÓN</t>
  </si>
  <si>
    <t>DESMONTAJE DE LUMINARIAS</t>
  </si>
  <si>
    <t>DESMONTAJE DE SONDA DE TEMPERATURA</t>
  </si>
  <si>
    <t>DESMONTAJE DE MECANISMOS</t>
  </si>
  <si>
    <t>ALBAÑILERÍA, CERRAMIENTOS Y DIVISIONES</t>
  </si>
  <si>
    <t>MÓDULOS TÉCNICOS EN MAMPARAS</t>
  </si>
  <si>
    <t>BALDOSAS SUELO TÉCNICO SIMILAR AL EXISTENTE</t>
  </si>
  <si>
    <t>RODAPIÉ PVC EXPANDIDO 100 MM</t>
  </si>
  <si>
    <t>PLETINA SOBRE SUELO TECNICO</t>
  </si>
  <si>
    <t>SUELO TÉCNICO REGISTRABLE ESTRATIFICADO</t>
  </si>
  <si>
    <t>MONTAJE DE SUELO TECNICO ESTRATIFICADO RECUPERADO</t>
  </si>
  <si>
    <t>MONTAJE DE PLACAS RETIRADAS Y ACOPIADAS</t>
  </si>
  <si>
    <t>PLACAS DE FALSO TECHO</t>
  </si>
  <si>
    <t>PINTURA Y ACABADOS</t>
  </si>
  <si>
    <t>ELECTRICIDAD Y ALUMBRADO</t>
  </si>
  <si>
    <t>MONTAJE DE LUMINARIA RECUPERADA</t>
  </si>
  <si>
    <t>SONDA DE TEMPERATURA</t>
  </si>
  <si>
    <t>LIMPIEZA Y PUESTA A PUNTO DE VIGAS FRÍAS</t>
  </si>
  <si>
    <t>PROTECCIÓN CONTRA INCENDIOS</t>
  </si>
  <si>
    <t>NOTA IMPORTANTE: 
Este fichero de mediciones en Excel (ÚNICO FORMATO DISPONIBLE) se facilita como ayuda para la preparación de la oferta económica_ Debe considerarse que, en todo caso, el ÚNICO CONTENIDO TÉCNICO VINCULANTE ES EL DEFINIDO EN EL PLIEGO DE CONDICIONES TÉCNICAS y el licitador debe verificar que los capítulos y contenidos de la oferta presentada correspondan exactamente con las mediciones del Proyecto_</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</si>
  <si>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Proyecto_ Las propuestas deberán presentarse exclusivamente con desglose de capítulos, partidas, subtotales y totales indicado y sin desglose descriptivo de cada partida_</t>
  </si>
  <si>
    <t>TOTAL OFERTADO</t>
  </si>
  <si>
    <t xml:space="preserve">“Obras despachos y remodelación set de grabación en CT RNE Cataluña" </t>
  </si>
  <si>
    <t>Expediente n.º S/02133/2026</t>
  </si>
  <si>
    <t>C.RBD.00</t>
  </si>
  <si>
    <t>TRAMITACIONES ADMINISTRATIVAS</t>
  </si>
  <si>
    <t>C.RBD.00.01</t>
  </si>
  <si>
    <t>TOMA DE DATOS Y GENERACIÓN DE DOCUMENTACIÓN</t>
  </si>
  <si>
    <t>C.RBD.01</t>
  </si>
  <si>
    <t>C.RBD.01.01</t>
  </si>
  <si>
    <t>C.RBD.01.02</t>
  </si>
  <si>
    <t>C.RBD.01.03</t>
  </si>
  <si>
    <t>C.RBD.01.04</t>
  </si>
  <si>
    <t>C.RBD.01.05</t>
  </si>
  <si>
    <t>C.RBD.01.06</t>
  </si>
  <si>
    <t>DESCUELGUE Y RECOLOCACIÓN INSTALACIONES EN F.T.</t>
  </si>
  <si>
    <t>C.RBD.01.07</t>
  </si>
  <si>
    <t>IMPLANTACIÓN, SECTORIZACION TEMPORAL Y PROTECCIÓN INTEGRAL</t>
  </si>
  <si>
    <t>C.RBD.02</t>
  </si>
  <si>
    <t>C.RBD.02.01</t>
  </si>
  <si>
    <t>DESMONTAJE MAMPARA SIN RECUPERACIÓN</t>
  </si>
  <si>
    <t>C.RBD.02.02</t>
  </si>
  <si>
    <t>DESMONTAJE PUERTA SIN RECUPERACIÓN</t>
  </si>
  <si>
    <t>C.RBD.02.03</t>
  </si>
  <si>
    <t>DESMONTAJE PLACAS FALSO TECHO CON O SIN RECUP.</t>
  </si>
  <si>
    <t>C.RBD.02.04</t>
  </si>
  <si>
    <t>C.RBD.02.05</t>
  </si>
  <si>
    <t>DESMONTAJE CON O SIN RECUP. SUELO TECNICO</t>
  </si>
  <si>
    <t>C.RBD.02.06</t>
  </si>
  <si>
    <t>C.RBD.02.07</t>
  </si>
  <si>
    <t>C.RBD.02.08</t>
  </si>
  <si>
    <t>C.RBD.02.09</t>
  </si>
  <si>
    <t>C.RBD.03</t>
  </si>
  <si>
    <t>C.RBD.03.01</t>
  </si>
  <si>
    <t>C.RBD.03.02</t>
  </si>
  <si>
    <t>MAMPARA ALUMINIO DOBLE DE VIDRIO</t>
  </si>
  <si>
    <t>C.RBD.03.03</t>
  </si>
  <si>
    <t>C.RBD.03.04</t>
  </si>
  <si>
    <t>RELLENO FIBRA ENTRE BARRERAS FONICAS EN FALSO TECHO Y BAJO SUELO TECNICO</t>
  </si>
  <si>
    <t>C.RBD.03.05</t>
  </si>
  <si>
    <t>C.RBD.04</t>
  </si>
  <si>
    <t>C.RBD.04.01</t>
  </si>
  <si>
    <t>C.RBD.05</t>
  </si>
  <si>
    <t>C.RBD.05.01</t>
  </si>
  <si>
    <t>C.RBD.05.02</t>
  </si>
  <si>
    <t>C.RBD.05.03</t>
  </si>
  <si>
    <t>C.RBD.05.04</t>
  </si>
  <si>
    <t>C.RBD.05.05</t>
  </si>
  <si>
    <t>C.RBD.05.06</t>
  </si>
  <si>
    <t>C.RBD.05.07</t>
  </si>
  <si>
    <t>CAJEADO/PERFORACIÓN Y PASACABLES CIRCULAR</t>
  </si>
  <si>
    <t>C.RBD.06</t>
  </si>
  <si>
    <t>C.RBD.06.01</t>
  </si>
  <si>
    <t>C.RBD.06.02</t>
  </si>
  <si>
    <t>C.RBD.06.03</t>
  </si>
  <si>
    <t>C.RBD.07</t>
  </si>
  <si>
    <t>C.RBD.07.01</t>
  </si>
  <si>
    <t>PINTURA PLÁSTICA SOBRE PARAMENTOS PREVIAMENTE PINTADOS</t>
  </si>
  <si>
    <t>C.RBD.07.02</t>
  </si>
  <si>
    <t>PLACA SEÑALIZACIÓN PARA SALAS 360x120 mm.</t>
  </si>
  <si>
    <t>C.RBD.07.03</t>
  </si>
  <si>
    <t>C.RBD.08</t>
  </si>
  <si>
    <t>C.RBD.08.01</t>
  </si>
  <si>
    <t>PUERTA LISA SUELO/TECHO 1H 925x2600</t>
  </si>
  <si>
    <t>C.RBD.08.02</t>
  </si>
  <si>
    <t>PUERTA MAMPARA ALUMINIO DOBLE VIDRIO</t>
  </si>
  <si>
    <t>C.RBD.08.03</t>
  </si>
  <si>
    <t>COLOCACIÓN PUERTA RECUPERADA</t>
  </si>
  <si>
    <t>C.RBD.09</t>
  </si>
  <si>
    <t>C.RBD.09.01</t>
  </si>
  <si>
    <t>LINEA ELECTRICA RZ1 0,6/1KV 3G2.5 mm2.</t>
  </si>
  <si>
    <t>C.RBD.09.02</t>
  </si>
  <si>
    <t>CAJA DE SUELO TIPO OFIBLOC 2RED+1 SAI+ 2 RJ45</t>
  </si>
  <si>
    <t>C.RBD.09.03</t>
  </si>
  <si>
    <t>C.RBD.09.04</t>
  </si>
  <si>
    <t>C.RBD.09.05</t>
  </si>
  <si>
    <t>MONTAJE DE MECANISMOS</t>
  </si>
  <si>
    <t>C.RBD.09.06</t>
  </si>
  <si>
    <t>C.RBD.10</t>
  </si>
  <si>
    <t>C.RBD.10.01</t>
  </si>
  <si>
    <t>AMPLIACION RED CABLEADO ESTRUCTURADO CAT 6A-NO APANTALLADO</t>
  </si>
  <si>
    <t>C.RBD.11</t>
  </si>
  <si>
    <t>C.RBD.11.01</t>
  </si>
  <si>
    <t>C.RBD.11.02</t>
  </si>
  <si>
    <t>C.RBD.11.03</t>
  </si>
  <si>
    <t>DESCONEXIÓN EQUIPO DE CLIMATIZACIÓN</t>
  </si>
  <si>
    <t>C.RBD.12</t>
  </si>
  <si>
    <t>C.RBD.12.01</t>
  </si>
  <si>
    <t>C.RBD.12.02</t>
  </si>
  <si>
    <t>DETECTOR DE INCENDIOS</t>
  </si>
  <si>
    <t>C.RBD.12.03</t>
  </si>
  <si>
    <t>REPROGRAMACION CENTRAL</t>
  </si>
  <si>
    <t>C.RBD.12.04</t>
  </si>
  <si>
    <t>CUELGUE TEMPORAL Y RE-COLOCACIÓN DETECTOR</t>
  </si>
  <si>
    <t>C.RBD.13</t>
  </si>
  <si>
    <t>CONTROL DE INSTALACIONES</t>
  </si>
  <si>
    <t>C.RBD.13.01</t>
  </si>
  <si>
    <t>PROGAMACION CONTROL</t>
  </si>
  <si>
    <t>C.RBD.13.02</t>
  </si>
  <si>
    <t>LISTADO Y CHEQUEO PUNTOS, PRUEBAS Y PUESTA EN MARCHA</t>
  </si>
  <si>
    <t>C.RBD.13.03</t>
  </si>
  <si>
    <t>CABLEADO DE CONTROL</t>
  </si>
  <si>
    <t>Unidad de medida</t>
  </si>
  <si>
    <t>Cantidad</t>
  </si>
  <si>
    <t>S-02133-2026 - Obras despachos y remodelación set de grabación en CT RNE Cataluña</t>
  </si>
  <si>
    <t>C.RBD.14</t>
  </si>
  <si>
    <t>CONTROL DE CALIDAD (1,5 % )</t>
  </si>
  <si>
    <t>C.RBD.14.01</t>
  </si>
  <si>
    <t>CONTROL DE CALIDAD</t>
  </si>
  <si>
    <t>Suma capítulos 1-13</t>
  </si>
  <si>
    <t>C.RBD.15</t>
  </si>
  <si>
    <t>GESTIÓN DE RESIDUOS (1,5 %)</t>
  </si>
  <si>
    <t>C.RBD.15.01</t>
  </si>
  <si>
    <t>GESTION DE RESIDUOS</t>
  </si>
  <si>
    <t>C.RBD.16</t>
  </si>
  <si>
    <t>SEGURIDAD Y SALUD (2,5 % )</t>
  </si>
  <si>
    <t>C.RBD.16.01</t>
  </si>
  <si>
    <t>SEGURIDAD Y SALUD</t>
  </si>
  <si>
    <t>(*) Cuando no se indiquen otros porcentajes se entenderá que, quedan incluidos en el precio de la oferta el 13% de Gastos Generales y el 6% de Beneficio Industrial 
Las partidas C.RBD.14.01; C.RBD.15.01; C.RBD.16.01 son partidas cuyo importe se obtiene como porcentaje del presupuesto de ejecución material.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</si>
</sst>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sz val="8"/>
      <name val="Calibri"/>
      <family val="2"/>
      <scheme val="minor"/>
    </font>
    <font>
      <b/>
      <sz val="10"/>
      <color theme="1"/>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sz val="8"/>
      <color rgb="FF0070C0"/>
      <name val="Calibri"/>
      <family val="2"/>
      <scheme val="minor"/>
    </font>
    <font>
      <b/>
      <i/>
      <sz val="9"/>
      <color theme="1"/>
      <name val="Calibri"/>
      <family val="2"/>
      <scheme val="minor"/>
    </font>
    <font>
      <b/>
      <sz val="10"/>
      <color rgb="FF808080"/>
      <name val="Calibri"/>
      <family val="2"/>
      <scheme val="minor"/>
    </font>
    <font>
      <b/>
      <i/>
      <sz val="9"/>
      <name val="Calibri"/>
      <family val="2"/>
      <scheme val="minor"/>
    </font>
    <font>
      <b/>
      <sz val="10"/>
      <color theme="4" tint="-0.499984740745262"/>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0F0F0"/>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n">
        <color indexed="64"/>
      </top>
      <bottom/>
      <diagonal/>
    </border>
    <border>
      <left style="thin">
        <color auto="1"/>
      </left>
      <right/>
      <top style="thin">
        <color auto="1"/>
      </top>
      <bottom/>
      <diagonal/>
    </border>
    <border>
      <left/>
      <right style="thin">
        <color indexed="64"/>
      </right>
      <top style="thin">
        <color auto="1"/>
      </top>
      <bottom/>
      <diagonal/>
    </border>
    <border>
      <left/>
      <right/>
      <top/>
      <bottom style="thin">
        <color indexed="64"/>
      </bottom>
      <diagonal/>
    </border>
  </borders>
  <cellStyleXfs count="1">
    <xf numFmtId="0" fontId="0" fillId="0" borderId="0"/>
  </cellStyleXfs>
  <cellXfs count="99">
    <xf numFmtId="0" fontId="0" fillId="0" borderId="0" xfId="0"/>
    <xf numFmtId="0" fontId="0" fillId="0" borderId="0" xfId="0" applyProtection="1"/>
    <xf numFmtId="0" fontId="0" fillId="0" borderId="0" xfId="0" applyBorder="1" applyProtection="1"/>
    <xf numFmtId="0" fontId="12" fillId="0" borderId="9" xfId="0" applyFont="1" applyBorder="1" applyAlignment="1" applyProtection="1">
      <alignment horizontal="left" vertical="center" wrapText="1"/>
    </xf>
    <xf numFmtId="0" fontId="12" fillId="0" borderId="3" xfId="0" applyFont="1" applyBorder="1" applyAlignment="1" applyProtection="1">
      <alignment horizontal="left" vertical="center" wrapText="1"/>
    </xf>
    <xf numFmtId="0" fontId="0" fillId="0" borderId="0" xfId="0" applyBorder="1" applyAlignment="1" applyProtection="1">
      <alignment vertical="top"/>
    </xf>
    <xf numFmtId="0" fontId="0" fillId="0" borderId="0" xfId="0" applyAlignment="1" applyProtection="1">
      <alignment vertical="top"/>
    </xf>
    <xf numFmtId="0" fontId="15" fillId="0" borderId="0" xfId="0" applyFont="1" applyProtection="1"/>
    <xf numFmtId="0" fontId="1"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18" fillId="0" borderId="0" xfId="0" applyFont="1" applyAlignment="1" applyProtection="1">
      <alignment horizontal="left" vertical="top"/>
    </xf>
    <xf numFmtId="0" fontId="0" fillId="3" borderId="0" xfId="0" applyFill="1" applyAlignment="1" applyProtection="1">
      <alignment vertical="top" shrinkToFit="1"/>
      <protection locked="0"/>
    </xf>
    <xf numFmtId="0" fontId="18"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0" fillId="0" borderId="0" xfId="0" applyFont="1" applyProtection="1"/>
    <xf numFmtId="0" fontId="1" fillId="0" borderId="0" xfId="0" applyFont="1" applyAlignment="1" applyProtection="1">
      <alignment vertical="top"/>
    </xf>
    <xf numFmtId="0" fontId="2" fillId="0" borderId="0" xfId="0" applyFont="1" applyAlignment="1" applyProtection="1">
      <alignment vertical="top"/>
    </xf>
    <xf numFmtId="0" fontId="3" fillId="0" borderId="1" xfId="0" applyFont="1" applyBorder="1" applyAlignment="1" applyProtection="1">
      <alignment horizontal="center" vertical="top"/>
    </xf>
    <xf numFmtId="49" fontId="4" fillId="0" borderId="3" xfId="0" applyNumberFormat="1" applyFont="1" applyFill="1" applyBorder="1" applyAlignment="1" applyProtection="1">
      <alignment vertical="top" wrapText="1"/>
    </xf>
    <xf numFmtId="0" fontId="6" fillId="0" borderId="2" xfId="0" applyFont="1" applyFill="1" applyBorder="1" applyAlignment="1" applyProtection="1">
      <alignment vertical="top"/>
    </xf>
    <xf numFmtId="0" fontId="0" fillId="0" borderId="2" xfId="0" applyFill="1" applyBorder="1" applyProtection="1"/>
    <xf numFmtId="0" fontId="3" fillId="0" borderId="1" xfId="0" applyFont="1" applyBorder="1" applyAlignment="1" applyProtection="1">
      <alignment horizontal="center" vertical="top" wrapText="1"/>
    </xf>
    <xf numFmtId="0" fontId="0" fillId="3" borderId="12" xfId="0" applyFill="1" applyBorder="1" applyAlignment="1" applyProtection="1">
      <alignment horizontal="center" vertical="top"/>
      <protection locked="0"/>
    </xf>
    <xf numFmtId="0" fontId="0" fillId="3" borderId="0" xfId="0" applyFill="1" applyBorder="1" applyAlignment="1" applyProtection="1">
      <alignment horizontal="center" vertical="top"/>
      <protection locked="0"/>
    </xf>
    <xf numFmtId="0" fontId="8" fillId="0" borderId="0" xfId="0" applyFont="1" applyAlignment="1" applyProtection="1">
      <alignment horizontal="center" vertical="top"/>
    </xf>
    <xf numFmtId="4" fontId="9" fillId="3" borderId="1" xfId="0" applyNumberFormat="1" applyFont="1" applyFill="1" applyBorder="1" applyAlignment="1" applyProtection="1">
      <alignment horizontal="center" vertical="top"/>
    </xf>
    <xf numFmtId="4" fontId="21" fillId="5" borderId="2" xfId="0" applyNumberFormat="1" applyFont="1" applyFill="1" applyBorder="1" applyAlignment="1" applyProtection="1">
      <alignment horizontal="center" vertical="top"/>
    </xf>
    <xf numFmtId="4" fontId="21" fillId="5" borderId="1" xfId="0" applyNumberFormat="1" applyFont="1" applyFill="1" applyBorder="1" applyAlignment="1" applyProtection="1">
      <alignment horizontal="center" vertical="top"/>
    </xf>
    <xf numFmtId="49" fontId="4" fillId="0" borderId="3" xfId="0" applyNumberFormat="1" applyFont="1" applyFill="1" applyBorder="1" applyAlignment="1" applyProtection="1">
      <alignment horizontal="center" vertical="top" wrapText="1"/>
    </xf>
    <xf numFmtId="4" fontId="5" fillId="0" borderId="3" xfId="0" applyNumberFormat="1" applyFont="1" applyFill="1" applyBorder="1" applyAlignment="1" applyProtection="1">
      <alignment horizontal="center" vertical="top"/>
    </xf>
    <xf numFmtId="0" fontId="12" fillId="0" borderId="9" xfId="0" applyFont="1" applyBorder="1" applyAlignment="1" applyProtection="1">
      <alignment horizontal="center" vertical="center" wrapText="1"/>
    </xf>
    <xf numFmtId="10" fontId="14" fillId="3" borderId="10" xfId="0" applyNumberFormat="1" applyFont="1" applyFill="1" applyBorder="1" applyAlignment="1" applyProtection="1">
      <alignment horizontal="center" vertical="center"/>
    </xf>
    <xf numFmtId="2" fontId="14" fillId="3" borderId="11" xfId="0" applyNumberFormat="1" applyFont="1" applyFill="1" applyBorder="1" applyAlignment="1" applyProtection="1">
      <alignment horizontal="center" vertical="center"/>
      <protection locked="0"/>
    </xf>
    <xf numFmtId="4" fontId="4" fillId="3" borderId="1" xfId="0" applyNumberFormat="1" applyFont="1" applyFill="1" applyBorder="1" applyAlignment="1" applyProtection="1">
      <alignment horizontal="center" vertical="top"/>
      <protection locked="0"/>
    </xf>
    <xf numFmtId="2" fontId="14" fillId="3" borderId="4" xfId="0" applyNumberFormat="1" applyFont="1" applyFill="1" applyBorder="1" applyAlignment="1" applyProtection="1">
      <alignment horizontal="center" vertical="center"/>
      <protection locked="0"/>
    </xf>
    <xf numFmtId="0" fontId="12" fillId="0" borderId="3" xfId="0" applyFont="1" applyBorder="1" applyAlignment="1" applyProtection="1">
      <alignment horizontal="center" vertical="center" wrapText="1"/>
    </xf>
    <xf numFmtId="0" fontId="6" fillId="0" borderId="3" xfId="0" applyFont="1" applyFill="1" applyBorder="1" applyAlignment="1" applyProtection="1">
      <alignment horizontal="center"/>
    </xf>
    <xf numFmtId="4" fontId="4" fillId="3" borderId="1" xfId="0" applyNumberFormat="1" applyFont="1" applyFill="1" applyBorder="1" applyAlignment="1" applyProtection="1">
      <alignment horizontal="center"/>
    </xf>
    <xf numFmtId="4" fontId="0" fillId="0" borderId="0" xfId="0" applyNumberFormat="1" applyAlignment="1" applyProtection="1">
      <alignment horizontal="center"/>
    </xf>
    <xf numFmtId="0" fontId="0" fillId="0" borderId="0" xfId="0" applyBorder="1" applyAlignment="1" applyProtection="1">
      <alignment horizontal="center"/>
    </xf>
    <xf numFmtId="0" fontId="0" fillId="0" borderId="0" xfId="0" applyAlignment="1" applyProtection="1">
      <alignment horizontal="center"/>
    </xf>
    <xf numFmtId="4" fontId="6" fillId="3" borderId="1" xfId="0" applyNumberFormat="1" applyFont="1" applyFill="1" applyBorder="1" applyAlignment="1" applyProtection="1">
      <alignment horizontal="center" vertical="top"/>
    </xf>
    <xf numFmtId="4" fontId="6" fillId="3" borderId="1" xfId="0" applyNumberFormat="1" applyFont="1" applyFill="1" applyBorder="1" applyAlignment="1" applyProtection="1">
      <alignment horizontal="center" vertical="top"/>
      <protection locked="0"/>
    </xf>
    <xf numFmtId="0" fontId="0" fillId="0" borderId="0" xfId="0" applyAlignment="1" applyProtection="1">
      <alignment horizontal="center" vertical="top"/>
    </xf>
    <xf numFmtId="49" fontId="4" fillId="2" borderId="1" xfId="0" applyNumberFormat="1" applyFont="1" applyFill="1" applyBorder="1" applyAlignment="1">
      <alignment vertical="top"/>
    </xf>
    <xf numFmtId="49" fontId="4" fillId="2" borderId="1" xfId="0" applyNumberFormat="1" applyFont="1" applyFill="1" applyBorder="1" applyAlignment="1">
      <alignment vertical="top" wrapText="1"/>
    </xf>
    <xf numFmtId="3" fontId="5" fillId="2" borderId="1" xfId="0" applyNumberFormat="1" applyFont="1" applyFill="1" applyBorder="1" applyAlignment="1">
      <alignment vertical="top"/>
    </xf>
    <xf numFmtId="4" fontId="5" fillId="2" borderId="1" xfId="0" applyNumberFormat="1" applyFont="1" applyFill="1" applyBorder="1" applyAlignment="1">
      <alignment vertical="top"/>
    </xf>
    <xf numFmtId="49" fontId="6" fillId="6" borderId="1" xfId="0" applyNumberFormat="1" applyFont="1" applyFill="1" applyBorder="1" applyAlignment="1">
      <alignment vertical="top"/>
    </xf>
    <xf numFmtId="49" fontId="6" fillId="0" borderId="1" xfId="0" applyNumberFormat="1" applyFont="1" applyBorder="1" applyAlignment="1">
      <alignment vertical="top" wrapText="1"/>
    </xf>
    <xf numFmtId="0" fontId="22" fillId="0" borderId="1"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4" fontId="23" fillId="2" borderId="1" xfId="0" applyNumberFormat="1" applyFont="1" applyFill="1" applyBorder="1" applyAlignment="1" applyProtection="1">
      <alignment horizontal="center" vertical="center"/>
    </xf>
    <xf numFmtId="0" fontId="0" fillId="0" borderId="0" xfId="0" applyAlignment="1" applyProtection="1">
      <alignment horizontal="center" vertical="center"/>
    </xf>
    <xf numFmtId="3" fontId="6" fillId="0" borderId="3" xfId="0" applyNumberFormat="1"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8" fillId="0" borderId="0" xfId="0" applyFont="1" applyAlignment="1" applyProtection="1">
      <alignment horizontal="center" vertical="center"/>
    </xf>
    <xf numFmtId="49" fontId="4" fillId="2" borderId="1" xfId="0" applyNumberFormat="1" applyFont="1" applyFill="1" applyBorder="1" applyAlignment="1">
      <alignment horizontal="center" vertical="center"/>
    </xf>
    <xf numFmtId="49" fontId="6" fillId="0" borderId="1" xfId="0" applyNumberFormat="1" applyFont="1" applyBorder="1" applyAlignment="1">
      <alignment horizontal="center" vertical="center"/>
    </xf>
    <xf numFmtId="3" fontId="5" fillId="2" borderId="1" xfId="0" applyNumberFormat="1" applyFont="1" applyFill="1" applyBorder="1" applyAlignment="1">
      <alignment horizontal="center" vertical="top"/>
    </xf>
    <xf numFmtId="4" fontId="6" fillId="0" borderId="1" xfId="0" applyNumberFormat="1" applyFont="1" applyBorder="1" applyAlignment="1">
      <alignment horizontal="center" vertical="top"/>
    </xf>
    <xf numFmtId="3" fontId="4" fillId="2" borderId="1" xfId="0" applyNumberFormat="1" applyFont="1" applyFill="1" applyBorder="1" applyAlignment="1">
      <alignment vertical="top"/>
    </xf>
    <xf numFmtId="4" fontId="4" fillId="2" borderId="1" xfId="0" applyNumberFormat="1" applyFont="1" applyFill="1" applyBorder="1" applyAlignment="1">
      <alignment vertical="top"/>
    </xf>
    <xf numFmtId="4" fontId="4" fillId="3" borderId="1" xfId="0" applyNumberFormat="1" applyFont="1" applyFill="1" applyBorder="1" applyAlignment="1" applyProtection="1">
      <alignment horizontal="center"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11" fillId="0" borderId="0" xfId="0" applyFont="1" applyAlignment="1" applyProtection="1">
      <alignment horizontal="center" vertical="top" wrapText="1"/>
    </xf>
    <xf numFmtId="0" fontId="17"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Font="1" applyAlignment="1" applyProtection="1">
      <alignment horizontal="left" vertical="top" wrapText="1"/>
    </xf>
    <xf numFmtId="0" fontId="0" fillId="0" borderId="12" xfId="0" applyBorder="1" applyAlignment="1" applyProtection="1">
      <alignment horizontal="center" wrapText="1"/>
      <protection locked="0"/>
    </xf>
    <xf numFmtId="0" fontId="0" fillId="3" borderId="0" xfId="0" applyFill="1" applyAlignment="1" applyProtection="1">
      <alignment horizontal="left"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6" fillId="0" borderId="0" xfId="0" applyFont="1" applyBorder="1" applyAlignment="1" applyProtection="1">
      <alignment horizontal="left" vertical="top" wrapText="1"/>
    </xf>
    <xf numFmtId="0" fontId="10" fillId="0" borderId="5" xfId="0" applyFont="1" applyBorder="1" applyAlignment="1" applyProtection="1">
      <alignment horizontal="left" vertical="top" wrapText="1"/>
    </xf>
    <xf numFmtId="0" fontId="10" fillId="0" borderId="6" xfId="0" applyFont="1" applyBorder="1" applyAlignment="1" applyProtection="1">
      <alignment horizontal="left" vertical="top" wrapText="1"/>
    </xf>
    <xf numFmtId="0" fontId="10" fillId="0" borderId="7" xfId="0" applyFont="1" applyBorder="1" applyAlignment="1" applyProtection="1">
      <alignment horizontal="left" vertical="top" wrapText="1"/>
    </xf>
    <xf numFmtId="0" fontId="11" fillId="0" borderId="8"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49" fontId="4" fillId="0" borderId="2" xfId="0" applyNumberFormat="1" applyFont="1" applyBorder="1" applyAlignment="1">
      <alignment horizontal="right" vertical="top" wrapText="1"/>
    </xf>
    <xf numFmtId="49" fontId="4" fillId="0" borderId="3" xfId="0" applyNumberFormat="1" applyFont="1" applyBorder="1" applyAlignment="1">
      <alignment horizontal="right" vertical="top" wrapText="1"/>
    </xf>
    <xf numFmtId="49" fontId="4" fillId="0" borderId="4" xfId="0" applyNumberFormat="1" applyFont="1" applyBorder="1" applyAlignment="1">
      <alignment horizontal="right" vertical="top" wrapText="1"/>
    </xf>
    <xf numFmtId="4" fontId="0" fillId="0" borderId="0" xfId="0" applyNumberFormat="1" applyProtection="1"/>
    <xf numFmtId="4" fontId="25" fillId="2" borderId="1" xfId="0" applyNumberFormat="1"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888545</xdr:colOff>
      <xdr:row>7</xdr:row>
      <xdr:rowOff>50345</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zoomScaleNormal="100" workbookViewId="0">
      <pane ySplit="9" topLeftCell="A12" activePane="bottomLeft" state="frozen"/>
      <selection pane="bottomLeft" activeCell="B12" sqref="B12:E12"/>
    </sheetView>
  </sheetViews>
  <sheetFormatPr baseColWidth="10" defaultColWidth="11.3828125" defaultRowHeight="14.6" x14ac:dyDescent="0.4"/>
  <cols>
    <col min="1" max="1" width="8.3046875" style="1" customWidth="1"/>
    <col min="2" max="2" width="13.53515625" style="1" customWidth="1"/>
    <col min="3" max="3" width="17.84375" style="1" customWidth="1"/>
    <col min="4" max="9" width="11.3828125" style="1"/>
    <col min="10" max="10" width="1.69140625" style="1" customWidth="1"/>
    <col min="11" max="16384" width="11.3828125" style="1"/>
  </cols>
  <sheetData>
    <row r="2" spans="1:9" s="6" customFormat="1" ht="75" customHeight="1" x14ac:dyDescent="0.4">
      <c r="A2" s="78" t="s">
        <v>10</v>
      </c>
      <c r="B2" s="78"/>
      <c r="C2" s="78"/>
      <c r="D2" s="78"/>
      <c r="E2" s="78"/>
      <c r="F2" s="78"/>
      <c r="G2" s="78"/>
      <c r="H2" s="78"/>
      <c r="I2" s="78"/>
    </row>
    <row r="5" spans="1:9" x14ac:dyDescent="0.4">
      <c r="D5" s="7"/>
      <c r="E5" s="7"/>
      <c r="F5" s="8"/>
      <c r="G5" s="8"/>
      <c r="H5" s="8"/>
      <c r="I5" s="9" t="s">
        <v>82</v>
      </c>
    </row>
    <row r="6" spans="1:9" x14ac:dyDescent="0.4">
      <c r="D6" s="7"/>
      <c r="E6" s="7"/>
      <c r="F6" s="8"/>
      <c r="G6" s="8"/>
      <c r="H6" s="8"/>
      <c r="I6" s="9"/>
    </row>
    <row r="7" spans="1:9" x14ac:dyDescent="0.4">
      <c r="D7" s="7"/>
      <c r="E7" s="7"/>
      <c r="F7" s="8"/>
      <c r="G7" s="8"/>
      <c r="H7" s="8"/>
      <c r="I7" s="10" t="s">
        <v>83</v>
      </c>
    </row>
    <row r="8" spans="1:9" ht="25" customHeight="1" x14ac:dyDescent="0.4"/>
    <row r="9" spans="1:9" ht="18.45" x14ac:dyDescent="0.5">
      <c r="A9" s="79" t="s">
        <v>11</v>
      </c>
      <c r="B9" s="79"/>
      <c r="C9" s="79"/>
      <c r="D9" s="79"/>
      <c r="E9" s="79"/>
      <c r="F9" s="79"/>
      <c r="G9" s="79"/>
      <c r="H9" s="79"/>
      <c r="I9" s="79"/>
    </row>
    <row r="10" spans="1:9" ht="15" customHeight="1" x14ac:dyDescent="0.4"/>
    <row r="11" spans="1:9" ht="15" customHeight="1" x14ac:dyDescent="0.4"/>
    <row r="12" spans="1:9" x14ac:dyDescent="0.4">
      <c r="A12" s="6" t="s">
        <v>12</v>
      </c>
      <c r="B12" s="80"/>
      <c r="C12" s="80"/>
      <c r="D12" s="80"/>
      <c r="E12" s="80"/>
      <c r="F12" s="76" t="s">
        <v>13</v>
      </c>
      <c r="G12" s="76"/>
      <c r="H12" s="76"/>
      <c r="I12" s="11"/>
    </row>
    <row r="13" spans="1:9" x14ac:dyDescent="0.4">
      <c r="A13" s="81" t="s">
        <v>14</v>
      </c>
      <c r="B13" s="81"/>
      <c r="C13" s="81"/>
      <c r="D13" s="81"/>
      <c r="E13" s="81"/>
      <c r="F13" s="81"/>
      <c r="G13" s="81"/>
      <c r="H13" s="81"/>
      <c r="I13" s="12"/>
    </row>
    <row r="14" spans="1:9" x14ac:dyDescent="0.4">
      <c r="A14" s="13"/>
      <c r="B14" s="13"/>
      <c r="C14" s="13"/>
      <c r="D14" s="13"/>
      <c r="E14" s="13"/>
      <c r="F14" s="13"/>
      <c r="G14" s="13"/>
      <c r="H14" s="13"/>
      <c r="I14" s="12"/>
    </row>
    <row r="15" spans="1:9" x14ac:dyDescent="0.4">
      <c r="A15" s="6" t="s">
        <v>15</v>
      </c>
      <c r="B15" s="6"/>
      <c r="C15" s="14"/>
      <c r="D15" s="76" t="s">
        <v>16</v>
      </c>
      <c r="E15" s="76"/>
      <c r="F15" s="77"/>
      <c r="G15" s="77"/>
      <c r="H15" s="77"/>
      <c r="I15" s="77"/>
    </row>
    <row r="16" spans="1:9" x14ac:dyDescent="0.4">
      <c r="B16" s="15"/>
      <c r="C16" s="15" t="s">
        <v>17</v>
      </c>
      <c r="D16" s="15"/>
      <c r="E16" s="15"/>
      <c r="F16" s="15" t="s">
        <v>18</v>
      </c>
      <c r="G16" s="15"/>
      <c r="H16" s="15"/>
      <c r="I16" s="6"/>
    </row>
    <row r="17" spans="1:9" x14ac:dyDescent="0.4">
      <c r="B17" s="15"/>
      <c r="C17" s="15"/>
      <c r="D17" s="15"/>
      <c r="E17" s="15"/>
      <c r="F17" s="15"/>
      <c r="G17" s="15"/>
      <c r="H17" s="15"/>
      <c r="I17" s="6"/>
    </row>
    <row r="18" spans="1:9" x14ac:dyDescent="0.4">
      <c r="A18" s="6" t="s">
        <v>19</v>
      </c>
      <c r="B18" s="11"/>
      <c r="C18" s="76" t="s">
        <v>20</v>
      </c>
      <c r="D18" s="76"/>
      <c r="E18" s="84"/>
      <c r="F18" s="84"/>
      <c r="G18" s="84"/>
      <c r="H18" s="16" t="s">
        <v>21</v>
      </c>
      <c r="I18" s="17"/>
    </row>
    <row r="19" spans="1:9" s="18" customFormat="1" x14ac:dyDescent="0.4">
      <c r="B19" s="19"/>
      <c r="C19" s="20"/>
      <c r="D19" s="20"/>
      <c r="E19" s="21"/>
      <c r="F19" s="21"/>
      <c r="G19" s="21"/>
      <c r="H19" s="21"/>
      <c r="I19" s="21"/>
    </row>
    <row r="20" spans="1:9" s="18" customFormat="1" x14ac:dyDescent="0.4">
      <c r="B20" s="19"/>
      <c r="C20" s="20"/>
      <c r="D20" s="20"/>
      <c r="E20" s="21"/>
      <c r="F20" s="21"/>
      <c r="G20" s="21"/>
      <c r="H20" s="21"/>
      <c r="I20" s="21"/>
    </row>
    <row r="21" spans="1:9" s="18" customFormat="1" x14ac:dyDescent="0.4">
      <c r="A21" s="22" t="s">
        <v>22</v>
      </c>
      <c r="B21" s="19"/>
      <c r="C21" s="77"/>
      <c r="D21" s="77"/>
      <c r="E21" s="77"/>
      <c r="F21" s="77"/>
      <c r="G21" s="77"/>
      <c r="H21" s="21" t="s">
        <v>23</v>
      </c>
      <c r="I21" s="17"/>
    </row>
    <row r="22" spans="1:9" s="18" customFormat="1" x14ac:dyDescent="0.4">
      <c r="A22" s="22"/>
      <c r="B22" s="19"/>
      <c r="C22" s="20"/>
      <c r="D22" s="20"/>
      <c r="E22" s="20"/>
      <c r="F22" s="20"/>
      <c r="G22" s="20"/>
      <c r="H22" s="21"/>
      <c r="I22" s="16"/>
    </row>
    <row r="23" spans="1:9" x14ac:dyDescent="0.4">
      <c r="A23" s="6" t="s">
        <v>24</v>
      </c>
      <c r="B23" s="6"/>
      <c r="C23" s="6"/>
      <c r="D23" s="6"/>
      <c r="E23" s="6"/>
      <c r="F23" s="6"/>
      <c r="G23" s="6"/>
      <c r="H23" s="6"/>
      <c r="I23" s="6"/>
    </row>
    <row r="24" spans="1:9" ht="15" customHeight="1" x14ac:dyDescent="0.4">
      <c r="A24" s="6"/>
      <c r="B24" s="6"/>
      <c r="C24" s="6"/>
      <c r="D24" s="6"/>
      <c r="E24" s="6"/>
      <c r="F24" s="6"/>
      <c r="G24" s="6"/>
      <c r="H24" s="6"/>
      <c r="I24" s="6"/>
    </row>
    <row r="25" spans="1:9" ht="56.25" customHeight="1" x14ac:dyDescent="0.4">
      <c r="A25" s="85" t="s">
        <v>25</v>
      </c>
      <c r="B25" s="85"/>
      <c r="C25" s="85"/>
      <c r="D25" s="85"/>
      <c r="E25" s="85"/>
      <c r="F25" s="85"/>
      <c r="G25" s="85"/>
      <c r="H25" s="85"/>
      <c r="I25" s="6"/>
    </row>
    <row r="26" spans="1:9" ht="15" customHeight="1" x14ac:dyDescent="0.4">
      <c r="A26" s="6"/>
      <c r="B26" s="6"/>
      <c r="C26" s="6"/>
      <c r="D26" s="6"/>
      <c r="E26" s="6"/>
      <c r="F26" s="6"/>
      <c r="G26" s="6"/>
      <c r="H26" s="6"/>
      <c r="I26" s="6"/>
    </row>
    <row r="27" spans="1:9" ht="15" customHeight="1" x14ac:dyDescent="0.4">
      <c r="A27" s="6" t="s">
        <v>26</v>
      </c>
      <c r="B27" s="6"/>
      <c r="C27" s="6"/>
      <c r="D27" s="6"/>
      <c r="E27" s="6"/>
      <c r="F27" s="6"/>
      <c r="G27" s="6"/>
      <c r="H27" s="6"/>
    </row>
    <row r="28" spans="1:9" ht="15" customHeight="1" x14ac:dyDescent="0.4">
      <c r="A28" s="6"/>
      <c r="B28" s="6"/>
      <c r="C28" s="6"/>
      <c r="D28" s="6"/>
      <c r="E28" s="6"/>
      <c r="F28" s="6"/>
      <c r="G28" s="6"/>
      <c r="H28" s="6"/>
    </row>
    <row r="29" spans="1:9" ht="15" customHeight="1" x14ac:dyDescent="0.4">
      <c r="A29" s="6" t="s">
        <v>27</v>
      </c>
      <c r="B29" s="86">
        <f>+IF('Anexo I Tabla Desglose Precio'!F87&lt;=42417.24,'Anexo I Tabla Desglose Precio'!F87,"ERROR: no debe superar 42417,24")</f>
        <v>0</v>
      </c>
      <c r="C29" s="87"/>
      <c r="D29" s="6" t="s">
        <v>28</v>
      </c>
      <c r="E29" s="6"/>
      <c r="F29" s="6"/>
      <c r="G29" s="6"/>
      <c r="H29" s="6"/>
    </row>
    <row r="30" spans="1:9" ht="15" customHeight="1" x14ac:dyDescent="0.4">
      <c r="A30" s="6"/>
      <c r="B30" s="6"/>
      <c r="C30" s="6"/>
      <c r="D30" s="6"/>
      <c r="E30" s="6"/>
      <c r="F30" s="6"/>
      <c r="G30" s="6"/>
      <c r="H30" s="6"/>
    </row>
    <row r="31" spans="1:9" ht="15" customHeight="1" x14ac:dyDescent="0.4">
      <c r="A31" s="23"/>
      <c r="B31" s="6"/>
      <c r="C31" s="6"/>
      <c r="D31" s="6"/>
      <c r="E31" s="6"/>
      <c r="F31" s="6"/>
      <c r="G31" s="6"/>
      <c r="H31" s="6"/>
    </row>
    <row r="32" spans="1:9" ht="15" customHeight="1" x14ac:dyDescent="0.4">
      <c r="A32" s="6"/>
      <c r="B32" s="6"/>
      <c r="C32" s="6"/>
      <c r="D32" s="6"/>
      <c r="E32" s="6"/>
      <c r="F32" s="6"/>
      <c r="G32" s="6"/>
      <c r="H32" s="6"/>
      <c r="I32" s="6"/>
    </row>
    <row r="33" spans="1:9" ht="35.15" customHeight="1" x14ac:dyDescent="0.4">
      <c r="A33" s="82" t="s">
        <v>29</v>
      </c>
      <c r="B33" s="82"/>
      <c r="C33" s="82"/>
      <c r="D33" s="82"/>
      <c r="E33" s="82"/>
      <c r="F33" s="82"/>
      <c r="G33" s="82"/>
      <c r="H33" s="82"/>
      <c r="I33" s="6"/>
    </row>
    <row r="34" spans="1:9" ht="27" customHeight="1" x14ac:dyDescent="0.4">
      <c r="A34" s="6"/>
      <c r="B34" s="6"/>
      <c r="C34" s="6"/>
      <c r="D34" s="6"/>
      <c r="E34" s="6"/>
      <c r="F34" s="6"/>
      <c r="G34" s="6"/>
      <c r="H34" s="6"/>
      <c r="I34" s="6"/>
    </row>
    <row r="35" spans="1:9" ht="27" customHeight="1" x14ac:dyDescent="0.4">
      <c r="A35" s="82" t="s">
        <v>30</v>
      </c>
      <c r="B35" s="82"/>
      <c r="C35" s="82"/>
      <c r="D35" s="82"/>
      <c r="E35" s="82"/>
      <c r="F35" s="82"/>
      <c r="G35" s="82"/>
      <c r="H35" s="82"/>
      <c r="I35" s="6"/>
    </row>
    <row r="36" spans="1:9" ht="27" customHeight="1" x14ac:dyDescent="0.4">
      <c r="A36" s="6"/>
      <c r="B36" s="6"/>
      <c r="C36" s="6"/>
      <c r="D36" s="6"/>
      <c r="E36" s="6"/>
      <c r="F36" s="6"/>
      <c r="G36" s="6"/>
      <c r="H36" s="6"/>
      <c r="I36" s="6"/>
    </row>
    <row r="37" spans="1:9" ht="27" customHeight="1" x14ac:dyDescent="0.4">
      <c r="A37" s="82" t="s">
        <v>31</v>
      </c>
      <c r="B37" s="82"/>
      <c r="C37" s="82"/>
      <c r="D37" s="82"/>
      <c r="E37" s="82"/>
      <c r="F37" s="82"/>
      <c r="G37" s="82"/>
      <c r="H37" s="82"/>
      <c r="I37" s="6"/>
    </row>
    <row r="38" spans="1:9" ht="27" customHeight="1" x14ac:dyDescent="0.4">
      <c r="A38" s="6"/>
      <c r="B38" s="6"/>
      <c r="C38" s="6"/>
      <c r="D38" s="6"/>
      <c r="E38" s="6"/>
      <c r="F38" s="6"/>
      <c r="G38" s="6"/>
      <c r="H38" s="6"/>
      <c r="I38" s="6"/>
    </row>
    <row r="39" spans="1:9" ht="43.5" customHeight="1" x14ac:dyDescent="0.4">
      <c r="A39" s="82" t="s">
        <v>32</v>
      </c>
      <c r="B39" s="82"/>
      <c r="C39" s="82"/>
      <c r="D39" s="82"/>
      <c r="E39" s="82"/>
      <c r="F39" s="82"/>
      <c r="G39" s="82"/>
      <c r="H39" s="82"/>
      <c r="I39" s="6"/>
    </row>
    <row r="40" spans="1:9" ht="27" customHeight="1" x14ac:dyDescent="0.4">
      <c r="A40" s="24"/>
      <c r="B40" s="24"/>
      <c r="C40" s="24"/>
      <c r="D40" s="24"/>
      <c r="E40" s="24"/>
      <c r="F40" s="24"/>
      <c r="G40" s="24"/>
      <c r="H40" s="24"/>
      <c r="I40" s="6"/>
    </row>
    <row r="41" spans="1:9" x14ac:dyDescent="0.4">
      <c r="A41" s="25" t="s">
        <v>33</v>
      </c>
      <c r="B41" s="6"/>
      <c r="C41" s="6"/>
      <c r="D41" s="6"/>
      <c r="E41" s="6"/>
      <c r="F41" s="6"/>
      <c r="G41" s="6"/>
      <c r="H41" s="6"/>
      <c r="I41" s="6"/>
    </row>
    <row r="42" spans="1:9" ht="8.15" customHeight="1" x14ac:dyDescent="0.4">
      <c r="A42" s="6"/>
      <c r="B42" s="6"/>
      <c r="C42" s="6"/>
      <c r="D42" s="6"/>
      <c r="E42" s="6"/>
      <c r="F42" s="6"/>
      <c r="G42" s="6"/>
      <c r="H42" s="6"/>
      <c r="I42" s="6"/>
    </row>
    <row r="47" spans="1:9" x14ac:dyDescent="0.4">
      <c r="B47" s="26" t="s">
        <v>34</v>
      </c>
    </row>
    <row r="55" spans="2:7" x14ac:dyDescent="0.4">
      <c r="B55" s="1" t="s">
        <v>9</v>
      </c>
      <c r="C55" s="83"/>
      <c r="D55" s="83"/>
      <c r="E55" s="83"/>
      <c r="F55" s="83"/>
      <c r="G55" s="83"/>
    </row>
  </sheetData>
  <sheetProtection algorithmName="SHA-512" hashValue="UvSiPIMtGxtUrxPjk8f2Gr7oP33TOw81+UjmRcpSI6ZNThXKjuylr3YYDk2WMKtET5fLt1WlMghm7CgOosXZvw==" saltValue="QG75ki3D6PPugvS1wm7QZw==" spinCount="100000" sheet="1" selectLockedCells="1"/>
  <mergeCells count="17">
    <mergeCell ref="A35:H35"/>
    <mergeCell ref="A37:H37"/>
    <mergeCell ref="A39:H39"/>
    <mergeCell ref="C55:G55"/>
    <mergeCell ref="C18:D18"/>
    <mergeCell ref="E18:G18"/>
    <mergeCell ref="C21:G21"/>
    <mergeCell ref="A25:H25"/>
    <mergeCell ref="B29:C29"/>
    <mergeCell ref="A33:H33"/>
    <mergeCell ref="D15:E15"/>
    <mergeCell ref="F15:I15"/>
    <mergeCell ref="A2:I2"/>
    <mergeCell ref="A9:I9"/>
    <mergeCell ref="B12:E12"/>
    <mergeCell ref="F12:H12"/>
    <mergeCell ref="A13:H1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G96"/>
  <sheetViews>
    <sheetView topLeftCell="A8" zoomScale="120" zoomScaleNormal="120" workbookViewId="0">
      <selection activeCell="E8" sqref="E8"/>
    </sheetView>
  </sheetViews>
  <sheetFormatPr baseColWidth="10" defaultColWidth="11.3828125" defaultRowHeight="14.6" x14ac:dyDescent="0.4"/>
  <cols>
    <col min="1" max="1" width="22.3828125" style="1" customWidth="1"/>
    <col min="2" max="2" width="54.3046875" style="1" customWidth="1"/>
    <col min="3" max="3" width="10.15234375" style="52" customWidth="1"/>
    <col min="4" max="4" width="8.15234375" style="65" bestFit="1" customWidth="1"/>
    <col min="5" max="5" width="11.3046875" style="52" customWidth="1"/>
    <col min="6" max="6" width="10.15234375" style="52" bestFit="1" customWidth="1"/>
    <col min="7" max="16384" width="11.3828125" style="1"/>
  </cols>
  <sheetData>
    <row r="1" spans="1:6" ht="73.5" customHeight="1" thickBot="1" x14ac:dyDescent="0.45">
      <c r="A1" s="89" t="s">
        <v>79</v>
      </c>
      <c r="B1" s="90"/>
      <c r="C1" s="90"/>
      <c r="D1" s="90"/>
      <c r="E1" s="90"/>
      <c r="F1" s="91"/>
    </row>
    <row r="2" spans="1:6" ht="60" customHeight="1" x14ac:dyDescent="0.4">
      <c r="A2" s="92" t="s">
        <v>8</v>
      </c>
      <c r="B2" s="92"/>
      <c r="C2" s="92"/>
      <c r="D2" s="92"/>
      <c r="E2" s="92"/>
      <c r="F2" s="92"/>
    </row>
    <row r="3" spans="1:6" x14ac:dyDescent="0.4">
      <c r="A3" s="27"/>
      <c r="B3" s="6"/>
      <c r="C3" s="55"/>
      <c r="E3" s="55"/>
      <c r="F3" s="36"/>
    </row>
    <row r="4" spans="1:6" ht="18.45" x14ac:dyDescent="0.4">
      <c r="A4" s="28" t="s">
        <v>184</v>
      </c>
      <c r="B4" s="6"/>
      <c r="C4" s="55"/>
      <c r="E4" s="55"/>
      <c r="F4" s="36"/>
    </row>
    <row r="5" spans="1:6" ht="5.15" customHeight="1" x14ac:dyDescent="0.4">
      <c r="A5" s="28"/>
      <c r="B5" s="6"/>
      <c r="C5" s="55"/>
      <c r="E5" s="55"/>
      <c r="F5" s="36"/>
    </row>
    <row r="6" spans="1:6" ht="36" x14ac:dyDescent="0.4">
      <c r="A6" s="29" t="s">
        <v>0</v>
      </c>
      <c r="B6" s="33" t="s">
        <v>1</v>
      </c>
      <c r="C6" s="62" t="s">
        <v>183</v>
      </c>
      <c r="D6" s="62" t="s">
        <v>182</v>
      </c>
      <c r="E6" s="62" t="s">
        <v>50</v>
      </c>
      <c r="F6" s="63" t="s">
        <v>51</v>
      </c>
    </row>
    <row r="7" spans="1:6" x14ac:dyDescent="0.4">
      <c r="A7" s="56" t="s">
        <v>84</v>
      </c>
      <c r="B7" s="57" t="s">
        <v>85</v>
      </c>
      <c r="C7" s="71"/>
      <c r="D7" s="69"/>
      <c r="E7" s="64"/>
      <c r="F7" s="98">
        <f>SUM(F8)</f>
        <v>0</v>
      </c>
    </row>
    <row r="8" spans="1:6" x14ac:dyDescent="0.4">
      <c r="A8" s="60" t="s">
        <v>86</v>
      </c>
      <c r="B8" s="61" t="s">
        <v>87</v>
      </c>
      <c r="C8" s="72">
        <v>1</v>
      </c>
      <c r="D8" s="70" t="s">
        <v>4</v>
      </c>
      <c r="E8" s="54"/>
      <c r="F8" s="53">
        <f t="shared" ref="F8:F71" si="0">+ROUND(+C8*ROUND(E8,2),2)</f>
        <v>0</v>
      </c>
    </row>
    <row r="9" spans="1:6" x14ac:dyDescent="0.4">
      <c r="A9" s="56" t="s">
        <v>88</v>
      </c>
      <c r="B9" s="57" t="s">
        <v>52</v>
      </c>
      <c r="C9" s="71"/>
      <c r="D9" s="69"/>
      <c r="E9" s="64"/>
      <c r="F9" s="98">
        <f>SUM(F10:F16)</f>
        <v>0</v>
      </c>
    </row>
    <row r="10" spans="1:6" x14ac:dyDescent="0.4">
      <c r="A10" s="60" t="s">
        <v>89</v>
      </c>
      <c r="B10" s="61" t="s">
        <v>53</v>
      </c>
      <c r="C10" s="72">
        <v>111.2</v>
      </c>
      <c r="D10" s="70" t="s">
        <v>5</v>
      </c>
      <c r="E10" s="54"/>
      <c r="F10" s="53">
        <f t="shared" ref="F10:F67" si="1">+ROUND(+C10*ROUND(E10,2),2)</f>
        <v>0</v>
      </c>
    </row>
    <row r="11" spans="1:6" x14ac:dyDescent="0.4">
      <c r="A11" s="60" t="s">
        <v>90</v>
      </c>
      <c r="B11" s="61" t="s">
        <v>54</v>
      </c>
      <c r="C11" s="72">
        <v>138.47999999999999</v>
      </c>
      <c r="D11" s="70" t="s">
        <v>5</v>
      </c>
      <c r="E11" s="54"/>
      <c r="F11" s="53">
        <f t="shared" si="1"/>
        <v>0</v>
      </c>
    </row>
    <row r="12" spans="1:6" x14ac:dyDescent="0.4">
      <c r="A12" s="60" t="s">
        <v>91</v>
      </c>
      <c r="B12" s="61" t="s">
        <v>55</v>
      </c>
      <c r="C12" s="72">
        <v>104.44</v>
      </c>
      <c r="D12" s="70" t="s">
        <v>2</v>
      </c>
      <c r="E12" s="54"/>
      <c r="F12" s="53">
        <f t="shared" si="1"/>
        <v>0</v>
      </c>
    </row>
    <row r="13" spans="1:6" x14ac:dyDescent="0.4">
      <c r="A13" s="60" t="s">
        <v>92</v>
      </c>
      <c r="B13" s="61" t="s">
        <v>56</v>
      </c>
      <c r="C13" s="72">
        <v>5</v>
      </c>
      <c r="D13" s="70" t="s">
        <v>4</v>
      </c>
      <c r="E13" s="54"/>
      <c r="F13" s="53">
        <f t="shared" si="1"/>
        <v>0</v>
      </c>
    </row>
    <row r="14" spans="1:6" x14ac:dyDescent="0.4">
      <c r="A14" s="60" t="s">
        <v>93</v>
      </c>
      <c r="B14" s="61" t="s">
        <v>57</v>
      </c>
      <c r="C14" s="72">
        <v>1</v>
      </c>
      <c r="D14" s="70" t="s">
        <v>4</v>
      </c>
      <c r="E14" s="54"/>
      <c r="F14" s="53">
        <f t="shared" si="1"/>
        <v>0</v>
      </c>
    </row>
    <row r="15" spans="1:6" x14ac:dyDescent="0.4">
      <c r="A15" s="60" t="s">
        <v>94</v>
      </c>
      <c r="B15" s="61" t="s">
        <v>95</v>
      </c>
      <c r="C15" s="72">
        <v>39.51</v>
      </c>
      <c r="D15" s="70" t="s">
        <v>2</v>
      </c>
      <c r="E15" s="54"/>
      <c r="F15" s="53">
        <f t="shared" si="1"/>
        <v>0</v>
      </c>
    </row>
    <row r="16" spans="1:6" x14ac:dyDescent="0.4">
      <c r="A16" s="60" t="s">
        <v>96</v>
      </c>
      <c r="B16" s="61" t="s">
        <v>97</v>
      </c>
      <c r="C16" s="72">
        <v>1</v>
      </c>
      <c r="D16" s="70" t="s">
        <v>4</v>
      </c>
      <c r="E16" s="54"/>
      <c r="F16" s="53">
        <f t="shared" si="1"/>
        <v>0</v>
      </c>
    </row>
    <row r="17" spans="1:6" x14ac:dyDescent="0.4">
      <c r="A17" s="56" t="s">
        <v>98</v>
      </c>
      <c r="B17" s="57" t="s">
        <v>58</v>
      </c>
      <c r="C17" s="71"/>
      <c r="D17" s="69"/>
      <c r="E17" s="64"/>
      <c r="F17" s="98">
        <f>SUM(F18:F26)</f>
        <v>0</v>
      </c>
    </row>
    <row r="18" spans="1:6" x14ac:dyDescent="0.4">
      <c r="A18" s="60" t="s">
        <v>99</v>
      </c>
      <c r="B18" s="61" t="s">
        <v>100</v>
      </c>
      <c r="C18" s="72">
        <v>25.15</v>
      </c>
      <c r="D18" s="70" t="s">
        <v>2</v>
      </c>
      <c r="E18" s="54"/>
      <c r="F18" s="53">
        <f t="shared" si="1"/>
        <v>0</v>
      </c>
    </row>
    <row r="19" spans="1:6" x14ac:dyDescent="0.4">
      <c r="A19" s="60" t="s">
        <v>101</v>
      </c>
      <c r="B19" s="61" t="s">
        <v>102</v>
      </c>
      <c r="C19" s="72">
        <v>7.5</v>
      </c>
      <c r="D19" s="70" t="s">
        <v>2</v>
      </c>
      <c r="E19" s="54"/>
      <c r="F19" s="53">
        <f t="shared" si="1"/>
        <v>0</v>
      </c>
    </row>
    <row r="20" spans="1:6" x14ac:dyDescent="0.4">
      <c r="A20" s="60" t="s">
        <v>103</v>
      </c>
      <c r="B20" s="61" t="s">
        <v>104</v>
      </c>
      <c r="C20" s="72">
        <v>66.66</v>
      </c>
      <c r="D20" s="70" t="s">
        <v>2</v>
      </c>
      <c r="E20" s="54"/>
      <c r="F20" s="53">
        <f t="shared" si="1"/>
        <v>0</v>
      </c>
    </row>
    <row r="21" spans="1:6" x14ac:dyDescent="0.4">
      <c r="A21" s="60" t="s">
        <v>105</v>
      </c>
      <c r="B21" s="61" t="s">
        <v>59</v>
      </c>
      <c r="C21" s="72">
        <v>26.77</v>
      </c>
      <c r="D21" s="70" t="s">
        <v>2</v>
      </c>
      <c r="E21" s="54"/>
      <c r="F21" s="53">
        <f t="shared" si="1"/>
        <v>0</v>
      </c>
    </row>
    <row r="22" spans="1:6" x14ac:dyDescent="0.4">
      <c r="A22" s="60" t="s">
        <v>106</v>
      </c>
      <c r="B22" s="61" t="s">
        <v>107</v>
      </c>
      <c r="C22" s="72">
        <v>60.84</v>
      </c>
      <c r="D22" s="70" t="s">
        <v>2</v>
      </c>
      <c r="E22" s="54"/>
      <c r="F22" s="53">
        <f t="shared" si="1"/>
        <v>0</v>
      </c>
    </row>
    <row r="23" spans="1:6" x14ac:dyDescent="0.4">
      <c r="A23" s="60" t="s">
        <v>108</v>
      </c>
      <c r="B23" s="61" t="s">
        <v>60</v>
      </c>
      <c r="C23" s="72">
        <v>1.2</v>
      </c>
      <c r="D23" s="70" t="s">
        <v>3</v>
      </c>
      <c r="E23" s="54"/>
      <c r="F23" s="53">
        <f t="shared" si="1"/>
        <v>0</v>
      </c>
    </row>
    <row r="24" spans="1:6" x14ac:dyDescent="0.4">
      <c r="A24" s="60" t="s">
        <v>109</v>
      </c>
      <c r="B24" s="61" t="s">
        <v>61</v>
      </c>
      <c r="C24" s="72">
        <v>8</v>
      </c>
      <c r="D24" s="70" t="s">
        <v>4</v>
      </c>
      <c r="E24" s="54"/>
      <c r="F24" s="53">
        <f t="shared" si="1"/>
        <v>0</v>
      </c>
    </row>
    <row r="25" spans="1:6" x14ac:dyDescent="0.4">
      <c r="A25" s="60" t="s">
        <v>110</v>
      </c>
      <c r="B25" s="61" t="s">
        <v>62</v>
      </c>
      <c r="C25" s="72">
        <v>1</v>
      </c>
      <c r="D25" s="70" t="s">
        <v>4</v>
      </c>
      <c r="E25" s="54"/>
      <c r="F25" s="53">
        <f t="shared" si="1"/>
        <v>0</v>
      </c>
    </row>
    <row r="26" spans="1:6" x14ac:dyDescent="0.4">
      <c r="A26" s="60" t="s">
        <v>111</v>
      </c>
      <c r="B26" s="61" t="s">
        <v>63</v>
      </c>
      <c r="C26" s="72">
        <v>1</v>
      </c>
      <c r="D26" s="70" t="s">
        <v>4</v>
      </c>
      <c r="E26" s="54"/>
      <c r="F26" s="53">
        <f t="shared" si="1"/>
        <v>0</v>
      </c>
    </row>
    <row r="27" spans="1:6" x14ac:dyDescent="0.4">
      <c r="A27" s="56" t="s">
        <v>112</v>
      </c>
      <c r="B27" s="57" t="s">
        <v>64</v>
      </c>
      <c r="C27" s="71"/>
      <c r="D27" s="69"/>
      <c r="E27" s="64"/>
      <c r="F27" s="98">
        <f>SUM(F28:F32)</f>
        <v>0</v>
      </c>
    </row>
    <row r="28" spans="1:6" x14ac:dyDescent="0.4">
      <c r="A28" s="60" t="s">
        <v>113</v>
      </c>
      <c r="B28" s="61" t="s">
        <v>38</v>
      </c>
      <c r="C28" s="72">
        <v>21.5</v>
      </c>
      <c r="D28" s="70" t="s">
        <v>5</v>
      </c>
      <c r="E28" s="54"/>
      <c r="F28" s="53">
        <f t="shared" si="1"/>
        <v>0</v>
      </c>
    </row>
    <row r="29" spans="1:6" x14ac:dyDescent="0.4">
      <c r="A29" s="60" t="s">
        <v>114</v>
      </c>
      <c r="B29" s="61" t="s">
        <v>115</v>
      </c>
      <c r="C29" s="72">
        <v>21</v>
      </c>
      <c r="D29" s="70" t="s">
        <v>5</v>
      </c>
      <c r="E29" s="54"/>
      <c r="F29" s="53">
        <f t="shared" si="1"/>
        <v>0</v>
      </c>
    </row>
    <row r="30" spans="1:6" x14ac:dyDescent="0.4">
      <c r="A30" s="60" t="s">
        <v>116</v>
      </c>
      <c r="B30" s="61" t="s">
        <v>37</v>
      </c>
      <c r="C30" s="72">
        <v>45.66</v>
      </c>
      <c r="D30" s="70" t="s">
        <v>5</v>
      </c>
      <c r="E30" s="54"/>
      <c r="F30" s="53">
        <f t="shared" si="1"/>
        <v>0</v>
      </c>
    </row>
    <row r="31" spans="1:6" x14ac:dyDescent="0.4">
      <c r="A31" s="60" t="s">
        <v>117</v>
      </c>
      <c r="B31" s="61" t="s">
        <v>118</v>
      </c>
      <c r="C31" s="72">
        <v>30.79</v>
      </c>
      <c r="D31" s="70" t="s">
        <v>5</v>
      </c>
      <c r="E31" s="54"/>
      <c r="F31" s="53">
        <f t="shared" si="1"/>
        <v>0</v>
      </c>
    </row>
    <row r="32" spans="1:6" x14ac:dyDescent="0.4">
      <c r="A32" s="60" t="s">
        <v>119</v>
      </c>
      <c r="B32" s="61" t="s">
        <v>65</v>
      </c>
      <c r="C32" s="72">
        <v>3</v>
      </c>
      <c r="D32" s="70" t="s">
        <v>4</v>
      </c>
      <c r="E32" s="54"/>
      <c r="F32" s="53">
        <f t="shared" si="1"/>
        <v>0</v>
      </c>
    </row>
    <row r="33" spans="1:6" x14ac:dyDescent="0.4">
      <c r="A33" s="56" t="s">
        <v>120</v>
      </c>
      <c r="B33" s="57" t="s">
        <v>39</v>
      </c>
      <c r="C33" s="71"/>
      <c r="D33" s="69"/>
      <c r="E33" s="64"/>
      <c r="F33" s="98">
        <f>SUM(F34)</f>
        <v>0</v>
      </c>
    </row>
    <row r="34" spans="1:6" x14ac:dyDescent="0.4">
      <c r="A34" s="60" t="s">
        <v>121</v>
      </c>
      <c r="B34" s="61" t="s">
        <v>40</v>
      </c>
      <c r="C34" s="72">
        <v>2.68</v>
      </c>
      <c r="D34" s="70" t="s">
        <v>5</v>
      </c>
      <c r="E34" s="54"/>
      <c r="F34" s="53">
        <f t="shared" si="1"/>
        <v>0</v>
      </c>
    </row>
    <row r="35" spans="1:6" x14ac:dyDescent="0.4">
      <c r="A35" s="56" t="s">
        <v>122</v>
      </c>
      <c r="B35" s="57" t="s">
        <v>41</v>
      </c>
      <c r="C35" s="71"/>
      <c r="D35" s="69"/>
      <c r="E35" s="64"/>
      <c r="F35" s="98">
        <f>SUM(F36:F42)</f>
        <v>0</v>
      </c>
    </row>
    <row r="36" spans="1:6" x14ac:dyDescent="0.4">
      <c r="A36" s="60" t="s">
        <v>123</v>
      </c>
      <c r="B36" s="61" t="s">
        <v>42</v>
      </c>
      <c r="C36" s="72">
        <v>47.16</v>
      </c>
      <c r="D36" s="70" t="s">
        <v>5</v>
      </c>
      <c r="E36" s="54"/>
      <c r="F36" s="53">
        <f t="shared" si="1"/>
        <v>0</v>
      </c>
    </row>
    <row r="37" spans="1:6" x14ac:dyDescent="0.4">
      <c r="A37" s="60" t="s">
        <v>124</v>
      </c>
      <c r="B37" s="61" t="s">
        <v>66</v>
      </c>
      <c r="C37" s="72">
        <v>4.32</v>
      </c>
      <c r="D37" s="70" t="s">
        <v>2</v>
      </c>
      <c r="E37" s="54"/>
      <c r="F37" s="53">
        <f t="shared" si="1"/>
        <v>0</v>
      </c>
    </row>
    <row r="38" spans="1:6" x14ac:dyDescent="0.4">
      <c r="A38" s="60" t="s">
        <v>125</v>
      </c>
      <c r="B38" s="61" t="s">
        <v>67</v>
      </c>
      <c r="C38" s="72">
        <v>1.2</v>
      </c>
      <c r="D38" s="70" t="s">
        <v>3</v>
      </c>
      <c r="E38" s="54"/>
      <c r="F38" s="53">
        <f t="shared" si="1"/>
        <v>0</v>
      </c>
    </row>
    <row r="39" spans="1:6" x14ac:dyDescent="0.4">
      <c r="A39" s="60" t="s">
        <v>126</v>
      </c>
      <c r="B39" s="61" t="s">
        <v>68</v>
      </c>
      <c r="C39" s="72">
        <v>5.28</v>
      </c>
      <c r="D39" s="70" t="s">
        <v>3</v>
      </c>
      <c r="E39" s="54"/>
      <c r="F39" s="53">
        <f t="shared" si="1"/>
        <v>0</v>
      </c>
    </row>
    <row r="40" spans="1:6" x14ac:dyDescent="0.4">
      <c r="A40" s="60" t="s">
        <v>127</v>
      </c>
      <c r="B40" s="61" t="s">
        <v>69</v>
      </c>
      <c r="C40" s="72">
        <v>1</v>
      </c>
      <c r="D40" s="70" t="s">
        <v>2</v>
      </c>
      <c r="E40" s="54"/>
      <c r="F40" s="53">
        <f t="shared" si="1"/>
        <v>0</v>
      </c>
    </row>
    <row r="41" spans="1:6" x14ac:dyDescent="0.4">
      <c r="A41" s="60" t="s">
        <v>128</v>
      </c>
      <c r="B41" s="61" t="s">
        <v>70</v>
      </c>
      <c r="C41" s="72">
        <v>1</v>
      </c>
      <c r="D41" s="70" t="s">
        <v>2</v>
      </c>
      <c r="E41" s="54"/>
      <c r="F41" s="53">
        <f t="shared" si="1"/>
        <v>0</v>
      </c>
    </row>
    <row r="42" spans="1:6" x14ac:dyDescent="0.4">
      <c r="A42" s="60" t="s">
        <v>129</v>
      </c>
      <c r="B42" s="61" t="s">
        <v>130</v>
      </c>
      <c r="C42" s="72">
        <v>1</v>
      </c>
      <c r="D42" s="70" t="s">
        <v>4</v>
      </c>
      <c r="E42" s="54"/>
      <c r="F42" s="53">
        <f t="shared" si="1"/>
        <v>0</v>
      </c>
    </row>
    <row r="43" spans="1:6" x14ac:dyDescent="0.4">
      <c r="A43" s="56" t="s">
        <v>131</v>
      </c>
      <c r="B43" s="57" t="s">
        <v>43</v>
      </c>
      <c r="C43" s="71"/>
      <c r="D43" s="69"/>
      <c r="E43" s="64"/>
      <c r="F43" s="98">
        <f>SUM(F44:F46)</f>
        <v>0</v>
      </c>
    </row>
    <row r="44" spans="1:6" x14ac:dyDescent="0.4">
      <c r="A44" s="60" t="s">
        <v>132</v>
      </c>
      <c r="B44" s="61" t="s">
        <v>44</v>
      </c>
      <c r="C44" s="72">
        <v>30.97</v>
      </c>
      <c r="D44" s="70" t="s">
        <v>5</v>
      </c>
      <c r="E44" s="54"/>
      <c r="F44" s="53">
        <f t="shared" si="1"/>
        <v>0</v>
      </c>
    </row>
    <row r="45" spans="1:6" x14ac:dyDescent="0.4">
      <c r="A45" s="60" t="s">
        <v>133</v>
      </c>
      <c r="B45" s="61" t="s">
        <v>71</v>
      </c>
      <c r="C45" s="72">
        <v>37.44</v>
      </c>
      <c r="D45" s="70" t="s">
        <v>5</v>
      </c>
      <c r="E45" s="54"/>
      <c r="F45" s="53">
        <f t="shared" si="1"/>
        <v>0</v>
      </c>
    </row>
    <row r="46" spans="1:6" x14ac:dyDescent="0.4">
      <c r="A46" s="60" t="s">
        <v>134</v>
      </c>
      <c r="B46" s="61" t="s">
        <v>72</v>
      </c>
      <c r="C46" s="72">
        <v>4.32</v>
      </c>
      <c r="D46" s="70" t="s">
        <v>5</v>
      </c>
      <c r="E46" s="54"/>
      <c r="F46" s="53">
        <f t="shared" si="1"/>
        <v>0</v>
      </c>
    </row>
    <row r="47" spans="1:6" x14ac:dyDescent="0.4">
      <c r="A47" s="56" t="s">
        <v>135</v>
      </c>
      <c r="B47" s="57" t="s">
        <v>73</v>
      </c>
      <c r="C47" s="71"/>
      <c r="D47" s="69"/>
      <c r="E47" s="64"/>
      <c r="F47" s="98">
        <f>SUM(F48:F50)</f>
        <v>0</v>
      </c>
    </row>
    <row r="48" spans="1:6" x14ac:dyDescent="0.4">
      <c r="A48" s="60" t="s">
        <v>136</v>
      </c>
      <c r="B48" s="61" t="s">
        <v>137</v>
      </c>
      <c r="C48" s="72">
        <v>2.68</v>
      </c>
      <c r="D48" s="70" t="s">
        <v>5</v>
      </c>
      <c r="E48" s="54"/>
      <c r="F48" s="53">
        <f t="shared" si="1"/>
        <v>0</v>
      </c>
    </row>
    <row r="49" spans="1:6" x14ac:dyDescent="0.4">
      <c r="A49" s="60" t="s">
        <v>138</v>
      </c>
      <c r="B49" s="61" t="s">
        <v>139</v>
      </c>
      <c r="C49" s="72">
        <v>1</v>
      </c>
      <c r="D49" s="70" t="s">
        <v>4</v>
      </c>
      <c r="E49" s="54"/>
      <c r="F49" s="53">
        <f t="shared" si="1"/>
        <v>0</v>
      </c>
    </row>
    <row r="50" spans="1:6" x14ac:dyDescent="0.4">
      <c r="A50" s="60" t="s">
        <v>140</v>
      </c>
      <c r="B50" s="61" t="s">
        <v>45</v>
      </c>
      <c r="C50" s="72">
        <v>4.75</v>
      </c>
      <c r="D50" s="70" t="s">
        <v>5</v>
      </c>
      <c r="E50" s="54"/>
      <c r="F50" s="53">
        <f t="shared" si="1"/>
        <v>0</v>
      </c>
    </row>
    <row r="51" spans="1:6" x14ac:dyDescent="0.4">
      <c r="A51" s="56" t="s">
        <v>141</v>
      </c>
      <c r="B51" s="57" t="s">
        <v>46</v>
      </c>
      <c r="C51" s="71"/>
      <c r="D51" s="69"/>
      <c r="E51" s="64"/>
      <c r="F51" s="98">
        <f>SUM(F52:F54)</f>
        <v>0</v>
      </c>
    </row>
    <row r="52" spans="1:6" x14ac:dyDescent="0.4">
      <c r="A52" s="60" t="s">
        <v>142</v>
      </c>
      <c r="B52" s="61" t="s">
        <v>143</v>
      </c>
      <c r="C52" s="72">
        <v>3</v>
      </c>
      <c r="D52" s="70" t="s">
        <v>4</v>
      </c>
      <c r="E52" s="54"/>
      <c r="F52" s="53">
        <f t="shared" si="1"/>
        <v>0</v>
      </c>
    </row>
    <row r="53" spans="1:6" x14ac:dyDescent="0.4">
      <c r="A53" s="60" t="s">
        <v>144</v>
      </c>
      <c r="B53" s="61" t="s">
        <v>145</v>
      </c>
      <c r="C53" s="72">
        <v>1</v>
      </c>
      <c r="D53" s="70" t="s">
        <v>4</v>
      </c>
      <c r="E53" s="54"/>
      <c r="F53" s="53">
        <f t="shared" si="1"/>
        <v>0</v>
      </c>
    </row>
    <row r="54" spans="1:6" x14ac:dyDescent="0.4">
      <c r="A54" s="60" t="s">
        <v>146</v>
      </c>
      <c r="B54" s="61" t="s">
        <v>147</v>
      </c>
      <c r="C54" s="72">
        <v>2.2999999999999998</v>
      </c>
      <c r="D54" s="70" t="s">
        <v>5</v>
      </c>
      <c r="E54" s="54"/>
      <c r="F54" s="53">
        <f t="shared" si="1"/>
        <v>0</v>
      </c>
    </row>
    <row r="55" spans="1:6" x14ac:dyDescent="0.4">
      <c r="A55" s="56" t="s">
        <v>148</v>
      </c>
      <c r="B55" s="57" t="s">
        <v>74</v>
      </c>
      <c r="C55" s="71"/>
      <c r="D55" s="69"/>
      <c r="E55" s="64"/>
      <c r="F55" s="98">
        <f>SUM(F56:F61)</f>
        <v>0</v>
      </c>
    </row>
    <row r="56" spans="1:6" x14ac:dyDescent="0.4">
      <c r="A56" s="60" t="s">
        <v>149</v>
      </c>
      <c r="B56" s="61" t="s">
        <v>150</v>
      </c>
      <c r="C56" s="72">
        <v>20</v>
      </c>
      <c r="D56" s="70" t="s">
        <v>3</v>
      </c>
      <c r="E56" s="54"/>
      <c r="F56" s="53">
        <f t="shared" si="1"/>
        <v>0</v>
      </c>
    </row>
    <row r="57" spans="1:6" x14ac:dyDescent="0.4">
      <c r="A57" s="60" t="s">
        <v>151</v>
      </c>
      <c r="B57" s="61" t="s">
        <v>152</v>
      </c>
      <c r="C57" s="72">
        <v>2</v>
      </c>
      <c r="D57" s="70" t="s">
        <v>4</v>
      </c>
      <c r="E57" s="54"/>
      <c r="F57" s="53">
        <f t="shared" si="1"/>
        <v>0</v>
      </c>
    </row>
    <row r="58" spans="1:6" x14ac:dyDescent="0.4">
      <c r="A58" s="60" t="s">
        <v>153</v>
      </c>
      <c r="B58" s="61" t="s">
        <v>47</v>
      </c>
      <c r="C58" s="72">
        <v>6</v>
      </c>
      <c r="D58" s="70" t="s">
        <v>4</v>
      </c>
      <c r="E58" s="54"/>
      <c r="F58" s="53">
        <f t="shared" si="1"/>
        <v>0</v>
      </c>
    </row>
    <row r="59" spans="1:6" x14ac:dyDescent="0.4">
      <c r="A59" s="60" t="s">
        <v>154</v>
      </c>
      <c r="B59" s="61" t="s">
        <v>75</v>
      </c>
      <c r="C59" s="72">
        <v>7</v>
      </c>
      <c r="D59" s="70" t="s">
        <v>4</v>
      </c>
      <c r="E59" s="54"/>
      <c r="F59" s="53">
        <f t="shared" si="1"/>
        <v>0</v>
      </c>
    </row>
    <row r="60" spans="1:6" x14ac:dyDescent="0.4">
      <c r="A60" s="60" t="s">
        <v>155</v>
      </c>
      <c r="B60" s="61" t="s">
        <v>156</v>
      </c>
      <c r="C60" s="72">
        <v>1</v>
      </c>
      <c r="D60" s="70" t="s">
        <v>4</v>
      </c>
      <c r="E60" s="54"/>
      <c r="F60" s="53">
        <f t="shared" si="1"/>
        <v>0</v>
      </c>
    </row>
    <row r="61" spans="1:6" x14ac:dyDescent="0.4">
      <c r="A61" s="60" t="s">
        <v>157</v>
      </c>
      <c r="B61" s="61" t="s">
        <v>75</v>
      </c>
      <c r="C61" s="72">
        <v>2</v>
      </c>
      <c r="D61" s="70" t="s">
        <v>4</v>
      </c>
      <c r="E61" s="54"/>
      <c r="F61" s="53">
        <f t="shared" si="1"/>
        <v>0</v>
      </c>
    </row>
    <row r="62" spans="1:6" x14ac:dyDescent="0.4">
      <c r="A62" s="56" t="s">
        <v>158</v>
      </c>
      <c r="B62" s="57" t="s">
        <v>49</v>
      </c>
      <c r="C62" s="71"/>
      <c r="D62" s="69"/>
      <c r="E62" s="64"/>
      <c r="F62" s="98">
        <f>SUM(F63)</f>
        <v>0</v>
      </c>
    </row>
    <row r="63" spans="1:6" x14ac:dyDescent="0.4">
      <c r="A63" s="60" t="s">
        <v>159</v>
      </c>
      <c r="B63" s="61" t="s">
        <v>160</v>
      </c>
      <c r="C63" s="72">
        <v>30</v>
      </c>
      <c r="D63" s="70" t="s">
        <v>3</v>
      </c>
      <c r="E63" s="54"/>
      <c r="F63" s="53">
        <f t="shared" si="1"/>
        <v>0</v>
      </c>
    </row>
    <row r="64" spans="1:6" x14ac:dyDescent="0.4">
      <c r="A64" s="56" t="s">
        <v>161</v>
      </c>
      <c r="B64" s="57" t="s">
        <v>48</v>
      </c>
      <c r="C64" s="71"/>
      <c r="D64" s="69"/>
      <c r="E64" s="64"/>
      <c r="F64" s="98">
        <f>SUM(F65:F67)</f>
        <v>0</v>
      </c>
    </row>
    <row r="65" spans="1:6" x14ac:dyDescent="0.4">
      <c r="A65" s="60" t="s">
        <v>162</v>
      </c>
      <c r="B65" s="61" t="s">
        <v>76</v>
      </c>
      <c r="C65" s="72">
        <v>2</v>
      </c>
      <c r="D65" s="70" t="s">
        <v>4</v>
      </c>
      <c r="E65" s="54"/>
      <c r="F65" s="53">
        <f t="shared" si="1"/>
        <v>0</v>
      </c>
    </row>
    <row r="66" spans="1:6" x14ac:dyDescent="0.4">
      <c r="A66" s="60" t="s">
        <v>163</v>
      </c>
      <c r="B66" s="61" t="s">
        <v>77</v>
      </c>
      <c r="C66" s="72">
        <v>10</v>
      </c>
      <c r="D66" s="70" t="s">
        <v>4</v>
      </c>
      <c r="E66" s="54"/>
      <c r="F66" s="53">
        <f t="shared" si="1"/>
        <v>0</v>
      </c>
    </row>
    <row r="67" spans="1:6" x14ac:dyDescent="0.4">
      <c r="A67" s="60" t="s">
        <v>164</v>
      </c>
      <c r="B67" s="61" t="s">
        <v>165</v>
      </c>
      <c r="C67" s="72">
        <v>1</v>
      </c>
      <c r="D67" s="70" t="s">
        <v>4</v>
      </c>
      <c r="E67" s="54"/>
      <c r="F67" s="53">
        <f t="shared" si="1"/>
        <v>0</v>
      </c>
    </row>
    <row r="68" spans="1:6" x14ac:dyDescent="0.4">
      <c r="A68" s="56" t="s">
        <v>166</v>
      </c>
      <c r="B68" s="57" t="s">
        <v>78</v>
      </c>
      <c r="C68" s="71"/>
      <c r="D68" s="69"/>
      <c r="E68" s="64"/>
      <c r="F68" s="98">
        <f>SUM(F69:F72)</f>
        <v>0</v>
      </c>
    </row>
    <row r="69" spans="1:6" x14ac:dyDescent="0.4">
      <c r="A69" s="60" t="s">
        <v>167</v>
      </c>
      <c r="B69" s="61" t="s">
        <v>6</v>
      </c>
      <c r="C69" s="72">
        <v>1</v>
      </c>
      <c r="D69" s="70" t="s">
        <v>4</v>
      </c>
      <c r="E69" s="54"/>
      <c r="F69" s="53">
        <f t="shared" si="0"/>
        <v>0</v>
      </c>
    </row>
    <row r="70" spans="1:6" ht="15.75" customHeight="1" x14ac:dyDescent="0.4">
      <c r="A70" s="60" t="s">
        <v>168</v>
      </c>
      <c r="B70" s="61" t="s">
        <v>169</v>
      </c>
      <c r="C70" s="72">
        <v>1</v>
      </c>
      <c r="D70" s="70" t="s">
        <v>4</v>
      </c>
      <c r="E70" s="54"/>
      <c r="F70" s="53">
        <f t="shared" si="0"/>
        <v>0</v>
      </c>
    </row>
    <row r="71" spans="1:6" x14ac:dyDescent="0.4">
      <c r="A71" s="60" t="s">
        <v>170</v>
      </c>
      <c r="B71" s="61" t="s">
        <v>171</v>
      </c>
      <c r="C71" s="72">
        <v>1</v>
      </c>
      <c r="D71" s="70" t="s">
        <v>4</v>
      </c>
      <c r="E71" s="54"/>
      <c r="F71" s="53">
        <f t="shared" si="0"/>
        <v>0</v>
      </c>
    </row>
    <row r="72" spans="1:6" x14ac:dyDescent="0.4">
      <c r="A72" s="60" t="s">
        <v>172</v>
      </c>
      <c r="B72" s="61" t="s">
        <v>173</v>
      </c>
      <c r="C72" s="72">
        <v>1</v>
      </c>
      <c r="D72" s="70" t="s">
        <v>4</v>
      </c>
      <c r="E72" s="54"/>
      <c r="F72" s="53">
        <f t="shared" ref="F72" si="2">+ROUND(+C72*ROUND(E72,2),2)</f>
        <v>0</v>
      </c>
    </row>
    <row r="73" spans="1:6" x14ac:dyDescent="0.4">
      <c r="A73" s="56" t="s">
        <v>174</v>
      </c>
      <c r="B73" s="57" t="s">
        <v>175</v>
      </c>
      <c r="C73" s="58"/>
      <c r="D73" s="56"/>
      <c r="E73" s="59"/>
      <c r="F73" s="98">
        <f>SUM(F74:F76)</f>
        <v>0</v>
      </c>
    </row>
    <row r="74" spans="1:6" x14ac:dyDescent="0.4">
      <c r="A74" s="60" t="s">
        <v>176</v>
      </c>
      <c r="B74" s="61" t="s">
        <v>177</v>
      </c>
      <c r="C74" s="72">
        <v>1</v>
      </c>
      <c r="D74" s="70" t="s">
        <v>4</v>
      </c>
      <c r="E74" s="54"/>
      <c r="F74" s="53">
        <f t="shared" ref="F74:F76" si="3">+ROUND(+C74*ROUND(E74,2),2)</f>
        <v>0</v>
      </c>
    </row>
    <row r="75" spans="1:6" x14ac:dyDescent="0.4">
      <c r="A75" s="60" t="s">
        <v>178</v>
      </c>
      <c r="B75" s="61" t="s">
        <v>179</v>
      </c>
      <c r="C75" s="72">
        <v>1</v>
      </c>
      <c r="D75" s="70" t="s">
        <v>4</v>
      </c>
      <c r="E75" s="54"/>
      <c r="F75" s="53">
        <f t="shared" si="3"/>
        <v>0</v>
      </c>
    </row>
    <row r="76" spans="1:6" x14ac:dyDescent="0.4">
      <c r="A76" s="60" t="s">
        <v>180</v>
      </c>
      <c r="B76" s="61" t="s">
        <v>181</v>
      </c>
      <c r="C76" s="72">
        <v>1</v>
      </c>
      <c r="D76" s="70" t="s">
        <v>4</v>
      </c>
      <c r="E76" s="54"/>
      <c r="F76" s="53">
        <f t="shared" si="3"/>
        <v>0</v>
      </c>
    </row>
    <row r="77" spans="1:6" x14ac:dyDescent="0.4">
      <c r="A77" s="60"/>
      <c r="B77" s="94" t="s">
        <v>189</v>
      </c>
      <c r="C77" s="95"/>
      <c r="D77" s="95"/>
      <c r="E77" s="96"/>
      <c r="F77" s="75">
        <f>SUM(F7+F9+F17+F27+F33+F35+F43+F47+F51+F55+F62+F64+F68+F73)</f>
        <v>0</v>
      </c>
    </row>
    <row r="78" spans="1:6" x14ac:dyDescent="0.4">
      <c r="A78" s="56" t="s">
        <v>185</v>
      </c>
      <c r="B78" s="57" t="s">
        <v>186</v>
      </c>
      <c r="C78" s="73"/>
      <c r="D78" s="56"/>
      <c r="E78" s="74"/>
      <c r="F78" s="74"/>
    </row>
    <row r="79" spans="1:6" x14ac:dyDescent="0.4">
      <c r="A79" s="60" t="s">
        <v>187</v>
      </c>
      <c r="B79" s="61" t="s">
        <v>188</v>
      </c>
      <c r="C79" s="72">
        <v>1.5</v>
      </c>
      <c r="D79" s="70" t="s">
        <v>4</v>
      </c>
      <c r="E79" s="38">
        <f>ROUND($F$77*1.5,2)/100</f>
        <v>0</v>
      </c>
      <c r="F79" s="39">
        <f>+E79</f>
        <v>0</v>
      </c>
    </row>
    <row r="80" spans="1:6" x14ac:dyDescent="0.4">
      <c r="A80" s="56" t="s">
        <v>190</v>
      </c>
      <c r="B80" s="57" t="s">
        <v>191</v>
      </c>
      <c r="C80" s="73"/>
      <c r="D80" s="56"/>
      <c r="E80" s="74"/>
      <c r="F80" s="74"/>
    </row>
    <row r="81" spans="1:7" x14ac:dyDescent="0.4">
      <c r="A81" s="60" t="s">
        <v>192</v>
      </c>
      <c r="B81" s="61" t="s">
        <v>193</v>
      </c>
      <c r="C81" s="72">
        <v>1.5</v>
      </c>
      <c r="D81" s="70" t="s">
        <v>4</v>
      </c>
      <c r="E81" s="38">
        <f>ROUND($F$77*1.5,2)/100</f>
        <v>0</v>
      </c>
      <c r="F81" s="39">
        <f>+E81</f>
        <v>0</v>
      </c>
    </row>
    <row r="82" spans="1:7" x14ac:dyDescent="0.4">
      <c r="A82" s="56" t="s">
        <v>194</v>
      </c>
      <c r="B82" s="57" t="s">
        <v>195</v>
      </c>
      <c r="C82" s="73"/>
      <c r="D82" s="56"/>
      <c r="E82" s="74"/>
      <c r="F82" s="74"/>
    </row>
    <row r="83" spans="1:7" x14ac:dyDescent="0.4">
      <c r="A83" s="60" t="s">
        <v>196</v>
      </c>
      <c r="B83" s="61" t="s">
        <v>197</v>
      </c>
      <c r="C83" s="72">
        <v>2.5</v>
      </c>
      <c r="D83" s="70" t="s">
        <v>4</v>
      </c>
      <c r="E83" s="38">
        <f>ROUND($F$77*2.5,2)/100</f>
        <v>0</v>
      </c>
      <c r="F83" s="39">
        <f>+E83</f>
        <v>0</v>
      </c>
    </row>
    <row r="84" spans="1:7" s="18" customFormat="1" ht="12" customHeight="1" x14ac:dyDescent="0.4">
      <c r="A84" s="31"/>
      <c r="B84" s="30" t="s">
        <v>7</v>
      </c>
      <c r="C84" s="40"/>
      <c r="D84" s="66"/>
      <c r="E84" s="41"/>
      <c r="F84" s="37">
        <f>+F79+F81+F83+F77</f>
        <v>0</v>
      </c>
    </row>
    <row r="85" spans="1:7" s="18" customFormat="1" ht="15" customHeight="1" x14ac:dyDescent="0.4">
      <c r="A85" s="31"/>
      <c r="B85" s="3" t="s">
        <v>35</v>
      </c>
      <c r="C85" s="42"/>
      <c r="D85" s="43" t="str">
        <f>+IF(AND($F$84&gt;0,LEN(F85)&lt;=0,LEN(E85)&lt;=0),"13 %",IF(AND($F$84&gt;0,F85&gt;0,LEN(E85)&lt;=0),+(F85/$F$84),""))</f>
        <v/>
      </c>
      <c r="E85" s="44"/>
      <c r="F85" s="45">
        <f>+(F84)*0.13</f>
        <v>0</v>
      </c>
    </row>
    <row r="86" spans="1:7" s="18" customFormat="1" ht="18.649999999999999" customHeight="1" x14ac:dyDescent="0.4">
      <c r="A86" s="32"/>
      <c r="B86" s="4" t="s">
        <v>36</v>
      </c>
      <c r="C86" s="42"/>
      <c r="D86" s="43" t="str">
        <f>+IF(AND($F$84&gt;0,LEN(F86)&lt;=0,LEN(E86)&lt;=0)," 6 %",IF(AND($F$84&gt;0,F86&gt;0,LEN(E86)&lt;=0),+(F86/$F$84),""))</f>
        <v/>
      </c>
      <c r="E86" s="46"/>
      <c r="F86" s="45">
        <f>+F84*0.06</f>
        <v>0</v>
      </c>
    </row>
    <row r="87" spans="1:7" s="18" customFormat="1" ht="22.2" customHeight="1" x14ac:dyDescent="0.4">
      <c r="A87" s="32"/>
      <c r="B87" s="4" t="s">
        <v>81</v>
      </c>
      <c r="C87" s="47"/>
      <c r="D87" s="67"/>
      <c r="E87" s="48"/>
      <c r="F87" s="49">
        <f>SUM(F84:F86)</f>
        <v>0</v>
      </c>
    </row>
    <row r="89" spans="1:7" ht="39" customHeight="1" x14ac:dyDescent="0.4">
      <c r="A89" s="93" t="s">
        <v>198</v>
      </c>
      <c r="B89" s="93"/>
      <c r="C89" s="93"/>
      <c r="D89" s="93"/>
      <c r="E89" s="93"/>
      <c r="F89" s="93"/>
    </row>
    <row r="90" spans="1:7" x14ac:dyDescent="0.4">
      <c r="G90" s="97"/>
    </row>
    <row r="92" spans="1:7" s="2" customFormat="1" x14ac:dyDescent="0.4">
      <c r="A92" s="5" t="s">
        <v>9</v>
      </c>
      <c r="B92" s="34"/>
      <c r="C92" s="35"/>
      <c r="D92" s="68"/>
      <c r="E92" s="50"/>
      <c r="F92" s="51"/>
    </row>
    <row r="96" spans="1:7" s="2" customFormat="1" ht="75" customHeight="1" x14ac:dyDescent="0.4">
      <c r="A96" s="88" t="s">
        <v>80</v>
      </c>
      <c r="B96" s="88"/>
      <c r="C96" s="88"/>
      <c r="D96" s="88"/>
      <c r="E96" s="88"/>
      <c r="F96" s="88"/>
    </row>
  </sheetData>
  <sheetProtection algorithmName="SHA-512" hashValue="48pJvXZKSSRt4Xm0CiGPr99qUKq6S9SKBtki8DrMDGP/5ldqSjVVU0GbQ3lxDFXJuOUVD0Ev60L5Gx1gwLl1JQ==" saltValue="+gfkFtqh0SBpSypxginF6w==" spinCount="100000" sheet="1" selectLockedCells="1"/>
  <autoFilter ref="D6:F86" xr:uid="{D5FBA314-90EB-4E8A-8285-51728F70CACE}"/>
  <mergeCells count="5">
    <mergeCell ref="A96:F96"/>
    <mergeCell ref="A1:F1"/>
    <mergeCell ref="A2:F2"/>
    <mergeCell ref="A89:F89"/>
    <mergeCell ref="B77:E77"/>
  </mergeCells>
  <pageMargins left="0.70866141732283472" right="0.70866141732283472" top="0.74803149606299213" bottom="0.74803149606299213" header="0.31496062992125984" footer="0.31496062992125984"/>
  <pageSetup paperSize="9" scale="75" fitToHeight="25" orientation="portrait" r:id="rId1"/>
  <headerFooter>
    <oddFooter>&amp;R&amp;P / &amp;N</oddFooter>
  </headerFooter>
  <ignoredErrors>
    <ignoredError sqref="F9 F17 F27 F33 F35 F43 F47 F51 F55 F62 F64 F68 F73"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2026-05-28T07:53:00Z</cp:lastPrinted>
  <dcterms:created xsi:type="dcterms:W3CDTF">2025-03-07T14:13:09Z</dcterms:created>
  <dcterms:modified xsi:type="dcterms:W3CDTF">2026-06-01T08:37:10Z</dcterms:modified>
</cp:coreProperties>
</file>