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1184-2026 - Renovación cubiertas edificios del Centro Territorial MERIDA(VV)\2 Doc def\"/>
    </mc:Choice>
  </mc:AlternateContent>
  <xr:revisionPtr revIDLastSave="0" documentId="13_ncr:1_{E012B609-FBB5-4020-9825-724C7C4B657C}" xr6:coauthVersionLast="36" xr6:coauthVersionMax="36" xr10:uidLastSave="{00000000-0000-0000-0000-000000000000}"/>
  <bookViews>
    <workbookView xWindow="-103" yWindow="-103" windowWidth="23254" windowHeight="12454" xr2:uid="{A52B4E31-3FAB-4C67-A221-F7C3CBA493C6}"/>
  </bookViews>
  <sheets>
    <sheet name="Anexo I pag 1 oferta" sheetId="5" r:id="rId1"/>
    <sheet name="Anexo I Tabla Desglose Precio" sheetId="4" r:id="rId2"/>
  </sheets>
  <definedNames>
    <definedName name="_xlnm._FilterDatabase" localSheetId="1" hidden="1">'Anexo I Tabla Desglose Precio'!$A$6:$F$250</definedName>
    <definedName name="_xlnm.Print_Area" localSheetId="0">'Anexo I pag 1 oferta'!$A$3:$I$56</definedName>
    <definedName name="_xlnm.Print_Area" localSheetId="1">'Anexo I Tabla Desglose Precio'!$A$7:$F$256</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46" i="4" l="1"/>
  <c r="F247" i="4" s="1"/>
  <c r="F243" i="4"/>
  <c r="F244" i="4" s="1"/>
  <c r="F236" i="4"/>
  <c r="F237" i="4"/>
  <c r="F238" i="4"/>
  <c r="F239" i="4"/>
  <c r="F240" i="4"/>
  <c r="F235" i="4"/>
  <c r="F216" i="4"/>
  <c r="F217" i="4"/>
  <c r="F218" i="4"/>
  <c r="F219" i="4"/>
  <c r="F220" i="4"/>
  <c r="F221" i="4"/>
  <c r="F222" i="4"/>
  <c r="F223" i="4"/>
  <c r="F224" i="4"/>
  <c r="F225" i="4"/>
  <c r="F226" i="4"/>
  <c r="F227" i="4"/>
  <c r="F228" i="4"/>
  <c r="F229" i="4"/>
  <c r="F230" i="4"/>
  <c r="F231" i="4"/>
  <c r="F232"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241" i="4" l="1"/>
  <c r="F209" i="4" l="1"/>
  <c r="F210" i="4"/>
  <c r="F211" i="4"/>
  <c r="F212" i="4"/>
  <c r="F213" i="4"/>
  <c r="F214" i="4"/>
  <c r="F215" i="4"/>
  <c r="F181" i="4"/>
  <c r="F182" i="4"/>
  <c r="F183" i="4"/>
  <c r="F184" i="4"/>
  <c r="F185" i="4"/>
  <c r="F188" i="4"/>
  <c r="F189" i="4"/>
  <c r="F190" i="4"/>
  <c r="F191" i="4"/>
  <c r="F192" i="4"/>
  <c r="F195" i="4"/>
  <c r="F196" i="4"/>
  <c r="F197" i="4"/>
  <c r="F198" i="4"/>
  <c r="F199" i="4"/>
  <c r="F202" i="4"/>
  <c r="F203" i="4"/>
  <c r="F204" i="4"/>
  <c r="F205" i="4"/>
  <c r="F206" i="4"/>
  <c r="F207" i="4"/>
  <c r="F208" i="4"/>
  <c r="F180" i="4"/>
  <c r="F179" i="4"/>
  <c r="F178" i="4"/>
  <c r="F177" i="4"/>
  <c r="F176" i="4"/>
  <c r="F175" i="4"/>
  <c r="F174" i="4"/>
  <c r="F173" i="4"/>
  <c r="F172" i="4"/>
  <c r="F145" i="4"/>
  <c r="F146" i="4"/>
  <c r="F147" i="4"/>
  <c r="F148" i="4"/>
  <c r="F149" i="4"/>
  <c r="F150" i="4"/>
  <c r="F151" i="4"/>
  <c r="F152" i="4"/>
  <c r="F153" i="4"/>
  <c r="F154" i="4"/>
  <c r="F155" i="4"/>
  <c r="F156" i="4"/>
  <c r="F159" i="4"/>
  <c r="F160" i="4"/>
  <c r="F161" i="4"/>
  <c r="F162" i="4"/>
  <c r="F163" i="4"/>
  <c r="F164" i="4"/>
  <c r="F165" i="4"/>
  <c r="F166" i="4"/>
  <c r="F167" i="4"/>
  <c r="F168" i="4"/>
  <c r="F169" i="4"/>
  <c r="F170" i="4"/>
  <c r="F171" i="4"/>
  <c r="F144" i="4"/>
  <c r="F143" i="4"/>
  <c r="F142" i="4"/>
  <c r="F139" i="4"/>
  <c r="F138" i="4"/>
  <c r="F137" i="4"/>
  <c r="F136" i="4"/>
  <c r="F135" i="4"/>
  <c r="F134" i="4"/>
  <c r="F133" i="4"/>
  <c r="F132" i="4"/>
  <c r="F129" i="4"/>
  <c r="F128" i="4"/>
  <c r="F127" i="4"/>
  <c r="F126" i="4"/>
  <c r="F125" i="4"/>
  <c r="F124" i="4"/>
  <c r="F123" i="4"/>
  <c r="F122" i="4"/>
  <c r="F121" i="4"/>
  <c r="F120" i="4"/>
  <c r="F119" i="4"/>
  <c r="F118" i="4"/>
  <c r="F117" i="4"/>
  <c r="F116" i="4"/>
  <c r="F115" i="4"/>
  <c r="F114" i="4"/>
  <c r="F113" i="4"/>
  <c r="F112" i="4"/>
  <c r="F111" i="4"/>
  <c r="F110" i="4"/>
  <c r="F109" i="4"/>
  <c r="F108" i="4"/>
  <c r="F105" i="4"/>
  <c r="F104" i="4"/>
  <c r="F103" i="4"/>
  <c r="F102" i="4"/>
  <c r="F93" i="4"/>
  <c r="F92" i="4"/>
  <c r="F91" i="4"/>
  <c r="F90" i="4"/>
  <c r="F89" i="4"/>
  <c r="F88" i="4"/>
  <c r="F87" i="4"/>
  <c r="F86" i="4"/>
  <c r="F85" i="4"/>
  <c r="F84" i="4"/>
  <c r="F83" i="4"/>
  <c r="F82" i="4"/>
  <c r="F81" i="4"/>
  <c r="F80" i="4"/>
  <c r="F79" i="4"/>
  <c r="F78" i="4"/>
  <c r="F77" i="4"/>
  <c r="F76" i="4"/>
  <c r="F75" i="4"/>
  <c r="F74" i="4"/>
  <c r="F73" i="4"/>
  <c r="F72" i="4"/>
  <c r="F71" i="4"/>
  <c r="F15" i="4"/>
  <c r="F14" i="4"/>
  <c r="F13" i="4"/>
  <c r="F12" i="4"/>
  <c r="F11" i="4"/>
  <c r="F10" i="4"/>
  <c r="F9" i="4"/>
  <c r="F8" i="4"/>
  <c r="F95" i="4"/>
  <c r="F96" i="4"/>
  <c r="F97" i="4"/>
  <c r="F98" i="4"/>
  <c r="F99" i="4"/>
  <c r="F100" i="4"/>
  <c r="F101" i="4"/>
  <c r="F94" i="4"/>
  <c r="F193" i="4" l="1"/>
  <c r="F233" i="4"/>
  <c r="F140" i="4"/>
  <c r="F157" i="4"/>
  <c r="F200" i="4"/>
  <c r="F130" i="4"/>
  <c r="F186" i="4"/>
  <c r="F106" i="4"/>
  <c r="F69" i="4"/>
  <c r="F248" i="4" l="1"/>
  <c r="F250" i="4" l="1"/>
  <c r="D250" i="4" s="1"/>
  <c r="F249" i="4"/>
  <c r="D249" i="4" s="1"/>
  <c r="F251" i="4" l="1"/>
  <c r="B29" i="5" s="1"/>
</calcChain>
</file>

<file path=xl/sharedStrings.xml><?xml version="1.0" encoding="utf-8"?>
<sst xmlns="http://schemas.openxmlformats.org/spreadsheetml/2006/main" count="747" uniqueCount="523">
  <si>
    <t>Código</t>
  </si>
  <si>
    <t>Ud</t>
  </si>
  <si>
    <t>Resumen</t>
  </si>
  <si>
    <t>CanPres</t>
  </si>
  <si>
    <t/>
  </si>
  <si>
    <t>m2</t>
  </si>
  <si>
    <t>u</t>
  </si>
  <si>
    <t>m</t>
  </si>
  <si>
    <t>ud</t>
  </si>
  <si>
    <t>m²</t>
  </si>
  <si>
    <t>SEÑALIZACIÓN FOTOLUMINISCENTE</t>
  </si>
  <si>
    <t>CUELGUE TEMPORAL Y RE-COLOCACIÓN DETECTOR</t>
  </si>
  <si>
    <t>MONTAJE DE DIFUSOR RECUPERADO</t>
  </si>
  <si>
    <t>MONTAJE DE REJILLAS RECUPERADAS</t>
  </si>
  <si>
    <t>CONTROL DE CALIDAD</t>
  </si>
  <si>
    <t>GESTIÓN DE RESIDUOS DE DEMOLICIÓN Y CONSTRUCCIÓN</t>
  </si>
  <si>
    <t>SEGURIDAD Y SALUD</t>
  </si>
  <si>
    <t>TOTAL PRESUPUESTO EJECUCIÓN MATERIAL</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</si>
  <si>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</si>
  <si>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</si>
  <si>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</si>
  <si>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</si>
  <si>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</si>
  <si>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</si>
  <si>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</si>
  <si>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</si>
  <si>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</si>
  <si>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</si>
  <si>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</si>
  <si>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</si>
  <si>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</si>
  <si>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</si>
  <si>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</si>
  <si>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</si>
  <si>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</si>
  <si>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</si>
  <si>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</si>
  <si>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</si>
  <si>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</si>
  <si>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</si>
  <si>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</si>
  <si>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</si>
  <si>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</si>
  <si>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</si>
  <si>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</si>
  <si>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Total Capítulo 04</t>
  </si>
  <si>
    <t>Total Capítulo 05</t>
  </si>
  <si>
    <t>Total Capítulo 06</t>
  </si>
  <si>
    <t>Total Capítulo 07</t>
  </si>
  <si>
    <t>ESMALTE SATINADO SOBRE MADERA</t>
  </si>
  <si>
    <t>Total Capítulo 08</t>
  </si>
  <si>
    <t>Total Capítulo 09</t>
  </si>
  <si>
    <t>CARPINTERÍA Y CERRAJERÍA</t>
  </si>
  <si>
    <t>CANALETA 200x100 mm TIPO REJIBAND</t>
  </si>
  <si>
    <t>Total Capítulo 12</t>
  </si>
  <si>
    <t>TOTAL CONTRATO</t>
  </si>
  <si>
    <t>Importe Unitario Ofertado</t>
  </si>
  <si>
    <t>TUBO ALUMINIO FLEXIBLE D=150/152 mm AISLADO</t>
  </si>
  <si>
    <t>S-01184-2026 - Renovación cubiertas edificios del Centro Territorial MERIDA</t>
  </si>
  <si>
    <t>ACTUACIONES PREVIAS, DEMOLICIONES Y DESMONTAJES</t>
  </si>
  <si>
    <t>DESPEJE, DESPLAZAMIENTO, PROTECCIÓN  Y/O RETIRADA DE MOBILIARIO</t>
  </si>
  <si>
    <t>DEMOLICIÓN SOLADO BALDOSAS</t>
  </si>
  <si>
    <t>LEVANTADO DE ADOQUINES</t>
  </si>
  <si>
    <t>PICADO DE SOLERA</t>
  </si>
  <si>
    <t>PICADO Y RETIRADA DE MORTERO DE PROTECCIÓN</t>
  </si>
  <si>
    <t>PICADO Y RETIRADA FORMACIÓN PENDIENTE</t>
  </si>
  <si>
    <t>m3</t>
  </si>
  <si>
    <t>EXCAVACIÓN DE TIERRAS POR BATACHES+ESTABILIZACIÓN+ENTIBACIÓN</t>
  </si>
  <si>
    <t>EXCAVACIÓN DE TIERRAS Y FORMACIÓN DE TALUD</t>
  </si>
  <si>
    <t>RELLENO/APISONADO CIELO ABIERTO MECÁNICO C/APORTE DE PRÉSTAMO</t>
  </si>
  <si>
    <t>RELLENO/APISONADO CIELO ABIERTO MECÁNICO CON TIERRAS ACOPIADAS</t>
  </si>
  <si>
    <t>ARQUETA LADRILLO REGISTRO 60x60x80 cm</t>
  </si>
  <si>
    <t>ARQUETA LADRILLO DE PASO/PIE DE BAJANTE 60x60x100 cm</t>
  </si>
  <si>
    <t>DEMOLICIÓN DE COLECTOR ENTERRADO DE PVC</t>
  </si>
  <si>
    <t>TUBO PVC P.COMPACTA JUNTA ELÁSTICA SN2 C.TEJA  250mm</t>
  </si>
  <si>
    <t>DEMOLICIÓN DE DRENAJE</t>
  </si>
  <si>
    <t>RETIRADA DE AISLAMIENTO DE CUBIERTA</t>
  </si>
  <si>
    <t>RETIRADA CAPAS IMPERMEABILIZACIÓN CUBIERTA  Y MURO</t>
  </si>
  <si>
    <t>DESMONTADO DESAGÜE CUBIERTA</t>
  </si>
  <si>
    <t>CAJEADO ZONA DESAGÜES 60x60 CM.</t>
  </si>
  <si>
    <t>DEMOLICIÓN FALSO TECHO</t>
  </si>
  <si>
    <t>DESMONTAJE CON O SIN RECUP. PLACAS FALSO TECHO</t>
  </si>
  <si>
    <t>DESMONTAJE CON O SIN RECUP. SUELO TECNICO</t>
  </si>
  <si>
    <t>DESMONTAJE CON O SIN RECUP. PLACAS SUELO TECNICO</t>
  </si>
  <si>
    <t>PICADO DE YESO EN PARAMENTOS HORIZONTALES Y VERTICALES</t>
  </si>
  <si>
    <t>PICADO ENFOSCADOS CEMENTO PARAMENTOS HORIZONTALES Y VERTICALES</t>
  </si>
  <si>
    <t>CORTE Y PICADO DE FABRICA REVESTIDA PARA ALOJAR IMPERMEABILIZACIÓN</t>
  </si>
  <si>
    <t>CORTE Y PICADO DE FABRICA DE LADRILLO VISTO</t>
  </si>
  <si>
    <t>RETIRADA DE SELLADOS DE CARPINTERÍA EXTERIOR</t>
  </si>
  <si>
    <t>RETIRADA DE LÁMINA DE PROTECCIÓN SOLAR</t>
  </si>
  <si>
    <t>LEVANTADO DE ALBARDILLA CON O SIN RECUPERACIÓN</t>
  </si>
  <si>
    <t>LEVANTADO DE VIERTEAGUAS CON O SIN RECUPERACIÓN</t>
  </si>
  <si>
    <t>DESMONTAJE ELEMENTOS DE PASO/ESCALERAS</t>
  </si>
  <si>
    <t>LEVANTADO DE TRAMEX CON O SIN RECUPERACIÓN</t>
  </si>
  <si>
    <t>LEVANTADO DE CHAPA METÁLICA CON O SIN RECUPERACIÓN</t>
  </si>
  <si>
    <t>LEVANTADO DE PANELADO DE MDF</t>
  </si>
  <si>
    <t>DESMONTAJE DE CUBRICIÓN DE CHAPA DE ACERO CORTEN</t>
  </si>
  <si>
    <t>LEVANTADO CERRAJERÍA Y/O CARPINTERÍA METÁLICA</t>
  </si>
  <si>
    <t>LEVANTADO PERFILES DE CERRAJERÍA</t>
  </si>
  <si>
    <t>DESMONTAJE DE COBERTURA DE PANEL SANDWICH</t>
  </si>
  <si>
    <t>DESMONTAJE S/ RECUP. CARPINTERÍA INTERIOR CUALQUIER TIPO</t>
  </si>
  <si>
    <t>LEVANTADO DE PASAMANOS</t>
  </si>
  <si>
    <t>LEVANTADO BARANDILLAS A MANO</t>
  </si>
  <si>
    <t>LIMPIEZA SOBRE SOPORTES METÁLICOS</t>
  </si>
  <si>
    <t>DESMONTAJE DE CANALÓN</t>
  </si>
  <si>
    <t>LIMPIEZA DE CANALONES METÁLICOS</t>
  </si>
  <si>
    <t>ELIMINACIÓN DE CORROSIÓN Y PINTURA RICA EN ZINC EN CANALONES METÁLICOS</t>
  </si>
  <si>
    <t>ELIMINACIÓN DE  ANTIGUOS REVESTIMIENTOS/IMPERMEABILIZACIONES  EN CANALONES METÁLICOS</t>
  </si>
  <si>
    <t>DESMONTAJE DE BAJANTE EXTERIOR VISTA</t>
  </si>
  <si>
    <t>LIMPIEZA DE SUMIDERO Y BAJANTE</t>
  </si>
  <si>
    <t>DESMONTAJE DE DIFUSORES</t>
  </si>
  <si>
    <t>DESMONTAJE DE REJILLAS</t>
  </si>
  <si>
    <t>DESMONTAJE DE CONDUCTO DE CLIMATIZACIÓN</t>
  </si>
  <si>
    <t>DESMONTAJE DE LUMINARIAS</t>
  </si>
  <si>
    <t>DESMONTAJE DE DETECTORES</t>
  </si>
  <si>
    <t>DESMONTAJE CON Y SIN RECUP. INSTALACIONES EN PARAM. VERTICALES Y HORIZONTALES</t>
  </si>
  <si>
    <t>RETIRADA DE MÁQUINAS DE CLIMATIZACIÓN</t>
  </si>
  <si>
    <t>DESMONTAJE DE AISLAMIENTO Y FORRADO DE ALUMINIO DE TUBERÍAS DE CLIMA</t>
  </si>
  <si>
    <t>RETIRADA DE TUBERIAS DE INSTALACIONES FUERA DE SERVICIO</t>
  </si>
  <si>
    <t>FIJACIONES PROVISIONALES DE INSTALACIONES NO DESMONTABLES</t>
  </si>
  <si>
    <t>DESMONTAJE DE INSTALACIÓN Y CANALIZACIÓN ELECTRICA</t>
  </si>
  <si>
    <t>DESMONTAJE DE RÓTULO</t>
  </si>
  <si>
    <t>Total Capítulo 01</t>
  </si>
  <si>
    <t>CUBIERTA CURVADA NO AUTOPORTANTE MULTICAPA</t>
  </si>
  <si>
    <t>CUBIERTA PLANA TRANSITABLE USO PUBLICO/PRIVADO (PRO 1)</t>
  </si>
  <si>
    <t>CUBIERTA PLANA INVERTIDA NO TRANSITABLE PARA ACABADO EN GRAVA</t>
  </si>
  <si>
    <t>CAPA DE PROTECCIÓN GRAVA 20/40 mm EN CUBIERTA</t>
  </si>
  <si>
    <t>IMPERMEABILIZACIÓN BICAPA DE LÁMINA ASFÁLTICA + DANOPIR BV 100</t>
  </si>
  <si>
    <t>IMPERMEABILIZACIÓN BICAPA DE LÁMINA ASFÁLTICA</t>
  </si>
  <si>
    <t>IMPERMEABILIZACIÓN DE PETO</t>
  </si>
  <si>
    <t>IMPERMEABILIZACIÓN CON POLIUREA</t>
  </si>
  <si>
    <t>IMPERMEABILIZACIÓN CON MORTERO IMPERMEABILIZANTE</t>
  </si>
  <si>
    <t>IMPERMEABILIZACIÓN ALFEIZAR</t>
  </si>
  <si>
    <t>CUBIERTA PANEL SÁNDWICH CHAPA PRELACADA + AISLAM. PUR 50 mm I/REMATES</t>
  </si>
  <si>
    <t>PASILLO TÉCNICO SBS PFV 5KG</t>
  </si>
  <si>
    <t>PASILLO TÉCNICO DE LOSA FILTRÓN</t>
  </si>
  <si>
    <t>CONEXIONADO DE SUMIDERO A CUBIERTA</t>
  </si>
  <si>
    <t>SUMIDERO SIFÓNICO AUTOLIMPIABLE</t>
  </si>
  <si>
    <t>PARAGRAVILLAS DE ACERO INOX</t>
  </si>
  <si>
    <t>CANALÓN CHAPA GALVANIZADA + LACADA</t>
  </si>
  <si>
    <t>CANALÓN COLAMINADO EN FPO</t>
  </si>
  <si>
    <t>REPARACIÓN DE CANALÓN DE CHAPA GALVANIZADA</t>
  </si>
  <si>
    <t>BAJANTE VISTA DE FUNDICIÓN</t>
  </si>
  <si>
    <t>BAJANTE VISTA DE ALUMINIO</t>
  </si>
  <si>
    <t>BAJANTE VISTA DE PVC</t>
  </si>
  <si>
    <t>BAJANTE DE PVC</t>
  </si>
  <si>
    <t>REPARACIÓN DE BAJANTE</t>
  </si>
  <si>
    <t>AISLAMIENTO XPS 40 MM</t>
  </si>
  <si>
    <t>AISLAMIENTO XPS 50 MM</t>
  </si>
  <si>
    <t>AISLAMIENTO XPS 80 MM</t>
  </si>
  <si>
    <t>AISLAMIENTO XPS 100 MM</t>
  </si>
  <si>
    <t>IMPERMEABILIZACIÓN Y DRENAJE DE MURO</t>
  </si>
  <si>
    <t>RELLENO Y COMPACTADO DE GRAVA FILTRANTE</t>
  </si>
  <si>
    <t>SELLADO DE CARPINTERÍA EXTERIOR</t>
  </si>
  <si>
    <t>SELLADO JUNTA CONSTRUCCIÓN</t>
  </si>
  <si>
    <t>SELLADO DE JUNTAS DE DILATACIÓN Y CONSTRUCCIÓN PARA MUROS ENTERRADOS</t>
  </si>
  <si>
    <t>BASE DE ASFALTO LIQUIDO</t>
  </si>
  <si>
    <t>LIMPIEZA E HIDRÓFUGADO TRANSPARENTE PARA FACHADAS</t>
  </si>
  <si>
    <t>AISLAMIENTOS, CUBIERTAS E IMPERMEABILIZACIONES Y SELLADOS</t>
  </si>
  <si>
    <t>Total Capítulo 02</t>
  </si>
  <si>
    <t>ALBAÑILERÍA, CERRAMIENTOS Y DIVISIONES</t>
  </si>
  <si>
    <t>REPOSICIÓN FORMACIÓN PENDIENTE CUBIERTA</t>
  </si>
  <si>
    <t>FORMACIÓN CAPA REGULARIZACIÓN</t>
  </si>
  <si>
    <t>REPENDIENTEADO Y RECRECIDO DE CUBIERTA</t>
  </si>
  <si>
    <t>REPASO Y LIMPIEZA DE SOPORTE</t>
  </si>
  <si>
    <t>FORMACIÓN ESCOCIA BASE LÁMINA</t>
  </si>
  <si>
    <t>MORTERO DE PROTECCIÓN ESPESOR MEDIO 50 MM</t>
  </si>
  <si>
    <t>FÁBRICA LADRILLO PERFORADO 7 cm 1/2 P</t>
  </si>
  <si>
    <t>FÁBRICA LADRILLO PERFORADO 1P</t>
  </si>
  <si>
    <t>FÁBRICA LADRILLO HUECO DOBLE 1/2 P</t>
  </si>
  <si>
    <t>FÁBRICA LADRILLO HUECO SENCILLO</t>
  </si>
  <si>
    <t>DADOS DE APOYO PARA INSTALACIONES</t>
  </si>
  <si>
    <t>HORMIGÓN PARA ARMAR HA-25/F/12/XC2</t>
  </si>
  <si>
    <t>REPARACIÓN DE FISURAS EN CERRAMIENTO/MURO/PETO DE HORMIGÓN</t>
  </si>
  <si>
    <t>REPARACIÓN DE FISURA EN PETO DE LADRILLO</t>
  </si>
  <si>
    <t>REPARACIÓN DE GRIETA EN PETO DE LADRILLO</t>
  </si>
  <si>
    <t>REPARACIÓN GRIETA EN MURO DE HORMIGÓN</t>
  </si>
  <si>
    <t>FORMACIÓN DE CANAL PARA DRENAJE</t>
  </si>
  <si>
    <t>MORTERO DE REPARACIÓN ESTRUCTURAL</t>
  </si>
  <si>
    <t>RECIBIDO CARPINTERÍA METÁLICA Y/O CERRAJERÍA</t>
  </si>
  <si>
    <t>FACHADA PANEL SÁNDWICH VERTICAL CHAPA PREL-50 I/REMATES</t>
  </si>
  <si>
    <t>RENOVACIÓN DE JUNTAS EN FÁBRICA DE LADRILLO</t>
  </si>
  <si>
    <t>AYUDAS ALBAÑILERÍA</t>
  </si>
  <si>
    <t>Total Capítulo 03</t>
  </si>
  <si>
    <t>REVESTIMIENTOS, PREFABRICADOS, CHAPADOS Y ALICATADOS</t>
  </si>
  <si>
    <t>GUARNECIDO MAESTREADO Y ENLUCIDO</t>
  </si>
  <si>
    <t>ENFOSCADO MAESTREADO HIDRÓFUGO M-10</t>
  </si>
  <si>
    <t>MONOCAPA</t>
  </si>
  <si>
    <t>ALBARDILLA HORMIGÓN POLÍMERO</t>
  </si>
  <si>
    <t>REPOSICIÓN DE VIERTEAGUAS</t>
  </si>
  <si>
    <t>REPARACIÓN DE GRIETA EN REVESTIMIENTO DE MORTERO</t>
  </si>
  <si>
    <t>REPARACIÓN DE GRIETA EN REVESTIMIENTO DE YESO</t>
  </si>
  <si>
    <t>REVESTIMIENTO  CON TABLERO DE MADERA</t>
  </si>
  <si>
    <t>FALSOS TECHOS Y PAVIMENTOS</t>
  </si>
  <si>
    <t>FALSO TECHO FIBRA MINERAL 60x60x25 P.V</t>
  </si>
  <si>
    <t>FALSO TECHO YESO LAMINADO LISO N-15</t>
  </si>
  <si>
    <t>FALSO TECHO REGIST. FIBRA MADERA 1200x600x25 mm PERFIL VISTO</t>
  </si>
  <si>
    <t>PLACAS DE FALSO TECHO</t>
  </si>
  <si>
    <t>MONTAJE DE PLACAS RETIRADAS Y ACOPIADAS</t>
  </si>
  <si>
    <t>FALSO TECHO DE LAMAS DE MADERA</t>
  </si>
  <si>
    <t>SUELO TÉCNICO REGISTRABLE ESTRATIFICADO</t>
  </si>
  <si>
    <t>MONTAJE DE SUELO TECNICO ESTRATIFICADO RECUPERADO</t>
  </si>
  <si>
    <t>AJUSTE Y FIJACIÓN DE SUELO TÉCNICO</t>
  </si>
  <si>
    <t>BALDOSA DE SUELO TÉCNICO</t>
  </si>
  <si>
    <t>SOLADO DE EXTERIOR ANTIDESLIZANTE</t>
  </si>
  <si>
    <t>SOLERA HORMIGÓN ARMADO HA-25/B/40/XC2 o XC3+XA2 #150x150x6 mm VERT. TUBERÍA e=15 cm</t>
  </si>
  <si>
    <t>ADOQUINADO</t>
  </si>
  <si>
    <t>REPOSICIÓN DE ADOQUIN PREVIAMENTE DESMONTADO</t>
  </si>
  <si>
    <t>PAVIMENTO CONTINUO DE HORMIGÓN IMPRESO</t>
  </si>
  <si>
    <t>kg</t>
  </si>
  <si>
    <t>ACERO ELABORADO EN CERRAJERÍA</t>
  </si>
  <si>
    <t>FORRADO/CHAPADO ACERO GALVANIZADO LACADO e=1,5 mm</t>
  </si>
  <si>
    <t>ESCALERA FIJA CON PROTECCIÓN DE ESPALDA</t>
  </si>
  <si>
    <t>SOLADO DE TRAMEX PLETINA-PLETINA 30X30/ 30X2 Y 30X2</t>
  </si>
  <si>
    <t>SOLADO DE TRAMEX PLETINA VARILLA 30X30 / 30X2 Y 5 MM</t>
  </si>
  <si>
    <t>PELDAÑO DE TRAMEX</t>
  </si>
  <si>
    <t>MONTAJE DE TRAMEX RECUPERADO</t>
  </si>
  <si>
    <t>MONTAJE DE ALBARDILLA RECUPERADA</t>
  </si>
  <si>
    <t>ALBARDILLA / VIERTEAGUAS DE ACERO GALVANIZADO+LACADO</t>
  </si>
  <si>
    <t>BARANDILLA DE ACERO GALVANIZADO</t>
  </si>
  <si>
    <t>BARANDILLA DE ACERO LACADO</t>
  </si>
  <si>
    <t>MONTAJE O RECIBIDO DE BARANDILLA PREVIAMENTE DESMONTADA</t>
  </si>
  <si>
    <t>MONTAJE O RECIBIDO DE PASAMANOS PREVIAMENTE DESMONTADO</t>
  </si>
  <si>
    <t>BABERO DE CHAPA</t>
  </si>
  <si>
    <t>PERFIL GALVANIZADO</t>
  </si>
  <si>
    <t>COBERTURA DE CHAPA PERFILADA DE ACERO EN CUBIERTA DE 1MM DE ESP</t>
  </si>
  <si>
    <t>COBERTURA DE CHAPA DE ACERO CORTEN</t>
  </si>
  <si>
    <t>MONTAJE DE CUBRICIÓN DE CHAPA DE ACERO CORTEN</t>
  </si>
  <si>
    <t>CARPINTERÍA DE  ALUMINIO LACADO COLOR RPT 70 mm</t>
  </si>
  <si>
    <t>MONTAJE DE CERRAJERÍA</t>
  </si>
  <si>
    <t>MONTAJE DE PANEL SANDWICH</t>
  </si>
  <si>
    <t>PUERTA ABATIBLE CHAPA PLEGADA 2H</t>
  </si>
  <si>
    <t>CHAPA ONDULADA</t>
  </si>
  <si>
    <t>REPARACIÓN TRASDOSADO MADERA EN EL VAGÓN</t>
  </si>
  <si>
    <t>AJUSTE DE PUERTA</t>
  </si>
  <si>
    <t>PUERTA PASO ACCESO</t>
  </si>
  <si>
    <t>PINTURAS Y ACABADOS</t>
  </si>
  <si>
    <t>PINTURA PLÁSTICA EN PARAMENTOS HORIZ. Y VERT.</t>
  </si>
  <si>
    <t>PINTURA AL PLIOLITE EXTERIOR</t>
  </si>
  <si>
    <t>PROTECCIÓN Y PINTURA DE ELEMENTOS DE ACERO Y CERRAJERÍA</t>
  </si>
  <si>
    <t>LIMPIEZA Y PINTURA DE PERFILERÍA DE FALSO TECHO</t>
  </si>
  <si>
    <t>ROTULACIÓN, VINILADOS, VIDRIERÍA Y TRASLÚCIDOS</t>
  </si>
  <si>
    <t>RÓTULO</t>
  </si>
  <si>
    <t>LÁMINA DE PROTECCIÓN SOLAR</t>
  </si>
  <si>
    <t>VIDRIO PLANITHERM 4S BAJO EMISIVO Y CON CONTROL SOLAR. 6/16/4+4.2</t>
  </si>
  <si>
    <t>VIDRIO LAMINAR PVB COLOR 5+5 mm</t>
  </si>
  <si>
    <t>INSTALACIONES</t>
  </si>
  <si>
    <t>LINEA ELECTRICA 3G2.5 mm2 LIBRE HALÓGENOS</t>
  </si>
  <si>
    <t>PANEL LUZERNA AVANT NORMALIT. 600X600. 32W</t>
  </si>
  <si>
    <t>LUMINARIA DE EMERGENCIA FA-200 L NORMALUX</t>
  </si>
  <si>
    <t>LUMINARIA LINEAL LINEALUCE LED</t>
  </si>
  <si>
    <t>MONTAJE DE LUMINARIA RECUPERADA</t>
  </si>
  <si>
    <t>TUBO CORRUGADO M50 LIBRE DE HALOGENOS</t>
  </si>
  <si>
    <t>CANALIZACIÓN TUBO ACEROFLEX D=50 mm</t>
  </si>
  <si>
    <t>CANALIZACIÓN TUBO RIGIDO LIBRE HALÓGENOS D=25 mm</t>
  </si>
  <si>
    <t>PUNTO LUZ SUPERFICIE TUBO ACERO</t>
  </si>
  <si>
    <t>CANALETA 400x100 mm TIPO REJIBAND</t>
  </si>
  <si>
    <t>SOPORTES PARA INSTALACIONES</t>
  </si>
  <si>
    <t>SOPORTE PORTERÍA PARA INSTALACIONES</t>
  </si>
  <si>
    <t>AISLAMIENTO CONDUCTOS ROLL ALU3 45 mm</t>
  </si>
  <si>
    <t>AISLAMIENTO TUBERÍAS</t>
  </si>
  <si>
    <t>LÁMINA CHAPA DE  ALUMINIO</t>
  </si>
  <si>
    <t>MODIFICACIÓN DE TRAZADO DE TUBERÍAS</t>
  </si>
  <si>
    <t>CONDUCTO CHAPA ACERO GALVANIZADO e=1,0 mm</t>
  </si>
  <si>
    <t>CONDUCTO ISOVER CLIMAVER A2 NETO</t>
  </si>
  <si>
    <t>CONDUCTO CIRCULAR CHAPA GALVANIZADA D=125MM</t>
  </si>
  <si>
    <t>CONDUCTO CIRCULAR CHAPA GALVANIZADA D=250MM</t>
  </si>
  <si>
    <t>CONDUCTO CIRCULAR CHAPA GALVANIZADA D=355MM</t>
  </si>
  <si>
    <t>CONDUCTO CIRCULAR CHAPA GALVANIZADA D=450MM</t>
  </si>
  <si>
    <t>DETECTOR DE INCENDIOS</t>
  </si>
  <si>
    <t>VERIFICACIÓN CENTRAL DE INCENDIOS Y REPROGRAMACION</t>
  </si>
  <si>
    <t>REPROGRAMACION CENTRAL</t>
  </si>
  <si>
    <t>VENTILACIONES EN CUBIERTA</t>
  </si>
  <si>
    <t>FUNCIONAMIENTO DESAGÜES CUBIERTAS</t>
  </si>
  <si>
    <t>PRUEBA DE ESTANQUEIDAD Y SERVICIO CUBIERTAS SIN INUNDACIÓN</t>
  </si>
  <si>
    <t>PRUEBA DE ESTANQUEIDAD Y SERVICIO DE FACHADAS</t>
  </si>
  <si>
    <t>PRUEBA DE ESTANQUEIDAD DE CANALONES</t>
  </si>
  <si>
    <t>CONFORMIDAD ADOQUINES</t>
  </si>
  <si>
    <t>Total Capítulo 10</t>
  </si>
  <si>
    <t>GESTIÓN DE RESÍDUOS</t>
  </si>
  <si>
    <t>Total Capítulo 11</t>
  </si>
  <si>
    <t>ACERO GALVANIZADO ELABORADO EN CERRAJERÍA</t>
  </si>
  <si>
    <t xml:space="preserve">“Renovación cubiertas edificios del Centro Territorial MERIDA " </t>
  </si>
  <si>
    <t>Expediente n.º S/01184/2026</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</si>
  <si>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</si>
  <si>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C_ME_01</t>
  </si>
  <si>
    <t>C_ME_01_01</t>
  </si>
  <si>
    <t>C_ME_01_02</t>
  </si>
  <si>
    <t>C_ME_01_03</t>
  </si>
  <si>
    <t>C_ME_01_04</t>
  </si>
  <si>
    <t>C_ME_01_05</t>
  </si>
  <si>
    <t>C_ME_01_06</t>
  </si>
  <si>
    <t>C_ME_01_07</t>
  </si>
  <si>
    <t>C_ME_01_08</t>
  </si>
  <si>
    <t>C_ME_01_09</t>
  </si>
  <si>
    <t>C_ME_01_10</t>
  </si>
  <si>
    <t>C_ME_01_11</t>
  </si>
  <si>
    <t>C_ME_01_12</t>
  </si>
  <si>
    <t>C_ME_01_13</t>
  </si>
  <si>
    <t>C_ME_01_14</t>
  </si>
  <si>
    <t>C_ME_01_15</t>
  </si>
  <si>
    <t>C_ME_01_16</t>
  </si>
  <si>
    <t>C_ME_01_17</t>
  </si>
  <si>
    <t>C_ME_01_18</t>
  </si>
  <si>
    <t>C_ME_01_19</t>
  </si>
  <si>
    <t>C_ME_01_20</t>
  </si>
  <si>
    <t>C_ME_01_21</t>
  </si>
  <si>
    <t>C_ME_01_22</t>
  </si>
  <si>
    <t>C_ME_01_23</t>
  </si>
  <si>
    <t>C_ME_01_24</t>
  </si>
  <si>
    <t>C_ME_01_25</t>
  </si>
  <si>
    <t>C_ME_01_26</t>
  </si>
  <si>
    <t>C_ME_01_27</t>
  </si>
  <si>
    <t>C_ME_01_28</t>
  </si>
  <si>
    <t>C_ME_01_29</t>
  </si>
  <si>
    <t>C_ME_01_30</t>
  </si>
  <si>
    <t>C_ME_01_31</t>
  </si>
  <si>
    <t>C_ME_01_32</t>
  </si>
  <si>
    <t>C_ME_01_33</t>
  </si>
  <si>
    <t>C_ME_01_34</t>
  </si>
  <si>
    <t>C_ME_01_35</t>
  </si>
  <si>
    <t>C_ME_01_36</t>
  </si>
  <si>
    <t>C_ME_01_37</t>
  </si>
  <si>
    <t>C_ME_01_38</t>
  </si>
  <si>
    <t>C_ME_01_39</t>
  </si>
  <si>
    <t>C_ME_01_40</t>
  </si>
  <si>
    <t>C_ME_01_41</t>
  </si>
  <si>
    <t>C_ME_01_42</t>
  </si>
  <si>
    <t>C_ME_01_43</t>
  </si>
  <si>
    <t>C_ME_01_44</t>
  </si>
  <si>
    <t>C_ME_01_45</t>
  </si>
  <si>
    <t>C_ME_01_46</t>
  </si>
  <si>
    <t>C_ME_01_47</t>
  </si>
  <si>
    <t>C_ME_01_48</t>
  </si>
  <si>
    <t>C_ME_01_49</t>
  </si>
  <si>
    <t>C_ME_01_50</t>
  </si>
  <si>
    <t>C_ME_01_51</t>
  </si>
  <si>
    <t>C_ME_01_52</t>
  </si>
  <si>
    <t>C_ME_01_53</t>
  </si>
  <si>
    <t>C_ME_01_54</t>
  </si>
  <si>
    <t>C_ME_01_55</t>
  </si>
  <si>
    <t>C_ME_01_56</t>
  </si>
  <si>
    <t>C_ME_01_57</t>
  </si>
  <si>
    <t>C_ME_01_58</t>
  </si>
  <si>
    <t>C_ME_01_59</t>
  </si>
  <si>
    <t>C_ME_01_60</t>
  </si>
  <si>
    <t>C_ME_01_61</t>
  </si>
  <si>
    <t>C_ME_02</t>
  </si>
  <si>
    <t>C_ME_02_01</t>
  </si>
  <si>
    <t>C_ME_02_02</t>
  </si>
  <si>
    <t>C_ME_02_03</t>
  </si>
  <si>
    <t>C_ME_02_04</t>
  </si>
  <si>
    <t>C_ME_02_05</t>
  </si>
  <si>
    <t>C_ME_02_06</t>
  </si>
  <si>
    <t>C_ME_02_07</t>
  </si>
  <si>
    <t>C_ME_02_08</t>
  </si>
  <si>
    <t>C_ME_02_09</t>
  </si>
  <si>
    <t>C_ME_02_10</t>
  </si>
  <si>
    <t>C_ME_02_11</t>
  </si>
  <si>
    <t>C_ME_02_12</t>
  </si>
  <si>
    <t>C_ME_02_13</t>
  </si>
  <si>
    <t>C_ME_02_14</t>
  </si>
  <si>
    <t>C_ME_02_15</t>
  </si>
  <si>
    <t>C_ME_02_16</t>
  </si>
  <si>
    <t>C_ME_02_17</t>
  </si>
  <si>
    <t>C_ME_02_18</t>
  </si>
  <si>
    <t>C_ME_02_19</t>
  </si>
  <si>
    <t>C_ME_02_20</t>
  </si>
  <si>
    <t>C_ME_02_21</t>
  </si>
  <si>
    <t>C_ME_02_22</t>
  </si>
  <si>
    <t>C_ME_02_23</t>
  </si>
  <si>
    <t>C_ME_02_24</t>
  </si>
  <si>
    <t>C_ME_02_25</t>
  </si>
  <si>
    <t>C_ME_02_26</t>
  </si>
  <si>
    <t>C_ME_02_27</t>
  </si>
  <si>
    <t>C_ME_02_28</t>
  </si>
  <si>
    <t>C_ME_02_29</t>
  </si>
  <si>
    <t>C_ME_02_30</t>
  </si>
  <si>
    <t>C_ME_02_31</t>
  </si>
  <si>
    <t>C_ME_02_32</t>
  </si>
  <si>
    <t>C_ME_02_33</t>
  </si>
  <si>
    <t>C_ME_02_34</t>
  </si>
  <si>
    <t>C_ME_02_35</t>
  </si>
  <si>
    <t>C_ME_03</t>
  </si>
  <si>
    <t>C_ME_03_01</t>
  </si>
  <si>
    <t>C_ME_03_02</t>
  </si>
  <si>
    <t>C_ME_03_03</t>
  </si>
  <si>
    <t>C_ME_03_04</t>
  </si>
  <si>
    <t>C_ME_03_05</t>
  </si>
  <si>
    <t>C_ME_03_06</t>
  </si>
  <si>
    <t>C_ME_03_07</t>
  </si>
  <si>
    <t>C_ME_03_08</t>
  </si>
  <si>
    <t>C_ME_03_09</t>
  </si>
  <si>
    <t>C_ME_03_10</t>
  </si>
  <si>
    <t>C_ME_03_11</t>
  </si>
  <si>
    <t>C_ME_03_12</t>
  </si>
  <si>
    <t>C_ME_03_13</t>
  </si>
  <si>
    <t>C_ME_03_14</t>
  </si>
  <si>
    <t>C_ME_03_15</t>
  </si>
  <si>
    <t>C_ME_03_16</t>
  </si>
  <si>
    <t>C_ME_03_17</t>
  </si>
  <si>
    <t>C_ME_03_18</t>
  </si>
  <si>
    <t>C_ME_03_19</t>
  </si>
  <si>
    <t>C_ME_03_20</t>
  </si>
  <si>
    <t>C_ME_03_21</t>
  </si>
  <si>
    <t>C_ME_03_22</t>
  </si>
  <si>
    <t>C_ME_04</t>
  </si>
  <si>
    <t>C_ME_04_01</t>
  </si>
  <si>
    <t>C_ME_04_02</t>
  </si>
  <si>
    <t>C_ME_04_03</t>
  </si>
  <si>
    <t>C_ME_04_04</t>
  </si>
  <si>
    <t>C_ME_04_05</t>
  </si>
  <si>
    <t>C_ME_04_06</t>
  </si>
  <si>
    <t>C_ME_04_07</t>
  </si>
  <si>
    <t>C_ME_04_08</t>
  </si>
  <si>
    <t>C_ME_05</t>
  </si>
  <si>
    <t>C_ME_05_01</t>
  </si>
  <si>
    <t>C_ME_05_02</t>
  </si>
  <si>
    <t>C_ME_05_03</t>
  </si>
  <si>
    <t>C_ME_05_04</t>
  </si>
  <si>
    <t>C_ME_05_05</t>
  </si>
  <si>
    <t>C_ME_05_06</t>
  </si>
  <si>
    <t>C_ME_05_07</t>
  </si>
  <si>
    <t>C_ME_05_08</t>
  </si>
  <si>
    <t>C_ME_05_09</t>
  </si>
  <si>
    <t>C_ME_05_10</t>
  </si>
  <si>
    <t>C_ME_05_11</t>
  </si>
  <si>
    <t>C_ME_05_12</t>
  </si>
  <si>
    <t>C_ME_05_13</t>
  </si>
  <si>
    <t>C_ME_05_14</t>
  </si>
  <si>
    <t>C_ME_05_15</t>
  </si>
  <si>
    <t>C_ME_06</t>
  </si>
  <si>
    <t>C_ME_06_01</t>
  </si>
  <si>
    <t>C_ME_06_02</t>
  </si>
  <si>
    <t>C_ME_06_03</t>
  </si>
  <si>
    <t>C_ME_06_04</t>
  </si>
  <si>
    <t>C_ME_06_05</t>
  </si>
  <si>
    <t>C_ME_06_06</t>
  </si>
  <si>
    <t>C_ME_06_07</t>
  </si>
  <si>
    <t>C_ME_06_08</t>
  </si>
  <si>
    <t>C_ME_06_09</t>
  </si>
  <si>
    <t>C_ME_06_10</t>
  </si>
  <si>
    <t>C_ME_06_11</t>
  </si>
  <si>
    <t>C_ME_06_12</t>
  </si>
  <si>
    <t>C_ME_06_13</t>
  </si>
  <si>
    <t>C_ME_06_14</t>
  </si>
  <si>
    <t>C_ME_06_15</t>
  </si>
  <si>
    <t>C_ME_06_16</t>
  </si>
  <si>
    <t>C_ME_06_17</t>
  </si>
  <si>
    <t>C_ME_06_18</t>
  </si>
  <si>
    <t>C_ME_06_19</t>
  </si>
  <si>
    <t>C_ME_06_20</t>
  </si>
  <si>
    <t>C_ME_06_21</t>
  </si>
  <si>
    <t>C_ME_06_22</t>
  </si>
  <si>
    <t>C_ME_06_23</t>
  </si>
  <si>
    <t>C_ME_06_24</t>
  </si>
  <si>
    <t>C_ME_06_25</t>
  </si>
  <si>
    <t>C_ME_06_26</t>
  </si>
  <si>
    <t>C_ME_06_27</t>
  </si>
  <si>
    <t>C_ME_07</t>
  </si>
  <si>
    <t>C_ME_07_01</t>
  </si>
  <si>
    <t>C_ME_07_02</t>
  </si>
  <si>
    <t>C_ME_07_03</t>
  </si>
  <si>
    <t>C_ME_07_04</t>
  </si>
  <si>
    <t>C_ME_07_05</t>
  </si>
  <si>
    <t>C_ME_08</t>
  </si>
  <si>
    <t>C_ME_08_01</t>
  </si>
  <si>
    <t>C_ME_08_02</t>
  </si>
  <si>
    <t>C_ME_08_03</t>
  </si>
  <si>
    <t>C_ME_08_04</t>
  </si>
  <si>
    <t>C_ME_08_05</t>
  </si>
  <si>
    <t>C_ME_09</t>
  </si>
  <si>
    <t>C_ME_09_01</t>
  </si>
  <si>
    <t>C_ME_09_02</t>
  </si>
  <si>
    <t>C_ME_09_03</t>
  </si>
  <si>
    <t>C_ME_09_04</t>
  </si>
  <si>
    <t>C_ME_09_05</t>
  </si>
  <si>
    <t>C_ME_09_06</t>
  </si>
  <si>
    <t>C_ME_09_07</t>
  </si>
  <si>
    <t>C_ME_09_08</t>
  </si>
  <si>
    <t>C_ME_09_09</t>
  </si>
  <si>
    <t>C_ME_09_10</t>
  </si>
  <si>
    <t>C_ME_09_11</t>
  </si>
  <si>
    <t>C_ME_09_12</t>
  </si>
  <si>
    <t>C_ME_09_13</t>
  </si>
  <si>
    <t>C_ME_09_14</t>
  </si>
  <si>
    <t>C_ME_09_15</t>
  </si>
  <si>
    <t>C_ME_09_16</t>
  </si>
  <si>
    <t>C_ME_09_17</t>
  </si>
  <si>
    <t>C_ME_09_18</t>
  </si>
  <si>
    <t>C_ME_09_19</t>
  </si>
  <si>
    <t>C_ME_09_20</t>
  </si>
  <si>
    <t>C_ME_09_21</t>
  </si>
  <si>
    <t>C_ME_09_22</t>
  </si>
  <si>
    <t>C_ME_09_23</t>
  </si>
  <si>
    <t>C_ME_09_24</t>
  </si>
  <si>
    <t>C_ME_09_25</t>
  </si>
  <si>
    <t>C_ME_09_26</t>
  </si>
  <si>
    <t>C_ME_09_27</t>
  </si>
  <si>
    <t>C_ME_09_28</t>
  </si>
  <si>
    <t>C_ME_09_29</t>
  </si>
  <si>
    <t>C_ME_09_30</t>
  </si>
  <si>
    <t>C_ME_09_31</t>
  </si>
  <si>
    <t>C_ME_10</t>
  </si>
  <si>
    <t>C_ME_10_01</t>
  </si>
  <si>
    <t>C_ME_10_02</t>
  </si>
  <si>
    <t>C_ME_10_03</t>
  </si>
  <si>
    <t>C_ME_10_04</t>
  </si>
  <si>
    <t>C_ME_10_05</t>
  </si>
  <si>
    <t>C_ME_10_06</t>
  </si>
  <si>
    <t>C_ME_11</t>
  </si>
  <si>
    <t>C_ME_11_01</t>
  </si>
  <si>
    <t>C_ME_12</t>
  </si>
  <si>
    <t>C_ME_12_01</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</si>
  <si>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partida_</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</si>
  <si>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</si>
  <si>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</si>
  <si>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t xml:space="preserve">(a) (b) Cuando no se indiquen otros porcentajes se entenderá que, quedan incluidos en el precio de la oferta el 13% de Gastos Generales y el 6% de Beneficio Industrial 
</t>
  </si>
  <si>
    <t>Total Ofertado (*)</t>
  </si>
  <si>
    <t xml:space="preserve">(*) Deben ofertarse todas las partidas. Si alguna se ofertara por importe CERO se consideraría ofertada SIN COSTE para CRTVE.  </t>
  </si>
  <si>
    <t>, a</t>
  </si>
  <si>
    <t>(fecha)</t>
  </si>
  <si>
    <r>
      <rPr>
        <sz val="11"/>
        <color theme="0"/>
        <rFont val="Calibri"/>
        <family val="2"/>
        <scheme val="minor"/>
      </rPr>
      <t>.</t>
    </r>
    <r>
      <rPr>
        <sz val="11"/>
        <color theme="1"/>
        <rFont val="Calibri"/>
        <family val="2"/>
        <scheme val="minor"/>
      </rPr>
      <t xml:space="preserve">- FIRMA - (Obligatoria)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</si>
</sst>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
      <sz val="11"/>
      <color theme="0"/>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00">
    <xf numFmtId="0" fontId="0" fillId="0" borderId="0" xfId="0"/>
    <xf numFmtId="0" fontId="0" fillId="0" borderId="0" xfId="0" applyProtection="1"/>
    <xf numFmtId="0" fontId="0" fillId="0" borderId="0" xfId="0" applyBorder="1" applyProtection="1"/>
    <xf numFmtId="0" fontId="14" fillId="0" borderId="9" xfId="0" applyFont="1" applyBorder="1" applyAlignment="1" applyProtection="1">
      <alignment horizontal="left" vertical="center" wrapText="1"/>
    </xf>
    <xf numFmtId="0" fontId="14" fillId="0" borderId="3" xfId="0" applyFont="1" applyBorder="1" applyAlignment="1" applyProtection="1">
      <alignment horizontal="left" vertical="center" wrapText="1"/>
    </xf>
    <xf numFmtId="10" fontId="16" fillId="3" borderId="10" xfId="0" applyNumberFormat="1" applyFont="1" applyFill="1" applyBorder="1" applyAlignment="1" applyProtection="1">
      <alignment horizontal="right" vertical="center"/>
    </xf>
    <xf numFmtId="2" fontId="16" fillId="3" borderId="11" xfId="0" applyNumberFormat="1" applyFont="1" applyFill="1" applyBorder="1" applyAlignment="1" applyProtection="1">
      <alignment horizontal="right" vertical="center" indent="4"/>
      <protection locked="0"/>
    </xf>
    <xf numFmtId="2" fontId="16" fillId="3" borderId="4" xfId="0" applyNumberFormat="1" applyFont="1" applyFill="1" applyBorder="1" applyAlignment="1" applyProtection="1">
      <alignment horizontal="right" vertical="center" indent="4"/>
      <protection locked="0"/>
    </xf>
    <xf numFmtId="0" fontId="0" fillId="0" borderId="0" xfId="0" applyAlignment="1" applyProtection="1">
      <alignment vertical="top"/>
    </xf>
    <xf numFmtId="0" fontId="17" fillId="0" borderId="0" xfId="0" applyFont="1" applyProtection="1"/>
    <xf numFmtId="0" fontId="1"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0" fillId="0" borderId="0" xfId="0" applyFont="1" applyAlignment="1" applyProtection="1">
      <alignment horizontal="left" vertical="top"/>
    </xf>
    <xf numFmtId="0" fontId="0" fillId="3" borderId="0" xfId="0" applyFill="1" applyAlignment="1" applyProtection="1">
      <alignment vertical="top" shrinkToFit="1"/>
      <protection locked="0"/>
    </xf>
    <xf numFmtId="0" fontId="20"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2"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6" fillId="3" borderId="2" xfId="0" applyNumberFormat="1" applyFont="1" applyFill="1" applyBorder="1" applyAlignment="1" applyProtection="1">
      <alignment vertical="top"/>
      <protection locked="0"/>
    </xf>
    <xf numFmtId="4" fontId="4"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0" fontId="9" fillId="0" borderId="1" xfId="0" applyFont="1" applyBorder="1" applyAlignment="1" applyProtection="1">
      <alignment horizontal="center" vertical="top" wrapText="1"/>
    </xf>
    <xf numFmtId="0" fontId="23" fillId="0" borderId="1" xfId="0" applyFont="1" applyBorder="1" applyAlignment="1" applyProtection="1">
      <alignment horizontal="center" vertical="top" wrapText="1"/>
    </xf>
    <xf numFmtId="49" fontId="4" fillId="2" borderId="0" xfId="0" applyNumberFormat="1" applyFont="1" applyFill="1" applyAlignment="1">
      <alignment vertical="top"/>
    </xf>
    <xf numFmtId="49" fontId="4" fillId="2" borderId="0" xfId="0" applyNumberFormat="1" applyFont="1" applyFill="1" applyAlignment="1">
      <alignment vertical="top" wrapText="1"/>
    </xf>
    <xf numFmtId="4" fontId="4" fillId="3" borderId="1" xfId="0" applyNumberFormat="1" applyFont="1" applyFill="1" applyBorder="1" applyAlignment="1" applyProtection="1">
      <alignment wrapText="1"/>
    </xf>
    <xf numFmtId="0" fontId="0" fillId="0" borderId="0" xfId="0" applyAlignment="1" applyProtection="1">
      <alignment horizontal="center"/>
    </xf>
    <xf numFmtId="0" fontId="20" fillId="0" borderId="0" xfId="0" applyFont="1" applyAlignment="1" applyProtection="1"/>
    <xf numFmtId="0" fontId="0" fillId="0" borderId="0" xfId="0" applyAlignment="1" applyProtection="1">
      <alignment horizontal="left"/>
    </xf>
    <xf numFmtId="0" fontId="20" fillId="0" borderId="0" xfId="0" applyFont="1" applyAlignment="1" applyProtection="1">
      <alignment horizontal="right" vertical="center"/>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3" fillId="0" borderId="0" xfId="0" applyFont="1" applyAlignment="1" applyProtection="1">
      <alignment horizontal="center" vertical="top" wrapText="1"/>
    </xf>
    <xf numFmtId="0" fontId="19"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0" fillId="3" borderId="0" xfId="0" applyFill="1" applyAlignment="1" applyProtection="1">
      <alignment horizontal="center" wrapText="1"/>
      <protection locked="0"/>
    </xf>
    <xf numFmtId="0" fontId="0" fillId="0" borderId="0" xfId="0" applyAlignment="1" applyProtection="1">
      <alignment horizontal="center"/>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0" fontId="20" fillId="0" borderId="0" xfId="0" applyFont="1" applyBorder="1" applyAlignment="1" applyProtection="1">
      <alignment horizontal="left" vertical="top" wrapText="1"/>
    </xf>
    <xf numFmtId="0" fontId="0" fillId="3" borderId="0" xfId="0" applyFill="1" applyAlignment="1" applyProtection="1">
      <alignment horizontal="center"/>
      <protection locked="0"/>
    </xf>
    <xf numFmtId="0" fontId="1" fillId="0" borderId="2" xfId="0" applyFont="1" applyBorder="1" applyAlignment="1" applyProtection="1">
      <alignment horizontal="left" vertical="top" wrapText="1"/>
    </xf>
    <xf numFmtId="0" fontId="1" fillId="0" borderId="4" xfId="0" applyFont="1" applyBorder="1" applyAlignment="1" applyProtection="1">
      <alignment horizontal="left" vertical="top" wrapText="1"/>
    </xf>
    <xf numFmtId="49" fontId="6" fillId="0" borderId="3" xfId="0" applyNumberFormat="1" applyFont="1" applyFill="1" applyBorder="1" applyAlignment="1" applyProtection="1">
      <alignment vertical="top" wrapText="1"/>
    </xf>
    <xf numFmtId="49" fontId="6" fillId="0" borderId="1" xfId="0" applyNumberFormat="1" applyFont="1" applyFill="1" applyBorder="1" applyAlignment="1" applyProtection="1">
      <alignment vertical="top"/>
    </xf>
  </cellXfs>
  <cellStyles count="1">
    <cellStyle name="Normal" xfId="0" builtinId="0"/>
  </cellStyles>
  <dxfs count="1">
    <dxf>
      <font>
        <color rgb="FFFFFFCC"/>
      </font>
    </dxf>
  </dxfs>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2" activePane="bottomLeft" state="frozen"/>
      <selection pane="bottomLeft" activeCell="C21" sqref="C21:G21"/>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8" customFormat="1" ht="75" customHeight="1" x14ac:dyDescent="0.4">
      <c r="A2" s="83" t="s">
        <v>20</v>
      </c>
      <c r="B2" s="83"/>
      <c r="C2" s="83"/>
      <c r="D2" s="83"/>
      <c r="E2" s="83"/>
      <c r="F2" s="83"/>
      <c r="G2" s="83"/>
      <c r="H2" s="83"/>
      <c r="I2" s="83"/>
    </row>
    <row r="5" spans="1:9" x14ac:dyDescent="0.4">
      <c r="D5" s="9"/>
      <c r="E5" s="9"/>
      <c r="F5" s="10"/>
      <c r="G5" s="10"/>
      <c r="H5" s="10"/>
      <c r="I5" s="11" t="s">
        <v>282</v>
      </c>
    </row>
    <row r="6" spans="1:9" x14ac:dyDescent="0.4">
      <c r="D6" s="9"/>
      <c r="E6" s="9"/>
      <c r="F6" s="10"/>
      <c r="G6" s="10"/>
      <c r="H6" s="10"/>
      <c r="I6" s="11"/>
    </row>
    <row r="7" spans="1:9" x14ac:dyDescent="0.4">
      <c r="D7" s="9"/>
      <c r="E7" s="9"/>
      <c r="F7" s="10"/>
      <c r="G7" s="10"/>
      <c r="H7" s="10"/>
      <c r="I7" s="12" t="s">
        <v>283</v>
      </c>
    </row>
    <row r="8" spans="1:9" ht="25" customHeight="1" x14ac:dyDescent="0.4"/>
    <row r="9" spans="1:9" ht="18.45" x14ac:dyDescent="0.5">
      <c r="A9" s="84" t="s">
        <v>21</v>
      </c>
      <c r="B9" s="84"/>
      <c r="C9" s="84"/>
      <c r="D9" s="84"/>
      <c r="E9" s="84"/>
      <c r="F9" s="84"/>
      <c r="G9" s="84"/>
      <c r="H9" s="84"/>
      <c r="I9" s="84"/>
    </row>
    <row r="10" spans="1:9" ht="15" customHeight="1" x14ac:dyDescent="0.4"/>
    <row r="11" spans="1:9" ht="15" customHeight="1" x14ac:dyDescent="0.4"/>
    <row r="12" spans="1:9" x14ac:dyDescent="0.4">
      <c r="A12" s="8" t="s">
        <v>22</v>
      </c>
      <c r="B12" s="85"/>
      <c r="C12" s="85"/>
      <c r="D12" s="85"/>
      <c r="E12" s="85"/>
      <c r="F12" s="77" t="s">
        <v>23</v>
      </c>
      <c r="G12" s="77"/>
      <c r="H12" s="77"/>
      <c r="I12" s="13"/>
    </row>
    <row r="13" spans="1:9" x14ac:dyDescent="0.4">
      <c r="A13" s="86" t="s">
        <v>24</v>
      </c>
      <c r="B13" s="86"/>
      <c r="C13" s="86"/>
      <c r="D13" s="86"/>
      <c r="E13" s="86"/>
      <c r="F13" s="86"/>
      <c r="G13" s="86"/>
      <c r="H13" s="86"/>
      <c r="I13" s="14"/>
    </row>
    <row r="14" spans="1:9" x14ac:dyDescent="0.4">
      <c r="A14" s="15"/>
      <c r="B14" s="15"/>
      <c r="C14" s="15"/>
      <c r="D14" s="15"/>
      <c r="E14" s="15"/>
      <c r="F14" s="15"/>
      <c r="G14" s="15"/>
      <c r="H14" s="15"/>
      <c r="I14" s="14"/>
    </row>
    <row r="15" spans="1:9" x14ac:dyDescent="0.4">
      <c r="A15" s="8" t="s">
        <v>25</v>
      </c>
      <c r="B15" s="8"/>
      <c r="C15" s="16"/>
      <c r="D15" s="77" t="s">
        <v>26</v>
      </c>
      <c r="E15" s="77"/>
      <c r="F15" s="79"/>
      <c r="G15" s="79"/>
      <c r="H15" s="79"/>
      <c r="I15" s="79"/>
    </row>
    <row r="16" spans="1:9" x14ac:dyDescent="0.4">
      <c r="B16" s="17"/>
      <c r="C16" s="17" t="s">
        <v>27</v>
      </c>
      <c r="D16" s="17"/>
      <c r="E16" s="17"/>
      <c r="F16" s="17" t="s">
        <v>28</v>
      </c>
      <c r="G16" s="17"/>
      <c r="H16" s="17"/>
      <c r="I16" s="8"/>
    </row>
    <row r="17" spans="1:9" x14ac:dyDescent="0.4">
      <c r="B17" s="17"/>
      <c r="C17" s="17"/>
      <c r="D17" s="17"/>
      <c r="E17" s="17"/>
      <c r="F17" s="17"/>
      <c r="G17" s="17"/>
      <c r="H17" s="17"/>
      <c r="I17" s="8"/>
    </row>
    <row r="18" spans="1:9" x14ac:dyDescent="0.4">
      <c r="A18" s="8" t="s">
        <v>29</v>
      </c>
      <c r="B18" s="13"/>
      <c r="C18" s="77" t="s">
        <v>30</v>
      </c>
      <c r="D18" s="77"/>
      <c r="E18" s="78"/>
      <c r="F18" s="78"/>
      <c r="G18" s="78"/>
      <c r="H18" s="18" t="s">
        <v>31</v>
      </c>
      <c r="I18" s="19"/>
    </row>
    <row r="19" spans="1:9" s="20" customFormat="1" x14ac:dyDescent="0.4">
      <c r="B19" s="21"/>
      <c r="C19" s="22"/>
      <c r="D19" s="22"/>
      <c r="E19" s="23"/>
      <c r="F19" s="23"/>
      <c r="G19" s="23"/>
      <c r="H19" s="23"/>
      <c r="I19" s="23"/>
    </row>
    <row r="20" spans="1:9" s="20" customFormat="1" x14ac:dyDescent="0.4">
      <c r="B20" s="21"/>
      <c r="C20" s="22"/>
      <c r="D20" s="22"/>
      <c r="E20" s="23"/>
      <c r="F20" s="23"/>
      <c r="G20" s="23"/>
      <c r="H20" s="23"/>
      <c r="I20" s="23"/>
    </row>
    <row r="21" spans="1:9" s="20" customFormat="1" x14ac:dyDescent="0.4">
      <c r="A21" s="24" t="s">
        <v>32</v>
      </c>
      <c r="B21" s="21"/>
      <c r="C21" s="79"/>
      <c r="D21" s="79"/>
      <c r="E21" s="79"/>
      <c r="F21" s="79"/>
      <c r="G21" s="79"/>
      <c r="H21" s="23" t="s">
        <v>33</v>
      </c>
      <c r="I21" s="19"/>
    </row>
    <row r="22" spans="1:9" s="20" customFormat="1" x14ac:dyDescent="0.4">
      <c r="A22" s="24"/>
      <c r="B22" s="21"/>
      <c r="C22" s="22"/>
      <c r="D22" s="22"/>
      <c r="E22" s="22"/>
      <c r="F22" s="22"/>
      <c r="G22" s="22"/>
      <c r="H22" s="23"/>
      <c r="I22" s="18"/>
    </row>
    <row r="23" spans="1:9" x14ac:dyDescent="0.4">
      <c r="A23" s="8" t="s">
        <v>34</v>
      </c>
      <c r="B23" s="8"/>
      <c r="C23" s="8"/>
      <c r="D23" s="8"/>
      <c r="E23" s="8"/>
      <c r="F23" s="8"/>
      <c r="G23" s="8"/>
      <c r="H23" s="8"/>
      <c r="I23" s="8"/>
    </row>
    <row r="24" spans="1:9" ht="15" customHeight="1" x14ac:dyDescent="0.4">
      <c r="A24" s="8"/>
      <c r="B24" s="8"/>
      <c r="C24" s="8"/>
      <c r="D24" s="8"/>
      <c r="E24" s="8"/>
      <c r="F24" s="8"/>
      <c r="G24" s="8"/>
      <c r="H24" s="8"/>
      <c r="I24" s="8"/>
    </row>
    <row r="25" spans="1:9" ht="56.25" customHeight="1" x14ac:dyDescent="0.4">
      <c r="A25" s="80" t="s">
        <v>35</v>
      </c>
      <c r="B25" s="80"/>
      <c r="C25" s="80"/>
      <c r="D25" s="80"/>
      <c r="E25" s="80"/>
      <c r="F25" s="80"/>
      <c r="G25" s="80"/>
      <c r="H25" s="80"/>
      <c r="I25" s="8"/>
    </row>
    <row r="26" spans="1:9" ht="15" customHeight="1" x14ac:dyDescent="0.4">
      <c r="A26" s="8"/>
      <c r="B26" s="8"/>
      <c r="C26" s="8"/>
      <c r="D26" s="8"/>
      <c r="E26" s="8"/>
      <c r="F26" s="8"/>
      <c r="G26" s="8"/>
      <c r="H26" s="8"/>
      <c r="I26" s="8"/>
    </row>
    <row r="27" spans="1:9" ht="15" customHeight="1" x14ac:dyDescent="0.4">
      <c r="A27" s="8" t="s">
        <v>36</v>
      </c>
      <c r="B27" s="8"/>
      <c r="C27" s="8"/>
      <c r="D27" s="8"/>
      <c r="E27" s="8"/>
      <c r="F27" s="8"/>
      <c r="G27" s="8"/>
      <c r="H27" s="8"/>
    </row>
    <row r="28" spans="1:9" ht="15" customHeight="1" x14ac:dyDescent="0.4">
      <c r="A28" s="8"/>
      <c r="B28" s="8"/>
      <c r="C28" s="8"/>
      <c r="D28" s="8"/>
      <c r="E28" s="8"/>
      <c r="F28" s="8"/>
      <c r="G28" s="8"/>
      <c r="H28" s="8"/>
    </row>
    <row r="29" spans="1:9" ht="15" customHeight="1" x14ac:dyDescent="0.4">
      <c r="A29" s="8" t="s">
        <v>37</v>
      </c>
      <c r="B29" s="81" t="str">
        <f>+IF('Anexo I Tabla Desglose Precio'!F251&lt;=1172630.92,'Anexo I Tabla Desglose Precio'!F251,"ERROR: no debe superar 1172630,92")</f>
        <v>ERROR: no debe superar 1172630,92</v>
      </c>
      <c r="C29" s="82"/>
      <c r="D29" s="8" t="s">
        <v>38</v>
      </c>
      <c r="E29" s="8"/>
      <c r="F29" s="8"/>
      <c r="G29" s="8"/>
      <c r="H29" s="8"/>
    </row>
    <row r="30" spans="1:9" ht="15" customHeight="1" x14ac:dyDescent="0.4">
      <c r="A30" s="8"/>
      <c r="B30" s="8"/>
      <c r="C30" s="8"/>
      <c r="D30" s="8"/>
      <c r="E30" s="8"/>
      <c r="F30" s="8"/>
      <c r="G30" s="8"/>
      <c r="H30" s="8"/>
    </row>
    <row r="31" spans="1:9" ht="15" customHeight="1" x14ac:dyDescent="0.4">
      <c r="A31" s="25"/>
      <c r="B31" s="8"/>
      <c r="C31" s="8"/>
      <c r="D31" s="8"/>
      <c r="E31" s="8"/>
      <c r="F31" s="8"/>
      <c r="G31" s="8"/>
      <c r="H31" s="8"/>
    </row>
    <row r="32" spans="1:9" ht="15" customHeight="1" x14ac:dyDescent="0.4">
      <c r="A32" s="8"/>
      <c r="B32" s="8"/>
      <c r="C32" s="8"/>
      <c r="D32" s="8"/>
      <c r="E32" s="8"/>
      <c r="F32" s="8"/>
      <c r="G32" s="8"/>
      <c r="H32" s="8"/>
      <c r="I32" s="8"/>
    </row>
    <row r="33" spans="1:9" ht="35.15" customHeight="1" x14ac:dyDescent="0.4">
      <c r="A33" s="75" t="s">
        <v>39</v>
      </c>
      <c r="B33" s="75"/>
      <c r="C33" s="75"/>
      <c r="D33" s="75"/>
      <c r="E33" s="75"/>
      <c r="F33" s="75"/>
      <c r="G33" s="75"/>
      <c r="H33" s="75"/>
      <c r="I33" s="8"/>
    </row>
    <row r="34" spans="1:9" ht="27" customHeight="1" x14ac:dyDescent="0.4">
      <c r="A34" s="8"/>
      <c r="B34" s="8"/>
      <c r="C34" s="8"/>
      <c r="D34" s="8"/>
      <c r="E34" s="8"/>
      <c r="F34" s="8"/>
      <c r="G34" s="8"/>
      <c r="H34" s="8"/>
      <c r="I34" s="8"/>
    </row>
    <row r="35" spans="1:9" ht="27" customHeight="1" x14ac:dyDescent="0.4">
      <c r="A35" s="75" t="s">
        <v>40</v>
      </c>
      <c r="B35" s="75"/>
      <c r="C35" s="75"/>
      <c r="D35" s="75"/>
      <c r="E35" s="75"/>
      <c r="F35" s="75"/>
      <c r="G35" s="75"/>
      <c r="H35" s="75"/>
      <c r="I35" s="8"/>
    </row>
    <row r="36" spans="1:9" ht="27" customHeight="1" x14ac:dyDescent="0.4">
      <c r="A36" s="8"/>
      <c r="B36" s="8"/>
      <c r="C36" s="8"/>
      <c r="D36" s="8"/>
      <c r="E36" s="8"/>
      <c r="F36" s="8"/>
      <c r="G36" s="8"/>
      <c r="H36" s="8"/>
      <c r="I36" s="8"/>
    </row>
    <row r="37" spans="1:9" ht="27" customHeight="1" x14ac:dyDescent="0.4">
      <c r="A37" s="75" t="s">
        <v>41</v>
      </c>
      <c r="B37" s="75"/>
      <c r="C37" s="75"/>
      <c r="D37" s="75"/>
      <c r="E37" s="75"/>
      <c r="F37" s="75"/>
      <c r="G37" s="75"/>
      <c r="H37" s="75"/>
      <c r="I37" s="8"/>
    </row>
    <row r="38" spans="1:9" ht="27" customHeight="1" x14ac:dyDescent="0.4">
      <c r="A38" s="8"/>
      <c r="B38" s="8"/>
      <c r="C38" s="8"/>
      <c r="D38" s="8"/>
      <c r="E38" s="8"/>
      <c r="F38" s="8"/>
      <c r="G38" s="8"/>
      <c r="H38" s="8"/>
      <c r="I38" s="8"/>
    </row>
    <row r="39" spans="1:9" ht="43.5" customHeight="1" x14ac:dyDescent="0.4">
      <c r="A39" s="75" t="s">
        <v>42</v>
      </c>
      <c r="B39" s="75"/>
      <c r="C39" s="75"/>
      <c r="D39" s="75"/>
      <c r="E39" s="75"/>
      <c r="F39" s="75"/>
      <c r="G39" s="75"/>
      <c r="H39" s="75"/>
      <c r="I39" s="8"/>
    </row>
    <row r="40" spans="1:9" ht="27" customHeight="1" x14ac:dyDescent="0.4">
      <c r="A40" s="26"/>
      <c r="B40" s="26"/>
      <c r="C40" s="26"/>
      <c r="D40" s="26"/>
      <c r="E40" s="26"/>
      <c r="F40" s="26"/>
      <c r="G40" s="26"/>
      <c r="H40" s="26"/>
      <c r="I40" s="8"/>
    </row>
    <row r="41" spans="1:9" x14ac:dyDescent="0.4">
      <c r="A41" s="27" t="s">
        <v>43</v>
      </c>
      <c r="B41" s="8"/>
      <c r="C41" s="8"/>
      <c r="D41" s="8"/>
      <c r="E41" s="8"/>
      <c r="F41" s="8"/>
      <c r="G41" s="8"/>
      <c r="H41" s="8"/>
      <c r="I41" s="8"/>
    </row>
    <row r="42" spans="1:9" ht="8.15" customHeight="1" x14ac:dyDescent="0.4">
      <c r="A42" s="8"/>
      <c r="B42" s="8"/>
      <c r="C42" s="8"/>
      <c r="D42" s="8"/>
      <c r="E42" s="8"/>
      <c r="F42" s="8"/>
      <c r="G42" s="8"/>
      <c r="H42" s="8"/>
      <c r="I42" s="8"/>
    </row>
    <row r="47" spans="1:9" x14ac:dyDescent="0.4">
      <c r="B47" s="28" t="s">
        <v>44</v>
      </c>
    </row>
    <row r="55" spans="2:7" x14ac:dyDescent="0.4">
      <c r="B55" s="1" t="s">
        <v>19</v>
      </c>
      <c r="C55" s="76"/>
      <c r="D55" s="76"/>
      <c r="E55" s="76"/>
      <c r="F55" s="76"/>
      <c r="G55" s="76"/>
    </row>
  </sheetData>
  <sheetProtection algorithmName="SHA-512" hashValue="3OF2SDMn9xyg/MjCyRp3mPhSMmQLQ8OYJAg6zB8R9E7mjajqvfaL7FdqhfWvrsnFtsj+6AnYoaZiTjIZCw074Q==" saltValue="aZYLt+rIMYgUjj93V3F/KQ=="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H265"/>
  <sheetViews>
    <sheetView topLeftCell="A238" zoomScale="130" zoomScaleNormal="130" workbookViewId="0">
      <selection activeCell="C260" sqref="C260:F260"/>
    </sheetView>
  </sheetViews>
  <sheetFormatPr baseColWidth="10" defaultColWidth="11.3828125" defaultRowHeight="14.6" x14ac:dyDescent="0.4"/>
  <cols>
    <col min="1" max="1" width="22.3828125" style="1" customWidth="1"/>
    <col min="2" max="2" width="3.84375" style="1" bestFit="1" customWidth="1"/>
    <col min="3" max="3" width="48.3828125" style="1" customWidth="1"/>
    <col min="4" max="4" width="8.15234375" style="1" bestFit="1" customWidth="1"/>
    <col min="5" max="5" width="11.3046875" style="1" customWidth="1"/>
    <col min="6" max="6" width="11.53515625" style="1" customWidth="1"/>
    <col min="7" max="16384" width="11.3828125" style="1"/>
  </cols>
  <sheetData>
    <row r="1" spans="1:6" ht="73.5" customHeight="1" thickBot="1" x14ac:dyDescent="0.45">
      <c r="A1" s="90" t="s">
        <v>284</v>
      </c>
      <c r="B1" s="91"/>
      <c r="C1" s="91"/>
      <c r="D1" s="91"/>
      <c r="E1" s="91"/>
      <c r="F1" s="92"/>
    </row>
    <row r="2" spans="1:6" ht="60" customHeight="1" x14ac:dyDescent="0.4">
      <c r="A2" s="93" t="s">
        <v>18</v>
      </c>
      <c r="B2" s="93"/>
      <c r="C2" s="93"/>
      <c r="D2" s="93"/>
      <c r="E2" s="93"/>
      <c r="F2" s="93"/>
    </row>
    <row r="3" spans="1:6" x14ac:dyDescent="0.4">
      <c r="A3" s="29"/>
      <c r="B3" s="8"/>
      <c r="C3" s="8"/>
      <c r="D3" s="8"/>
      <c r="E3" s="8"/>
      <c r="F3" s="30"/>
    </row>
    <row r="4" spans="1:6" ht="18.45" x14ac:dyDescent="0.4">
      <c r="A4" s="31" t="s">
        <v>58</v>
      </c>
      <c r="B4" s="8"/>
      <c r="C4" s="8"/>
      <c r="D4" s="8"/>
      <c r="E4" s="8"/>
      <c r="F4" s="30"/>
    </row>
    <row r="5" spans="1:6" ht="5.15" customHeight="1" x14ac:dyDescent="0.4">
      <c r="A5" s="31"/>
      <c r="B5" s="8"/>
      <c r="C5" s="8"/>
      <c r="D5" s="8"/>
      <c r="E5" s="8"/>
      <c r="F5" s="30"/>
    </row>
    <row r="6" spans="1:6" ht="36" x14ac:dyDescent="0.4">
      <c r="A6" s="32" t="s">
        <v>0</v>
      </c>
      <c r="B6" s="32" t="s">
        <v>1</v>
      </c>
      <c r="C6" s="33" t="s">
        <v>2</v>
      </c>
      <c r="D6" s="32" t="s">
        <v>3</v>
      </c>
      <c r="E6" s="67" t="s">
        <v>56</v>
      </c>
      <c r="F6" s="66" t="s">
        <v>518</v>
      </c>
    </row>
    <row r="7" spans="1:6" x14ac:dyDescent="0.4">
      <c r="A7" s="65" t="s">
        <v>285</v>
      </c>
      <c r="B7" s="34" t="s">
        <v>4</v>
      </c>
      <c r="C7" s="35" t="s">
        <v>59</v>
      </c>
      <c r="D7" s="36"/>
      <c r="E7" s="37"/>
      <c r="F7" s="38"/>
    </row>
    <row r="8" spans="1:6" x14ac:dyDescent="0.4">
      <c r="A8" s="64" t="s">
        <v>286</v>
      </c>
      <c r="B8" s="59" t="s">
        <v>5</v>
      </c>
      <c r="C8" s="60" t="s">
        <v>60</v>
      </c>
      <c r="D8" s="61">
        <v>1600</v>
      </c>
      <c r="E8" s="62"/>
      <c r="F8" s="42">
        <f t="shared" ref="F8:F11" si="0">+ROUND(+D8*ROUND(E8,2),2)</f>
        <v>0</v>
      </c>
    </row>
    <row r="9" spans="1:6" x14ac:dyDescent="0.4">
      <c r="A9" s="64" t="s">
        <v>287</v>
      </c>
      <c r="B9" s="59" t="s">
        <v>5</v>
      </c>
      <c r="C9" s="63" t="s">
        <v>61</v>
      </c>
      <c r="D9" s="61">
        <v>381.27</v>
      </c>
      <c r="E9" s="62"/>
      <c r="F9" s="42">
        <f t="shared" si="0"/>
        <v>0</v>
      </c>
    </row>
    <row r="10" spans="1:6" x14ac:dyDescent="0.4">
      <c r="A10" s="64" t="s">
        <v>288</v>
      </c>
      <c r="B10" s="59" t="s">
        <v>5</v>
      </c>
      <c r="C10" s="60" t="s">
        <v>62</v>
      </c>
      <c r="D10" s="61">
        <v>308.20999999999998</v>
      </c>
      <c r="E10" s="62"/>
      <c r="F10" s="42">
        <f t="shared" si="0"/>
        <v>0</v>
      </c>
    </row>
    <row r="11" spans="1:6" x14ac:dyDescent="0.4">
      <c r="A11" s="64" t="s">
        <v>289</v>
      </c>
      <c r="B11" s="59" t="s">
        <v>5</v>
      </c>
      <c r="C11" s="60" t="s">
        <v>63</v>
      </c>
      <c r="D11" s="61">
        <v>308.20999999999998</v>
      </c>
      <c r="E11" s="62"/>
      <c r="F11" s="42">
        <f t="shared" si="0"/>
        <v>0</v>
      </c>
    </row>
    <row r="12" spans="1:6" x14ac:dyDescent="0.4">
      <c r="A12" s="64" t="s">
        <v>290</v>
      </c>
      <c r="B12" s="59" t="s">
        <v>5</v>
      </c>
      <c r="C12" s="63" t="s">
        <v>64</v>
      </c>
      <c r="D12" s="41">
        <v>1041.67</v>
      </c>
      <c r="E12" s="57"/>
      <c r="F12" s="42">
        <f t="shared" ref="F12:F68" si="1">+ROUND(+D12*ROUND(E12,2),2)</f>
        <v>0</v>
      </c>
    </row>
    <row r="13" spans="1:6" x14ac:dyDescent="0.4">
      <c r="A13" s="64" t="s">
        <v>291</v>
      </c>
      <c r="B13" s="59" t="s">
        <v>5</v>
      </c>
      <c r="C13" s="63" t="s">
        <v>65</v>
      </c>
      <c r="D13" s="41">
        <v>299.94</v>
      </c>
      <c r="E13" s="57"/>
      <c r="F13" s="42">
        <f t="shared" si="1"/>
        <v>0</v>
      </c>
    </row>
    <row r="14" spans="1:6" x14ac:dyDescent="0.4">
      <c r="A14" s="64" t="s">
        <v>292</v>
      </c>
      <c r="B14" s="59" t="s">
        <v>66</v>
      </c>
      <c r="C14" s="63" t="s">
        <v>67</v>
      </c>
      <c r="D14" s="41">
        <v>1232.8399999999999</v>
      </c>
      <c r="E14" s="57"/>
      <c r="F14" s="42">
        <f t="shared" si="1"/>
        <v>0</v>
      </c>
    </row>
    <row r="15" spans="1:6" x14ac:dyDescent="0.4">
      <c r="A15" s="64" t="s">
        <v>293</v>
      </c>
      <c r="B15" s="59" t="s">
        <v>66</v>
      </c>
      <c r="C15" s="63" t="s">
        <v>68</v>
      </c>
      <c r="D15" s="41">
        <v>1</v>
      </c>
      <c r="E15" s="57"/>
      <c r="F15" s="42">
        <f t="shared" si="1"/>
        <v>0</v>
      </c>
    </row>
    <row r="16" spans="1:6" x14ac:dyDescent="0.4">
      <c r="A16" s="64" t="s">
        <v>294</v>
      </c>
      <c r="B16" s="59" t="s">
        <v>66</v>
      </c>
      <c r="C16" s="63" t="s">
        <v>69</v>
      </c>
      <c r="D16" s="41">
        <v>100</v>
      </c>
      <c r="E16" s="57"/>
      <c r="F16" s="42">
        <f t="shared" si="1"/>
        <v>0</v>
      </c>
    </row>
    <row r="17" spans="1:6" x14ac:dyDescent="0.4">
      <c r="A17" s="64" t="s">
        <v>295</v>
      </c>
      <c r="B17" s="59" t="s">
        <v>66</v>
      </c>
      <c r="C17" s="63" t="s">
        <v>70</v>
      </c>
      <c r="D17" s="41">
        <v>952.13</v>
      </c>
      <c r="E17" s="57"/>
      <c r="F17" s="42">
        <f t="shared" si="1"/>
        <v>0</v>
      </c>
    </row>
    <row r="18" spans="1:6" x14ac:dyDescent="0.4">
      <c r="A18" s="64" t="s">
        <v>296</v>
      </c>
      <c r="B18" s="59" t="s">
        <v>6</v>
      </c>
      <c r="C18" s="63" t="s">
        <v>71</v>
      </c>
      <c r="D18" s="41">
        <v>5</v>
      </c>
      <c r="E18" s="57"/>
      <c r="F18" s="42">
        <f t="shared" si="1"/>
        <v>0</v>
      </c>
    </row>
    <row r="19" spans="1:6" x14ac:dyDescent="0.4">
      <c r="A19" s="64" t="s">
        <v>297</v>
      </c>
      <c r="B19" s="59" t="s">
        <v>6</v>
      </c>
      <c r="C19" s="63" t="s">
        <v>72</v>
      </c>
      <c r="D19" s="41">
        <v>2</v>
      </c>
      <c r="E19" s="57"/>
      <c r="F19" s="42">
        <f t="shared" si="1"/>
        <v>0</v>
      </c>
    </row>
    <row r="20" spans="1:6" x14ac:dyDescent="0.4">
      <c r="A20" s="64" t="s">
        <v>298</v>
      </c>
      <c r="B20" s="59" t="s">
        <v>7</v>
      </c>
      <c r="C20" s="63" t="s">
        <v>73</v>
      </c>
      <c r="D20" s="41">
        <v>25</v>
      </c>
      <c r="E20" s="57"/>
      <c r="F20" s="42">
        <f t="shared" si="1"/>
        <v>0</v>
      </c>
    </row>
    <row r="21" spans="1:6" x14ac:dyDescent="0.4">
      <c r="A21" s="64" t="s">
        <v>299</v>
      </c>
      <c r="B21" s="59" t="s">
        <v>7</v>
      </c>
      <c r="C21" s="63" t="s">
        <v>74</v>
      </c>
      <c r="D21" s="41">
        <v>25</v>
      </c>
      <c r="E21" s="57"/>
      <c r="F21" s="42">
        <f t="shared" si="1"/>
        <v>0</v>
      </c>
    </row>
    <row r="22" spans="1:6" x14ac:dyDescent="0.4">
      <c r="A22" s="64" t="s">
        <v>300</v>
      </c>
      <c r="B22" s="59" t="s">
        <v>5</v>
      </c>
      <c r="C22" s="63" t="s">
        <v>75</v>
      </c>
      <c r="D22" s="41">
        <v>364.08</v>
      </c>
      <c r="E22" s="57"/>
      <c r="F22" s="42">
        <f t="shared" si="1"/>
        <v>0</v>
      </c>
    </row>
    <row r="23" spans="1:6" x14ac:dyDescent="0.4">
      <c r="A23" s="64" t="s">
        <v>301</v>
      </c>
      <c r="B23" s="59" t="s">
        <v>5</v>
      </c>
      <c r="C23" s="63" t="s">
        <v>76</v>
      </c>
      <c r="D23" s="41">
        <v>991.72</v>
      </c>
      <c r="E23" s="57"/>
      <c r="F23" s="42">
        <f t="shared" si="1"/>
        <v>0</v>
      </c>
    </row>
    <row r="24" spans="1:6" x14ac:dyDescent="0.4">
      <c r="A24" s="64" t="s">
        <v>302</v>
      </c>
      <c r="B24" s="59" t="s">
        <v>5</v>
      </c>
      <c r="C24" s="63" t="s">
        <v>77</v>
      </c>
      <c r="D24" s="41">
        <v>1522.73</v>
      </c>
      <c r="E24" s="57"/>
      <c r="F24" s="42">
        <f t="shared" si="1"/>
        <v>0</v>
      </c>
    </row>
    <row r="25" spans="1:6" x14ac:dyDescent="0.4">
      <c r="A25" s="64" t="s">
        <v>303</v>
      </c>
      <c r="B25" s="59" t="s">
        <v>6</v>
      </c>
      <c r="C25" s="63" t="s">
        <v>78</v>
      </c>
      <c r="D25" s="41">
        <v>21</v>
      </c>
      <c r="E25" s="57"/>
      <c r="F25" s="42">
        <f t="shared" si="1"/>
        <v>0</v>
      </c>
    </row>
    <row r="26" spans="1:6" x14ac:dyDescent="0.4">
      <c r="A26" s="64" t="s">
        <v>304</v>
      </c>
      <c r="B26" s="59" t="s">
        <v>6</v>
      </c>
      <c r="C26" s="63" t="s">
        <v>79</v>
      </c>
      <c r="D26" s="41">
        <v>21</v>
      </c>
      <c r="E26" s="57"/>
      <c r="F26" s="42">
        <f t="shared" si="1"/>
        <v>0</v>
      </c>
    </row>
    <row r="27" spans="1:6" x14ac:dyDescent="0.4">
      <c r="A27" s="64" t="s">
        <v>305</v>
      </c>
      <c r="B27" s="59" t="s">
        <v>5</v>
      </c>
      <c r="C27" s="63" t="s">
        <v>80</v>
      </c>
      <c r="D27" s="41">
        <v>1628.52</v>
      </c>
      <c r="E27" s="57"/>
      <c r="F27" s="42">
        <f t="shared" si="1"/>
        <v>0</v>
      </c>
    </row>
    <row r="28" spans="1:6" x14ac:dyDescent="0.4">
      <c r="A28" s="64" t="s">
        <v>306</v>
      </c>
      <c r="B28" s="59" t="s">
        <v>5</v>
      </c>
      <c r="C28" s="63" t="s">
        <v>81</v>
      </c>
      <c r="D28" s="41">
        <v>1</v>
      </c>
      <c r="E28" s="57"/>
      <c r="F28" s="42">
        <f t="shared" si="1"/>
        <v>0</v>
      </c>
    </row>
    <row r="29" spans="1:6" x14ac:dyDescent="0.4">
      <c r="A29" s="64" t="s">
        <v>307</v>
      </c>
      <c r="B29" s="59" t="s">
        <v>5</v>
      </c>
      <c r="C29" s="63" t="s">
        <v>82</v>
      </c>
      <c r="D29" s="41">
        <v>122.54</v>
      </c>
      <c r="E29" s="57"/>
      <c r="F29" s="42">
        <f t="shared" si="1"/>
        <v>0</v>
      </c>
    </row>
    <row r="30" spans="1:6" x14ac:dyDescent="0.4">
      <c r="A30" s="64" t="s">
        <v>308</v>
      </c>
      <c r="B30" s="59" t="s">
        <v>5</v>
      </c>
      <c r="C30" s="63" t="s">
        <v>83</v>
      </c>
      <c r="D30" s="41">
        <v>1</v>
      </c>
      <c r="E30" s="57"/>
      <c r="F30" s="42">
        <f t="shared" si="1"/>
        <v>0</v>
      </c>
    </row>
    <row r="31" spans="1:6" x14ac:dyDescent="0.4">
      <c r="A31" s="64" t="s">
        <v>309</v>
      </c>
      <c r="B31" s="59" t="s">
        <v>5</v>
      </c>
      <c r="C31" s="63" t="s">
        <v>84</v>
      </c>
      <c r="D31" s="41">
        <v>723.08</v>
      </c>
      <c r="E31" s="57"/>
      <c r="F31" s="42">
        <f t="shared" si="1"/>
        <v>0</v>
      </c>
    </row>
    <row r="32" spans="1:6" x14ac:dyDescent="0.4">
      <c r="A32" s="64" t="s">
        <v>310</v>
      </c>
      <c r="B32" s="59" t="s">
        <v>5</v>
      </c>
      <c r="C32" s="63" t="s">
        <v>85</v>
      </c>
      <c r="D32" s="41">
        <v>542.19000000000005</v>
      </c>
      <c r="E32" s="57"/>
      <c r="F32" s="42">
        <f t="shared" si="1"/>
        <v>0</v>
      </c>
    </row>
    <row r="33" spans="1:6" x14ac:dyDescent="0.4">
      <c r="A33" s="64" t="s">
        <v>311</v>
      </c>
      <c r="B33" s="59" t="s">
        <v>7</v>
      </c>
      <c r="C33" s="63" t="s">
        <v>86</v>
      </c>
      <c r="D33" s="41">
        <v>209.02</v>
      </c>
      <c r="E33" s="57"/>
      <c r="F33" s="42">
        <f t="shared" si="1"/>
        <v>0</v>
      </c>
    </row>
    <row r="34" spans="1:6" x14ac:dyDescent="0.4">
      <c r="A34" s="64" t="s">
        <v>312</v>
      </c>
      <c r="B34" s="59" t="s">
        <v>5</v>
      </c>
      <c r="C34" s="63" t="s">
        <v>87</v>
      </c>
      <c r="D34" s="41">
        <v>20</v>
      </c>
      <c r="E34" s="57"/>
      <c r="F34" s="42">
        <f t="shared" si="1"/>
        <v>0</v>
      </c>
    </row>
    <row r="35" spans="1:6" x14ac:dyDescent="0.4">
      <c r="A35" s="64" t="s">
        <v>313</v>
      </c>
      <c r="B35" s="59" t="s">
        <v>7</v>
      </c>
      <c r="C35" s="63" t="s">
        <v>88</v>
      </c>
      <c r="D35" s="41">
        <v>2384</v>
      </c>
      <c r="E35" s="57"/>
      <c r="F35" s="42">
        <f t="shared" si="1"/>
        <v>0</v>
      </c>
    </row>
    <row r="36" spans="1:6" x14ac:dyDescent="0.4">
      <c r="A36" s="64" t="s">
        <v>314</v>
      </c>
      <c r="B36" s="59" t="s">
        <v>5</v>
      </c>
      <c r="C36" s="63" t="s">
        <v>89</v>
      </c>
      <c r="D36" s="41">
        <v>1</v>
      </c>
      <c r="E36" s="57"/>
      <c r="F36" s="42">
        <f t="shared" si="1"/>
        <v>0</v>
      </c>
    </row>
    <row r="37" spans="1:6" x14ac:dyDescent="0.4">
      <c r="A37" s="64" t="s">
        <v>315</v>
      </c>
      <c r="B37" s="59" t="s">
        <v>7</v>
      </c>
      <c r="C37" s="63" t="s">
        <v>90</v>
      </c>
      <c r="D37" s="41">
        <v>312.47000000000003</v>
      </c>
      <c r="E37" s="57"/>
      <c r="F37" s="42">
        <f t="shared" si="1"/>
        <v>0</v>
      </c>
    </row>
    <row r="38" spans="1:6" x14ac:dyDescent="0.4">
      <c r="A38" s="64" t="s">
        <v>316</v>
      </c>
      <c r="B38" s="59" t="s">
        <v>7</v>
      </c>
      <c r="C38" s="63" t="s">
        <v>91</v>
      </c>
      <c r="D38" s="41">
        <v>280.3</v>
      </c>
      <c r="E38" s="57"/>
      <c r="F38" s="42">
        <f t="shared" si="1"/>
        <v>0</v>
      </c>
    </row>
    <row r="39" spans="1:6" x14ac:dyDescent="0.4">
      <c r="A39" s="64" t="s">
        <v>317</v>
      </c>
      <c r="B39" s="59" t="s">
        <v>5</v>
      </c>
      <c r="C39" s="63" t="s">
        <v>92</v>
      </c>
      <c r="D39" s="41">
        <v>4.68</v>
      </c>
      <c r="E39" s="57"/>
      <c r="F39" s="42">
        <f t="shared" si="1"/>
        <v>0</v>
      </c>
    </row>
    <row r="40" spans="1:6" x14ac:dyDescent="0.4">
      <c r="A40" s="64" t="s">
        <v>318</v>
      </c>
      <c r="B40" s="59" t="s">
        <v>5</v>
      </c>
      <c r="C40" s="63" t="s">
        <v>93</v>
      </c>
      <c r="D40" s="41">
        <v>47.66</v>
      </c>
      <c r="E40" s="57"/>
      <c r="F40" s="42">
        <f t="shared" si="1"/>
        <v>0</v>
      </c>
    </row>
    <row r="41" spans="1:6" x14ac:dyDescent="0.4">
      <c r="A41" s="64" t="s">
        <v>319</v>
      </c>
      <c r="B41" s="59" t="s">
        <v>5</v>
      </c>
      <c r="C41" s="63" t="s">
        <v>94</v>
      </c>
      <c r="D41" s="41">
        <v>75.34</v>
      </c>
      <c r="E41" s="57"/>
      <c r="F41" s="42">
        <f t="shared" si="1"/>
        <v>0</v>
      </c>
    </row>
    <row r="42" spans="1:6" x14ac:dyDescent="0.4">
      <c r="A42" s="64" t="s">
        <v>320</v>
      </c>
      <c r="B42" s="39" t="s">
        <v>5</v>
      </c>
      <c r="C42" s="40" t="s">
        <v>95</v>
      </c>
      <c r="D42" s="41">
        <v>321.47000000000003</v>
      </c>
      <c r="E42" s="57"/>
      <c r="F42" s="42">
        <f t="shared" si="1"/>
        <v>0</v>
      </c>
    </row>
    <row r="43" spans="1:6" x14ac:dyDescent="0.4">
      <c r="A43" s="64" t="s">
        <v>321</v>
      </c>
      <c r="B43" s="39" t="s">
        <v>5</v>
      </c>
      <c r="C43" s="40" t="s">
        <v>96</v>
      </c>
      <c r="D43" s="41">
        <v>327.76</v>
      </c>
      <c r="E43" s="57"/>
      <c r="F43" s="42">
        <f t="shared" si="1"/>
        <v>0</v>
      </c>
    </row>
    <row r="44" spans="1:6" x14ac:dyDescent="0.4">
      <c r="A44" s="64" t="s">
        <v>322</v>
      </c>
      <c r="B44" s="39" t="s">
        <v>5</v>
      </c>
      <c r="C44" s="40" t="s">
        <v>97</v>
      </c>
      <c r="D44" s="41">
        <v>6.48</v>
      </c>
      <c r="E44" s="57"/>
      <c r="F44" s="42">
        <f t="shared" si="1"/>
        <v>0</v>
      </c>
    </row>
    <row r="45" spans="1:6" x14ac:dyDescent="0.4">
      <c r="A45" s="64" t="s">
        <v>323</v>
      </c>
      <c r="B45" s="39" t="s">
        <v>7</v>
      </c>
      <c r="C45" s="40" t="s">
        <v>98</v>
      </c>
      <c r="D45" s="41">
        <v>15</v>
      </c>
      <c r="E45" s="57"/>
      <c r="F45" s="42">
        <f t="shared" si="1"/>
        <v>0</v>
      </c>
    </row>
    <row r="46" spans="1:6" x14ac:dyDescent="0.4">
      <c r="A46" s="64" t="s">
        <v>324</v>
      </c>
      <c r="B46" s="39" t="s">
        <v>9</v>
      </c>
      <c r="C46" s="40" t="s">
        <v>99</v>
      </c>
      <c r="D46" s="41">
        <v>684.27</v>
      </c>
      <c r="E46" s="57"/>
      <c r="F46" s="42">
        <f t="shared" si="1"/>
        <v>0</v>
      </c>
    </row>
    <row r="47" spans="1:6" x14ac:dyDescent="0.4">
      <c r="A47" s="64" t="s">
        <v>325</v>
      </c>
      <c r="B47" s="39" t="s">
        <v>5</v>
      </c>
      <c r="C47" s="40" t="s">
        <v>100</v>
      </c>
      <c r="D47" s="41">
        <v>14.4</v>
      </c>
      <c r="E47" s="57"/>
      <c r="F47" s="42">
        <f t="shared" si="1"/>
        <v>0</v>
      </c>
    </row>
    <row r="48" spans="1:6" x14ac:dyDescent="0.4">
      <c r="A48" s="64" t="s">
        <v>326</v>
      </c>
      <c r="B48" s="39" t="s">
        <v>7</v>
      </c>
      <c r="C48" s="40" t="s">
        <v>101</v>
      </c>
      <c r="D48" s="41">
        <v>15</v>
      </c>
      <c r="E48" s="57"/>
      <c r="F48" s="42">
        <f t="shared" si="1"/>
        <v>0</v>
      </c>
    </row>
    <row r="49" spans="1:6" x14ac:dyDescent="0.4">
      <c r="A49" s="64" t="s">
        <v>327</v>
      </c>
      <c r="B49" s="39" t="s">
        <v>7</v>
      </c>
      <c r="C49" s="40" t="s">
        <v>102</v>
      </c>
      <c r="D49" s="41">
        <v>31.22</v>
      </c>
      <c r="E49" s="57"/>
      <c r="F49" s="42">
        <f t="shared" si="1"/>
        <v>0</v>
      </c>
    </row>
    <row r="50" spans="1:6" x14ac:dyDescent="0.4">
      <c r="A50" s="64" t="s">
        <v>328</v>
      </c>
      <c r="B50" s="39" t="s">
        <v>5</v>
      </c>
      <c r="C50" s="40" t="s">
        <v>103</v>
      </c>
      <c r="D50" s="41">
        <v>1348.36</v>
      </c>
      <c r="E50" s="57"/>
      <c r="F50" s="42">
        <f t="shared" si="1"/>
        <v>0</v>
      </c>
    </row>
    <row r="51" spans="1:6" x14ac:dyDescent="0.4">
      <c r="A51" s="64" t="s">
        <v>329</v>
      </c>
      <c r="B51" s="59" t="s">
        <v>7</v>
      </c>
      <c r="C51" s="63" t="s">
        <v>104</v>
      </c>
      <c r="D51" s="41">
        <v>142.82</v>
      </c>
      <c r="E51" s="57"/>
      <c r="F51" s="42">
        <f t="shared" si="1"/>
        <v>0</v>
      </c>
    </row>
    <row r="52" spans="1:6" x14ac:dyDescent="0.4">
      <c r="A52" s="64" t="s">
        <v>330</v>
      </c>
      <c r="B52" s="59" t="s">
        <v>7</v>
      </c>
      <c r="C52" s="63" t="s">
        <v>105</v>
      </c>
      <c r="D52" s="41">
        <v>1</v>
      </c>
      <c r="E52" s="57"/>
      <c r="F52" s="42">
        <f t="shared" si="1"/>
        <v>0</v>
      </c>
    </row>
    <row r="53" spans="1:6" ht="21.45" x14ac:dyDescent="0.4">
      <c r="A53" s="64" t="s">
        <v>331</v>
      </c>
      <c r="B53" s="59" t="s">
        <v>7</v>
      </c>
      <c r="C53" s="63" t="s">
        <v>106</v>
      </c>
      <c r="D53" s="41">
        <v>1</v>
      </c>
      <c r="E53" s="57"/>
      <c r="F53" s="42">
        <f t="shared" si="1"/>
        <v>0</v>
      </c>
    </row>
    <row r="54" spans="1:6" ht="21.45" x14ac:dyDescent="0.4">
      <c r="A54" s="64" t="s">
        <v>332</v>
      </c>
      <c r="B54" s="39" t="s">
        <v>7</v>
      </c>
      <c r="C54" s="40" t="s">
        <v>107</v>
      </c>
      <c r="D54" s="41">
        <v>1</v>
      </c>
      <c r="E54" s="57"/>
      <c r="F54" s="42">
        <f t="shared" si="1"/>
        <v>0</v>
      </c>
    </row>
    <row r="55" spans="1:6" x14ac:dyDescent="0.4">
      <c r="A55" s="64" t="s">
        <v>333</v>
      </c>
      <c r="B55" s="39" t="s">
        <v>7</v>
      </c>
      <c r="C55" s="40" t="s">
        <v>108</v>
      </c>
      <c r="D55" s="41">
        <v>26.8</v>
      </c>
      <c r="E55" s="57"/>
      <c r="F55" s="42">
        <f t="shared" si="1"/>
        <v>0</v>
      </c>
    </row>
    <row r="56" spans="1:6" x14ac:dyDescent="0.4">
      <c r="A56" s="64" t="s">
        <v>334</v>
      </c>
      <c r="B56" s="39" t="s">
        <v>8</v>
      </c>
      <c r="C56" s="40" t="s">
        <v>109</v>
      </c>
      <c r="D56" s="41">
        <v>21</v>
      </c>
      <c r="E56" s="57"/>
      <c r="F56" s="42">
        <f t="shared" si="1"/>
        <v>0</v>
      </c>
    </row>
    <row r="57" spans="1:6" x14ac:dyDescent="0.4">
      <c r="A57" s="64" t="s">
        <v>335</v>
      </c>
      <c r="B57" s="39" t="s">
        <v>6</v>
      </c>
      <c r="C57" s="40" t="s">
        <v>110</v>
      </c>
      <c r="D57" s="41">
        <v>5</v>
      </c>
      <c r="E57" s="57"/>
      <c r="F57" s="42">
        <f t="shared" si="1"/>
        <v>0</v>
      </c>
    </row>
    <row r="58" spans="1:6" x14ac:dyDescent="0.4">
      <c r="A58" s="64" t="s">
        <v>336</v>
      </c>
      <c r="B58" s="39" t="s">
        <v>6</v>
      </c>
      <c r="C58" s="40" t="s">
        <v>111</v>
      </c>
      <c r="D58" s="41">
        <v>10</v>
      </c>
      <c r="E58" s="57"/>
      <c r="F58" s="42">
        <f t="shared" si="1"/>
        <v>0</v>
      </c>
    </row>
    <row r="59" spans="1:6" x14ac:dyDescent="0.4">
      <c r="A59" s="64" t="s">
        <v>337</v>
      </c>
      <c r="B59" s="39" t="s">
        <v>5</v>
      </c>
      <c r="C59" s="40" t="s">
        <v>112</v>
      </c>
      <c r="D59" s="41">
        <v>100</v>
      </c>
      <c r="E59" s="57"/>
      <c r="F59" s="42">
        <f t="shared" si="1"/>
        <v>0</v>
      </c>
    </row>
    <row r="60" spans="1:6" x14ac:dyDescent="0.4">
      <c r="A60" s="64" t="s">
        <v>338</v>
      </c>
      <c r="B60" s="39" t="s">
        <v>6</v>
      </c>
      <c r="C60" s="40" t="s">
        <v>113</v>
      </c>
      <c r="D60" s="41">
        <v>53</v>
      </c>
      <c r="E60" s="57"/>
      <c r="F60" s="42">
        <f t="shared" si="1"/>
        <v>0</v>
      </c>
    </row>
    <row r="61" spans="1:6" x14ac:dyDescent="0.4">
      <c r="A61" s="64" t="s">
        <v>339</v>
      </c>
      <c r="B61" s="39" t="s">
        <v>6</v>
      </c>
      <c r="C61" s="40" t="s">
        <v>114</v>
      </c>
      <c r="D61" s="41">
        <v>27</v>
      </c>
      <c r="E61" s="57"/>
      <c r="F61" s="42">
        <f t="shared" si="1"/>
        <v>0</v>
      </c>
    </row>
    <row r="62" spans="1:6" ht="21.45" x14ac:dyDescent="0.4">
      <c r="A62" s="64" t="s">
        <v>340</v>
      </c>
      <c r="B62" s="39" t="s">
        <v>5</v>
      </c>
      <c r="C62" s="40" t="s">
        <v>115</v>
      </c>
      <c r="D62" s="41">
        <v>500</v>
      </c>
      <c r="E62" s="57"/>
      <c r="F62" s="42">
        <f t="shared" si="1"/>
        <v>0</v>
      </c>
    </row>
    <row r="63" spans="1:6" x14ac:dyDescent="0.4">
      <c r="A63" s="64" t="s">
        <v>341</v>
      </c>
      <c r="B63" s="39" t="s">
        <v>66</v>
      </c>
      <c r="C63" s="40" t="s">
        <v>116</v>
      </c>
      <c r="D63" s="41">
        <v>1</v>
      </c>
      <c r="E63" s="57"/>
      <c r="F63" s="42">
        <f t="shared" si="1"/>
        <v>0</v>
      </c>
    </row>
    <row r="64" spans="1:6" ht="21.45" x14ac:dyDescent="0.4">
      <c r="A64" s="64" t="s">
        <v>342</v>
      </c>
      <c r="B64" s="39" t="s">
        <v>7</v>
      </c>
      <c r="C64" s="40" t="s">
        <v>117</v>
      </c>
      <c r="D64" s="41">
        <v>10</v>
      </c>
      <c r="E64" s="57"/>
      <c r="F64" s="42">
        <f t="shared" si="1"/>
        <v>0</v>
      </c>
    </row>
    <row r="65" spans="1:6" x14ac:dyDescent="0.4">
      <c r="A65" s="64" t="s">
        <v>343</v>
      </c>
      <c r="B65" s="39" t="s">
        <v>7</v>
      </c>
      <c r="C65" s="40" t="s">
        <v>118</v>
      </c>
      <c r="D65" s="41">
        <v>10</v>
      </c>
      <c r="E65" s="57"/>
      <c r="F65" s="42">
        <f t="shared" si="1"/>
        <v>0</v>
      </c>
    </row>
    <row r="66" spans="1:6" x14ac:dyDescent="0.4">
      <c r="A66" s="64" t="s">
        <v>344</v>
      </c>
      <c r="B66" s="39" t="s">
        <v>5</v>
      </c>
      <c r="C66" s="40" t="s">
        <v>119</v>
      </c>
      <c r="D66" s="41">
        <v>292.76</v>
      </c>
      <c r="E66" s="57"/>
      <c r="F66" s="42">
        <f t="shared" si="1"/>
        <v>0</v>
      </c>
    </row>
    <row r="67" spans="1:6" x14ac:dyDescent="0.4">
      <c r="A67" s="64" t="s">
        <v>345</v>
      </c>
      <c r="B67" s="39" t="s">
        <v>8</v>
      </c>
      <c r="C67" s="40" t="s">
        <v>120</v>
      </c>
      <c r="D67" s="41">
        <v>2</v>
      </c>
      <c r="E67" s="57"/>
      <c r="F67" s="42">
        <f t="shared" si="1"/>
        <v>0</v>
      </c>
    </row>
    <row r="68" spans="1:6" x14ac:dyDescent="0.4">
      <c r="A68" s="64" t="s">
        <v>346</v>
      </c>
      <c r="B68" s="39" t="s">
        <v>8</v>
      </c>
      <c r="C68" s="40" t="s">
        <v>121</v>
      </c>
      <c r="D68" s="41">
        <v>2</v>
      </c>
      <c r="E68" s="57"/>
      <c r="F68" s="42">
        <f t="shared" si="1"/>
        <v>0</v>
      </c>
    </row>
    <row r="69" spans="1:6" x14ac:dyDescent="0.4">
      <c r="A69" s="43"/>
      <c r="B69" s="43"/>
      <c r="C69" s="96" t="s">
        <v>122</v>
      </c>
      <c r="D69" s="97"/>
      <c r="E69" s="44"/>
      <c r="F69" s="45">
        <f>SUM(F8:F68)</f>
        <v>0</v>
      </c>
    </row>
    <row r="70" spans="1:6" x14ac:dyDescent="0.4">
      <c r="A70" s="65" t="s">
        <v>347</v>
      </c>
      <c r="B70" s="34" t="s">
        <v>4</v>
      </c>
      <c r="C70" s="35" t="s">
        <v>158</v>
      </c>
      <c r="D70" s="46"/>
      <c r="E70" s="47"/>
      <c r="F70" s="48"/>
    </row>
    <row r="71" spans="1:6" x14ac:dyDescent="0.4">
      <c r="A71" s="64" t="s">
        <v>348</v>
      </c>
      <c r="B71" s="39" t="s">
        <v>5</v>
      </c>
      <c r="C71" s="40" t="s">
        <v>123</v>
      </c>
      <c r="D71" s="41">
        <v>122.16</v>
      </c>
      <c r="E71" s="57"/>
      <c r="F71" s="42">
        <f t="shared" ref="F71:F73" si="2">+ROUND(+D71*ROUND(E71,2),2)</f>
        <v>0</v>
      </c>
    </row>
    <row r="72" spans="1:6" x14ac:dyDescent="0.4">
      <c r="A72" s="64" t="s">
        <v>349</v>
      </c>
      <c r="B72" s="39" t="s">
        <v>5</v>
      </c>
      <c r="C72" s="40" t="s">
        <v>124</v>
      </c>
      <c r="D72" s="41">
        <v>540.04</v>
      </c>
      <c r="E72" s="57"/>
      <c r="F72" s="42">
        <f t="shared" si="2"/>
        <v>0</v>
      </c>
    </row>
    <row r="73" spans="1:6" x14ac:dyDescent="0.4">
      <c r="A73" s="64" t="s">
        <v>350</v>
      </c>
      <c r="B73" s="39" t="s">
        <v>5</v>
      </c>
      <c r="C73" s="40" t="s">
        <v>125</v>
      </c>
      <c r="D73" s="41">
        <v>47.64</v>
      </c>
      <c r="E73" s="57"/>
      <c r="F73" s="42">
        <f t="shared" si="2"/>
        <v>0</v>
      </c>
    </row>
    <row r="74" spans="1:6" x14ac:dyDescent="0.4">
      <c r="A74" s="64" t="s">
        <v>351</v>
      </c>
      <c r="B74" s="39" t="s">
        <v>66</v>
      </c>
      <c r="C74" s="40" t="s">
        <v>126</v>
      </c>
      <c r="D74" s="41">
        <v>2.69</v>
      </c>
      <c r="E74" s="57"/>
      <c r="F74" s="42">
        <f t="shared" ref="F74:F86" si="3">+ROUND(+D74*ROUND(E74,2),2)</f>
        <v>0</v>
      </c>
    </row>
    <row r="75" spans="1:6" x14ac:dyDescent="0.4">
      <c r="A75" s="64" t="s">
        <v>352</v>
      </c>
      <c r="B75" s="39" t="s">
        <v>5</v>
      </c>
      <c r="C75" s="40" t="s">
        <v>127</v>
      </c>
      <c r="D75" s="41">
        <v>592.04999999999995</v>
      </c>
      <c r="E75" s="57"/>
      <c r="F75" s="42">
        <f t="shared" si="3"/>
        <v>0</v>
      </c>
    </row>
    <row r="76" spans="1:6" x14ac:dyDescent="0.4">
      <c r="A76" s="64" t="s">
        <v>353</v>
      </c>
      <c r="B76" s="39" t="s">
        <v>5</v>
      </c>
      <c r="C76" s="40" t="s">
        <v>128</v>
      </c>
      <c r="D76" s="41">
        <v>1</v>
      </c>
      <c r="E76" s="57"/>
      <c r="F76" s="42">
        <f t="shared" si="3"/>
        <v>0</v>
      </c>
    </row>
    <row r="77" spans="1:6" x14ac:dyDescent="0.4">
      <c r="A77" s="64" t="s">
        <v>354</v>
      </c>
      <c r="B77" s="39" t="s">
        <v>5</v>
      </c>
      <c r="C77" s="40" t="s">
        <v>129</v>
      </c>
      <c r="D77" s="41">
        <v>317.7</v>
      </c>
      <c r="E77" s="57"/>
      <c r="F77" s="42">
        <f t="shared" si="3"/>
        <v>0</v>
      </c>
    </row>
    <row r="78" spans="1:6" x14ac:dyDescent="0.4">
      <c r="A78" s="64" t="s">
        <v>355</v>
      </c>
      <c r="B78" s="39" t="s">
        <v>5</v>
      </c>
      <c r="C78" s="40" t="s">
        <v>130</v>
      </c>
      <c r="D78" s="41">
        <v>48.25</v>
      </c>
      <c r="E78" s="57"/>
      <c r="F78" s="42">
        <f t="shared" si="3"/>
        <v>0</v>
      </c>
    </row>
    <row r="79" spans="1:6" x14ac:dyDescent="0.4">
      <c r="A79" s="64" t="s">
        <v>356</v>
      </c>
      <c r="B79" s="39" t="s">
        <v>5</v>
      </c>
      <c r="C79" s="40" t="s">
        <v>131</v>
      </c>
      <c r="D79" s="41">
        <v>328.5</v>
      </c>
      <c r="E79" s="57"/>
      <c r="F79" s="42">
        <f t="shared" si="3"/>
        <v>0</v>
      </c>
    </row>
    <row r="80" spans="1:6" x14ac:dyDescent="0.4">
      <c r="A80" s="64" t="s">
        <v>357</v>
      </c>
      <c r="B80" s="39" t="s">
        <v>5</v>
      </c>
      <c r="C80" s="40" t="s">
        <v>132</v>
      </c>
      <c r="D80" s="41">
        <v>171.61</v>
      </c>
      <c r="E80" s="57"/>
      <c r="F80" s="42">
        <f t="shared" si="3"/>
        <v>0</v>
      </c>
    </row>
    <row r="81" spans="1:6" ht="21.45" x14ac:dyDescent="0.4">
      <c r="A81" s="64" t="s">
        <v>358</v>
      </c>
      <c r="B81" s="39" t="s">
        <v>5</v>
      </c>
      <c r="C81" s="40" t="s">
        <v>133</v>
      </c>
      <c r="D81" s="41">
        <v>44.1</v>
      </c>
      <c r="E81" s="57"/>
      <c r="F81" s="42">
        <f t="shared" si="3"/>
        <v>0</v>
      </c>
    </row>
    <row r="82" spans="1:6" x14ac:dyDescent="0.4">
      <c r="A82" s="64" t="s">
        <v>359</v>
      </c>
      <c r="B82" s="39" t="s">
        <v>5</v>
      </c>
      <c r="C82" s="40" t="s">
        <v>134</v>
      </c>
      <c r="D82" s="41">
        <v>55.36</v>
      </c>
      <c r="E82" s="57"/>
      <c r="F82" s="42">
        <f t="shared" si="3"/>
        <v>0</v>
      </c>
    </row>
    <row r="83" spans="1:6" x14ac:dyDescent="0.4">
      <c r="A83" s="64" t="s">
        <v>360</v>
      </c>
      <c r="B83" s="39" t="s">
        <v>5</v>
      </c>
      <c r="C83" s="40" t="s">
        <v>135</v>
      </c>
      <c r="D83" s="41">
        <v>7</v>
      </c>
      <c r="E83" s="57"/>
      <c r="F83" s="42">
        <f t="shared" si="3"/>
        <v>0</v>
      </c>
    </row>
    <row r="84" spans="1:6" x14ac:dyDescent="0.4">
      <c r="A84" s="64" t="s">
        <v>361</v>
      </c>
      <c r="B84" s="39" t="s">
        <v>8</v>
      </c>
      <c r="C84" s="40" t="s">
        <v>136</v>
      </c>
      <c r="D84" s="41">
        <v>21</v>
      </c>
      <c r="E84" s="57"/>
      <c r="F84" s="42">
        <f t="shared" si="3"/>
        <v>0</v>
      </c>
    </row>
    <row r="85" spans="1:6" x14ac:dyDescent="0.4">
      <c r="A85" s="64" t="s">
        <v>362</v>
      </c>
      <c r="B85" s="39" t="s">
        <v>8</v>
      </c>
      <c r="C85" s="40" t="s">
        <v>137</v>
      </c>
      <c r="D85" s="41">
        <v>21</v>
      </c>
      <c r="E85" s="57"/>
      <c r="F85" s="42">
        <f t="shared" si="3"/>
        <v>0</v>
      </c>
    </row>
    <row r="86" spans="1:6" x14ac:dyDescent="0.4">
      <c r="A86" s="64" t="s">
        <v>363</v>
      </c>
      <c r="B86" s="39" t="s">
        <v>8</v>
      </c>
      <c r="C86" s="40" t="s">
        <v>138</v>
      </c>
      <c r="D86" s="41">
        <v>21</v>
      </c>
      <c r="E86" s="57"/>
      <c r="F86" s="42">
        <f t="shared" si="3"/>
        <v>0</v>
      </c>
    </row>
    <row r="87" spans="1:6" x14ac:dyDescent="0.4">
      <c r="A87" s="64" t="s">
        <v>364</v>
      </c>
      <c r="B87" s="39" t="s">
        <v>7</v>
      </c>
      <c r="C87" s="40" t="s">
        <v>139</v>
      </c>
      <c r="D87" s="41">
        <v>142.82</v>
      </c>
      <c r="E87" s="57"/>
      <c r="F87" s="42">
        <f t="shared" ref="F87:F93" si="4">+ROUND(+D87*ROUND(E87,2),2)</f>
        <v>0</v>
      </c>
    </row>
    <row r="88" spans="1:6" x14ac:dyDescent="0.4">
      <c r="A88" s="64" t="s">
        <v>365</v>
      </c>
      <c r="B88" s="39" t="s">
        <v>7</v>
      </c>
      <c r="C88" s="40" t="s">
        <v>140</v>
      </c>
      <c r="D88" s="41">
        <v>1</v>
      </c>
      <c r="E88" s="57"/>
      <c r="F88" s="42">
        <f t="shared" si="4"/>
        <v>0</v>
      </c>
    </row>
    <row r="89" spans="1:6" x14ac:dyDescent="0.4">
      <c r="A89" s="64" t="s">
        <v>366</v>
      </c>
      <c r="B89" s="39" t="s">
        <v>7</v>
      </c>
      <c r="C89" s="40" t="s">
        <v>141</v>
      </c>
      <c r="D89" s="41">
        <v>1</v>
      </c>
      <c r="E89" s="57"/>
      <c r="F89" s="42">
        <f t="shared" si="4"/>
        <v>0</v>
      </c>
    </row>
    <row r="90" spans="1:6" x14ac:dyDescent="0.4">
      <c r="A90" s="64" t="s">
        <v>367</v>
      </c>
      <c r="B90" s="39" t="s">
        <v>7</v>
      </c>
      <c r="C90" s="40" t="s">
        <v>142</v>
      </c>
      <c r="D90" s="41">
        <v>17.600000000000001</v>
      </c>
      <c r="E90" s="57"/>
      <c r="F90" s="42">
        <f t="shared" si="4"/>
        <v>0</v>
      </c>
    </row>
    <row r="91" spans="1:6" x14ac:dyDescent="0.4">
      <c r="A91" s="64" t="s">
        <v>368</v>
      </c>
      <c r="B91" s="39" t="s">
        <v>7</v>
      </c>
      <c r="C91" s="40" t="s">
        <v>143</v>
      </c>
      <c r="D91" s="41">
        <v>17.600000000000001</v>
      </c>
      <c r="E91" s="57"/>
      <c r="F91" s="42">
        <f t="shared" si="4"/>
        <v>0</v>
      </c>
    </row>
    <row r="92" spans="1:6" x14ac:dyDescent="0.4">
      <c r="A92" s="64" t="s">
        <v>369</v>
      </c>
      <c r="B92" s="39" t="s">
        <v>7</v>
      </c>
      <c r="C92" s="40" t="s">
        <v>144</v>
      </c>
      <c r="D92" s="41">
        <v>10</v>
      </c>
      <c r="E92" s="57"/>
      <c r="F92" s="42">
        <f t="shared" si="4"/>
        <v>0</v>
      </c>
    </row>
    <row r="93" spans="1:6" x14ac:dyDescent="0.4">
      <c r="A93" s="64" t="s">
        <v>370</v>
      </c>
      <c r="B93" s="39" t="s">
        <v>7</v>
      </c>
      <c r="C93" s="40" t="s">
        <v>145</v>
      </c>
      <c r="D93" s="41">
        <v>1</v>
      </c>
      <c r="E93" s="57"/>
      <c r="F93" s="42">
        <f t="shared" si="4"/>
        <v>0</v>
      </c>
    </row>
    <row r="94" spans="1:6" x14ac:dyDescent="0.4">
      <c r="A94" s="64" t="s">
        <v>371</v>
      </c>
      <c r="B94" s="39" t="s">
        <v>6</v>
      </c>
      <c r="C94" s="40" t="s">
        <v>146</v>
      </c>
      <c r="D94" s="41">
        <v>1</v>
      </c>
      <c r="E94" s="57"/>
      <c r="F94" s="42">
        <f>+ROUND(+D94*ROUND(E94,2),2)</f>
        <v>0</v>
      </c>
    </row>
    <row r="95" spans="1:6" x14ac:dyDescent="0.4">
      <c r="A95" s="64" t="s">
        <v>372</v>
      </c>
      <c r="B95" s="39" t="s">
        <v>5</v>
      </c>
      <c r="C95" s="40" t="s">
        <v>147</v>
      </c>
      <c r="D95" s="41">
        <v>1</v>
      </c>
      <c r="E95" s="57"/>
      <c r="F95" s="42">
        <f t="shared" ref="F95:F101" si="5">+ROUND(+D95*ROUND(E95,2),2)</f>
        <v>0</v>
      </c>
    </row>
    <row r="96" spans="1:6" x14ac:dyDescent="0.4">
      <c r="A96" s="64" t="s">
        <v>373</v>
      </c>
      <c r="B96" s="39" t="s">
        <v>5</v>
      </c>
      <c r="C96" s="40" t="s">
        <v>148</v>
      </c>
      <c r="D96" s="41">
        <v>1</v>
      </c>
      <c r="E96" s="57"/>
      <c r="F96" s="42">
        <f t="shared" si="5"/>
        <v>0</v>
      </c>
    </row>
    <row r="97" spans="1:6" x14ac:dyDescent="0.4">
      <c r="A97" s="64" t="s">
        <v>374</v>
      </c>
      <c r="B97" s="39" t="s">
        <v>9</v>
      </c>
      <c r="C97" s="40" t="s">
        <v>149</v>
      </c>
      <c r="D97" s="41">
        <v>1</v>
      </c>
      <c r="E97" s="57"/>
      <c r="F97" s="42">
        <f t="shared" si="5"/>
        <v>0</v>
      </c>
    </row>
    <row r="98" spans="1:6" x14ac:dyDescent="0.4">
      <c r="A98" s="64" t="s">
        <v>375</v>
      </c>
      <c r="B98" s="39" t="s">
        <v>9</v>
      </c>
      <c r="C98" s="40" t="s">
        <v>150</v>
      </c>
      <c r="D98" s="41">
        <v>1</v>
      </c>
      <c r="E98" s="57"/>
      <c r="F98" s="42">
        <f t="shared" si="5"/>
        <v>0</v>
      </c>
    </row>
    <row r="99" spans="1:6" x14ac:dyDescent="0.4">
      <c r="A99" s="64" t="s">
        <v>376</v>
      </c>
      <c r="B99" s="39" t="s">
        <v>5</v>
      </c>
      <c r="C99" s="40" t="s">
        <v>151</v>
      </c>
      <c r="D99" s="41">
        <v>401.31</v>
      </c>
      <c r="E99" s="57"/>
      <c r="F99" s="42">
        <f t="shared" si="5"/>
        <v>0</v>
      </c>
    </row>
    <row r="100" spans="1:6" x14ac:dyDescent="0.4">
      <c r="A100" s="64" t="s">
        <v>377</v>
      </c>
      <c r="B100" s="39" t="s">
        <v>66</v>
      </c>
      <c r="C100" s="40" t="s">
        <v>152</v>
      </c>
      <c r="D100" s="41">
        <v>280.70999999999998</v>
      </c>
      <c r="E100" s="57"/>
      <c r="F100" s="42">
        <f t="shared" si="5"/>
        <v>0</v>
      </c>
    </row>
    <row r="101" spans="1:6" x14ac:dyDescent="0.4">
      <c r="A101" s="64" t="s">
        <v>378</v>
      </c>
      <c r="B101" s="39" t="s">
        <v>7</v>
      </c>
      <c r="C101" s="40" t="s">
        <v>153</v>
      </c>
      <c r="D101" s="41">
        <v>2384</v>
      </c>
      <c r="E101" s="57"/>
      <c r="F101" s="42">
        <f t="shared" si="5"/>
        <v>0</v>
      </c>
    </row>
    <row r="102" spans="1:6" x14ac:dyDescent="0.4">
      <c r="A102" s="64" t="s">
        <v>379</v>
      </c>
      <c r="B102" s="39" t="s">
        <v>7</v>
      </c>
      <c r="C102" s="40" t="s">
        <v>154</v>
      </c>
      <c r="D102" s="41">
        <v>93.57</v>
      </c>
      <c r="E102" s="57"/>
      <c r="F102" s="42">
        <f t="shared" ref="F102:F114" si="6">+ROUND(+D102*ROUND(E102,2),2)</f>
        <v>0</v>
      </c>
    </row>
    <row r="103" spans="1:6" ht="21.45" x14ac:dyDescent="0.4">
      <c r="A103" s="64" t="s">
        <v>380</v>
      </c>
      <c r="B103" s="39" t="s">
        <v>7</v>
      </c>
      <c r="C103" s="40" t="s">
        <v>155</v>
      </c>
      <c r="D103" s="41">
        <v>9</v>
      </c>
      <c r="E103" s="57"/>
      <c r="F103" s="42">
        <f t="shared" si="6"/>
        <v>0</v>
      </c>
    </row>
    <row r="104" spans="1:6" x14ac:dyDescent="0.4">
      <c r="A104" s="64" t="s">
        <v>381</v>
      </c>
      <c r="B104" s="39" t="s">
        <v>5</v>
      </c>
      <c r="C104" s="40" t="s">
        <v>156</v>
      </c>
      <c r="D104" s="41">
        <v>25</v>
      </c>
      <c r="E104" s="57"/>
      <c r="F104" s="42">
        <f t="shared" si="6"/>
        <v>0</v>
      </c>
    </row>
    <row r="105" spans="1:6" x14ac:dyDescent="0.4">
      <c r="A105" s="64" t="s">
        <v>382</v>
      </c>
      <c r="B105" s="39" t="s">
        <v>9</v>
      </c>
      <c r="C105" s="40" t="s">
        <v>157</v>
      </c>
      <c r="D105" s="41">
        <v>5498.35</v>
      </c>
      <c r="E105" s="57"/>
      <c r="F105" s="42">
        <f t="shared" si="6"/>
        <v>0</v>
      </c>
    </row>
    <row r="106" spans="1:6" x14ac:dyDescent="0.4">
      <c r="A106" s="64"/>
      <c r="B106" s="39"/>
      <c r="C106" s="96" t="s">
        <v>159</v>
      </c>
      <c r="D106" s="97"/>
      <c r="E106" s="44"/>
      <c r="F106" s="45">
        <f>SUM(F71:F105)</f>
        <v>0</v>
      </c>
    </row>
    <row r="107" spans="1:6" x14ac:dyDescent="0.4">
      <c r="A107" s="68" t="s">
        <v>383</v>
      </c>
      <c r="B107" s="68" t="s">
        <v>4</v>
      </c>
      <c r="C107" s="69" t="s">
        <v>160</v>
      </c>
      <c r="D107" s="46"/>
      <c r="E107" s="47"/>
      <c r="F107" s="48"/>
    </row>
    <row r="108" spans="1:6" x14ac:dyDescent="0.4">
      <c r="A108" s="64" t="s">
        <v>384</v>
      </c>
      <c r="B108" s="39" t="s">
        <v>5</v>
      </c>
      <c r="C108" s="40" t="s">
        <v>161</v>
      </c>
      <c r="D108" s="41">
        <v>299.94</v>
      </c>
      <c r="E108" s="57"/>
      <c r="F108" s="42">
        <f t="shared" si="6"/>
        <v>0</v>
      </c>
    </row>
    <row r="109" spans="1:6" x14ac:dyDescent="0.4">
      <c r="A109" s="64" t="s">
        <v>385</v>
      </c>
      <c r="B109" s="39" t="s">
        <v>5</v>
      </c>
      <c r="C109" s="40" t="s">
        <v>162</v>
      </c>
      <c r="D109" s="41">
        <v>1</v>
      </c>
      <c r="E109" s="57"/>
      <c r="F109" s="42">
        <f t="shared" si="6"/>
        <v>0</v>
      </c>
    </row>
    <row r="110" spans="1:6" x14ac:dyDescent="0.4">
      <c r="A110" s="64" t="s">
        <v>386</v>
      </c>
      <c r="B110" s="39" t="s">
        <v>5</v>
      </c>
      <c r="C110" s="40" t="s">
        <v>163</v>
      </c>
      <c r="D110" s="41">
        <v>81.83</v>
      </c>
      <c r="E110" s="57"/>
      <c r="F110" s="42">
        <f t="shared" si="6"/>
        <v>0</v>
      </c>
    </row>
    <row r="111" spans="1:6" x14ac:dyDescent="0.4">
      <c r="A111" s="64" t="s">
        <v>387</v>
      </c>
      <c r="B111" s="39" t="s">
        <v>5</v>
      </c>
      <c r="C111" s="40" t="s">
        <v>164</v>
      </c>
      <c r="D111" s="41">
        <v>784.45</v>
      </c>
      <c r="E111" s="57"/>
      <c r="F111" s="42">
        <f t="shared" si="6"/>
        <v>0</v>
      </c>
    </row>
    <row r="112" spans="1:6" x14ac:dyDescent="0.4">
      <c r="A112" s="64" t="s">
        <v>388</v>
      </c>
      <c r="B112" s="39" t="s">
        <v>7</v>
      </c>
      <c r="C112" s="40" t="s">
        <v>165</v>
      </c>
      <c r="D112" s="41">
        <v>387.5</v>
      </c>
      <c r="E112" s="57"/>
      <c r="F112" s="42">
        <f t="shared" si="6"/>
        <v>0</v>
      </c>
    </row>
    <row r="113" spans="1:6" x14ac:dyDescent="0.4">
      <c r="A113" s="64" t="s">
        <v>389</v>
      </c>
      <c r="B113" s="39" t="s">
        <v>5</v>
      </c>
      <c r="C113" s="40" t="s">
        <v>166</v>
      </c>
      <c r="D113" s="41">
        <v>443.41</v>
      </c>
      <c r="E113" s="57"/>
      <c r="F113" s="42">
        <f t="shared" si="6"/>
        <v>0</v>
      </c>
    </row>
    <row r="114" spans="1:6" x14ac:dyDescent="0.4">
      <c r="A114" s="64" t="s">
        <v>390</v>
      </c>
      <c r="B114" s="39" t="s">
        <v>5</v>
      </c>
      <c r="C114" s="40" t="s">
        <v>167</v>
      </c>
      <c r="D114" s="41">
        <v>22.05</v>
      </c>
      <c r="E114" s="57"/>
      <c r="F114" s="42">
        <f t="shared" si="6"/>
        <v>0</v>
      </c>
    </row>
    <row r="115" spans="1:6" x14ac:dyDescent="0.4">
      <c r="A115" s="64" t="s">
        <v>391</v>
      </c>
      <c r="B115" s="39" t="s">
        <v>5</v>
      </c>
      <c r="C115" s="40" t="s">
        <v>168</v>
      </c>
      <c r="D115" s="41">
        <v>50.32</v>
      </c>
      <c r="E115" s="57"/>
      <c r="F115" s="42">
        <f t="shared" ref="F115:F143" si="7">+ROUND(+D115*ROUND(E115,2),2)</f>
        <v>0</v>
      </c>
    </row>
    <row r="116" spans="1:6" x14ac:dyDescent="0.4">
      <c r="A116" s="64" t="s">
        <v>392</v>
      </c>
      <c r="B116" s="39" t="s">
        <v>5</v>
      </c>
      <c r="C116" s="40" t="s">
        <v>169</v>
      </c>
      <c r="D116" s="41">
        <v>1</v>
      </c>
      <c r="E116" s="57"/>
      <c r="F116" s="42">
        <f t="shared" si="7"/>
        <v>0</v>
      </c>
    </row>
    <row r="117" spans="1:6" x14ac:dyDescent="0.4">
      <c r="A117" s="64" t="s">
        <v>393</v>
      </c>
      <c r="B117" s="39" t="s">
        <v>5</v>
      </c>
      <c r="C117" s="40" t="s">
        <v>170</v>
      </c>
      <c r="D117" s="41">
        <v>1</v>
      </c>
      <c r="E117" s="57"/>
      <c r="F117" s="42">
        <f t="shared" si="7"/>
        <v>0</v>
      </c>
    </row>
    <row r="118" spans="1:6" x14ac:dyDescent="0.4">
      <c r="A118" s="64" t="s">
        <v>394</v>
      </c>
      <c r="B118" s="39" t="s">
        <v>6</v>
      </c>
      <c r="C118" s="40" t="s">
        <v>171</v>
      </c>
      <c r="D118" s="41">
        <v>4</v>
      </c>
      <c r="E118" s="57"/>
      <c r="F118" s="42">
        <f t="shared" si="7"/>
        <v>0</v>
      </c>
    </row>
    <row r="119" spans="1:6" x14ac:dyDescent="0.4">
      <c r="A119" s="64" t="s">
        <v>395</v>
      </c>
      <c r="B119" s="39" t="s">
        <v>66</v>
      </c>
      <c r="C119" s="40" t="s">
        <v>172</v>
      </c>
      <c r="D119" s="41">
        <v>1</v>
      </c>
      <c r="E119" s="57"/>
      <c r="F119" s="42">
        <f t="shared" si="7"/>
        <v>0</v>
      </c>
    </row>
    <row r="120" spans="1:6" x14ac:dyDescent="0.4">
      <c r="A120" s="64" t="s">
        <v>396</v>
      </c>
      <c r="B120" s="39" t="s">
        <v>5</v>
      </c>
      <c r="C120" s="40" t="s">
        <v>173</v>
      </c>
      <c r="D120" s="41">
        <v>1</v>
      </c>
      <c r="E120" s="57"/>
      <c r="F120" s="42">
        <f t="shared" si="7"/>
        <v>0</v>
      </c>
    </row>
    <row r="121" spans="1:6" x14ac:dyDescent="0.4">
      <c r="A121" s="64" t="s">
        <v>397</v>
      </c>
      <c r="B121" s="39" t="s">
        <v>7</v>
      </c>
      <c r="C121" s="40" t="s">
        <v>174</v>
      </c>
      <c r="D121" s="41">
        <v>1</v>
      </c>
      <c r="E121" s="57"/>
      <c r="F121" s="42">
        <f t="shared" si="7"/>
        <v>0</v>
      </c>
    </row>
    <row r="122" spans="1:6" x14ac:dyDescent="0.4">
      <c r="A122" s="64" t="s">
        <v>398</v>
      </c>
      <c r="B122" s="39" t="s">
        <v>7</v>
      </c>
      <c r="C122" s="40" t="s">
        <v>175</v>
      </c>
      <c r="D122" s="41">
        <v>5</v>
      </c>
      <c r="E122" s="57"/>
      <c r="F122" s="42">
        <f t="shared" si="7"/>
        <v>0</v>
      </c>
    </row>
    <row r="123" spans="1:6" x14ac:dyDescent="0.4">
      <c r="A123" s="64" t="s">
        <v>399</v>
      </c>
      <c r="B123" s="39" t="s">
        <v>7</v>
      </c>
      <c r="C123" s="40" t="s">
        <v>176</v>
      </c>
      <c r="D123" s="41">
        <v>8</v>
      </c>
      <c r="E123" s="57"/>
      <c r="F123" s="42">
        <f t="shared" si="7"/>
        <v>0</v>
      </c>
    </row>
    <row r="124" spans="1:6" x14ac:dyDescent="0.4">
      <c r="A124" s="64" t="s">
        <v>400</v>
      </c>
      <c r="B124" s="39" t="s">
        <v>7</v>
      </c>
      <c r="C124" s="40" t="s">
        <v>177</v>
      </c>
      <c r="D124" s="41">
        <v>93.57</v>
      </c>
      <c r="E124" s="57"/>
      <c r="F124" s="42">
        <f t="shared" si="7"/>
        <v>0</v>
      </c>
    </row>
    <row r="125" spans="1:6" x14ac:dyDescent="0.4">
      <c r="A125" s="64" t="s">
        <v>401</v>
      </c>
      <c r="B125" s="39" t="s">
        <v>5</v>
      </c>
      <c r="C125" s="40" t="s">
        <v>178</v>
      </c>
      <c r="D125" s="41">
        <v>45</v>
      </c>
      <c r="E125" s="57"/>
      <c r="F125" s="42">
        <f t="shared" si="7"/>
        <v>0</v>
      </c>
    </row>
    <row r="126" spans="1:6" x14ac:dyDescent="0.4">
      <c r="A126" s="64" t="s">
        <v>402</v>
      </c>
      <c r="B126" s="39" t="s">
        <v>5</v>
      </c>
      <c r="C126" s="40" t="s">
        <v>179</v>
      </c>
      <c r="D126" s="41">
        <v>6.09</v>
      </c>
      <c r="E126" s="57"/>
      <c r="F126" s="42">
        <f t="shared" si="7"/>
        <v>0</v>
      </c>
    </row>
    <row r="127" spans="1:6" x14ac:dyDescent="0.4">
      <c r="A127" s="64" t="s">
        <v>403</v>
      </c>
      <c r="B127" s="39" t="s">
        <v>5</v>
      </c>
      <c r="C127" s="40" t="s">
        <v>180</v>
      </c>
      <c r="D127" s="41">
        <v>229.32</v>
      </c>
      <c r="E127" s="57"/>
      <c r="F127" s="42">
        <f t="shared" si="7"/>
        <v>0</v>
      </c>
    </row>
    <row r="128" spans="1:6" x14ac:dyDescent="0.4">
      <c r="A128" s="64" t="s">
        <v>404</v>
      </c>
      <c r="B128" s="39" t="s">
        <v>5</v>
      </c>
      <c r="C128" s="40" t="s">
        <v>181</v>
      </c>
      <c r="D128" s="41">
        <v>3881.9</v>
      </c>
      <c r="E128" s="57"/>
      <c r="F128" s="42">
        <f t="shared" si="7"/>
        <v>0</v>
      </c>
    </row>
    <row r="129" spans="1:6" x14ac:dyDescent="0.4">
      <c r="A129" s="64" t="s">
        <v>405</v>
      </c>
      <c r="B129" s="39" t="s">
        <v>5</v>
      </c>
      <c r="C129" s="40" t="s">
        <v>182</v>
      </c>
      <c r="D129" s="41">
        <v>2100</v>
      </c>
      <c r="E129" s="57"/>
      <c r="F129" s="42">
        <f t="shared" si="7"/>
        <v>0</v>
      </c>
    </row>
    <row r="130" spans="1:6" x14ac:dyDescent="0.4">
      <c r="A130" s="64"/>
      <c r="B130" s="39"/>
      <c r="C130" s="96" t="s">
        <v>183</v>
      </c>
      <c r="D130" s="97"/>
      <c r="E130" s="44"/>
      <c r="F130" s="45">
        <f>SUM(F108:F129)</f>
        <v>0</v>
      </c>
    </row>
    <row r="131" spans="1:6" x14ac:dyDescent="0.4">
      <c r="A131" s="68" t="s">
        <v>406</v>
      </c>
      <c r="B131" s="68" t="s">
        <v>4</v>
      </c>
      <c r="C131" s="69" t="s">
        <v>184</v>
      </c>
      <c r="D131" s="46"/>
      <c r="E131" s="47"/>
      <c r="F131" s="48"/>
    </row>
    <row r="132" spans="1:6" x14ac:dyDescent="0.4">
      <c r="A132" s="64" t="s">
        <v>407</v>
      </c>
      <c r="B132" s="39" t="s">
        <v>5</v>
      </c>
      <c r="C132" s="40" t="s">
        <v>185</v>
      </c>
      <c r="D132" s="41">
        <v>352.26</v>
      </c>
      <c r="E132" s="57"/>
      <c r="F132" s="42">
        <f t="shared" si="7"/>
        <v>0</v>
      </c>
    </row>
    <row r="133" spans="1:6" x14ac:dyDescent="0.4">
      <c r="A133" s="64" t="s">
        <v>408</v>
      </c>
      <c r="B133" s="39" t="s">
        <v>5</v>
      </c>
      <c r="C133" s="40" t="s">
        <v>186</v>
      </c>
      <c r="D133" s="41">
        <v>232.55</v>
      </c>
      <c r="E133" s="57"/>
      <c r="F133" s="42">
        <f t="shared" si="7"/>
        <v>0</v>
      </c>
    </row>
    <row r="134" spans="1:6" x14ac:dyDescent="0.4">
      <c r="A134" s="64" t="s">
        <v>409</v>
      </c>
      <c r="B134" s="39" t="s">
        <v>5</v>
      </c>
      <c r="C134" s="40" t="s">
        <v>187</v>
      </c>
      <c r="D134" s="41">
        <v>146.44999999999999</v>
      </c>
      <c r="E134" s="57"/>
      <c r="F134" s="42">
        <f t="shared" si="7"/>
        <v>0</v>
      </c>
    </row>
    <row r="135" spans="1:6" x14ac:dyDescent="0.4">
      <c r="A135" s="64" t="s">
        <v>410</v>
      </c>
      <c r="B135" s="39" t="s">
        <v>7</v>
      </c>
      <c r="C135" s="40" t="s">
        <v>188</v>
      </c>
      <c r="D135" s="41">
        <v>77.900000000000006</v>
      </c>
      <c r="E135" s="57"/>
      <c r="F135" s="42">
        <f t="shared" si="7"/>
        <v>0</v>
      </c>
    </row>
    <row r="136" spans="1:6" x14ac:dyDescent="0.4">
      <c r="A136" s="64" t="s">
        <v>411</v>
      </c>
      <c r="B136" s="39" t="s">
        <v>7</v>
      </c>
      <c r="C136" s="40" t="s">
        <v>189</v>
      </c>
      <c r="D136" s="41">
        <v>274.3</v>
      </c>
      <c r="E136" s="57"/>
      <c r="F136" s="42">
        <f t="shared" si="7"/>
        <v>0</v>
      </c>
    </row>
    <row r="137" spans="1:6" x14ac:dyDescent="0.4">
      <c r="A137" s="64" t="s">
        <v>412</v>
      </c>
      <c r="B137" s="39" t="s">
        <v>5</v>
      </c>
      <c r="C137" s="40" t="s">
        <v>190</v>
      </c>
      <c r="D137" s="41">
        <v>1</v>
      </c>
      <c r="E137" s="57"/>
      <c r="F137" s="42">
        <f t="shared" si="7"/>
        <v>0</v>
      </c>
    </row>
    <row r="138" spans="1:6" x14ac:dyDescent="0.4">
      <c r="A138" s="64" t="s">
        <v>413</v>
      </c>
      <c r="B138" s="39" t="s">
        <v>5</v>
      </c>
      <c r="C138" s="40" t="s">
        <v>191</v>
      </c>
      <c r="D138" s="41">
        <v>1</v>
      </c>
      <c r="E138" s="57"/>
      <c r="F138" s="42">
        <f t="shared" si="7"/>
        <v>0</v>
      </c>
    </row>
    <row r="139" spans="1:6" x14ac:dyDescent="0.4">
      <c r="A139" s="64" t="s">
        <v>414</v>
      </c>
      <c r="B139" s="39" t="s">
        <v>9</v>
      </c>
      <c r="C139" s="40" t="s">
        <v>192</v>
      </c>
      <c r="D139" s="41">
        <v>304.61</v>
      </c>
      <c r="E139" s="57"/>
      <c r="F139" s="42">
        <f t="shared" si="7"/>
        <v>0</v>
      </c>
    </row>
    <row r="140" spans="1:6" x14ac:dyDescent="0.4">
      <c r="A140" s="64"/>
      <c r="B140" s="39"/>
      <c r="C140" s="96" t="s">
        <v>45</v>
      </c>
      <c r="D140" s="97"/>
      <c r="E140" s="44"/>
      <c r="F140" s="45">
        <f>SUM(F132:F139)</f>
        <v>0</v>
      </c>
    </row>
    <row r="141" spans="1:6" x14ac:dyDescent="0.4">
      <c r="A141" s="68" t="s">
        <v>415</v>
      </c>
      <c r="B141" s="68" t="s">
        <v>4</v>
      </c>
      <c r="C141" s="69" t="s">
        <v>193</v>
      </c>
      <c r="D141" s="46"/>
      <c r="E141" s="47"/>
      <c r="F141" s="48"/>
    </row>
    <row r="142" spans="1:6" x14ac:dyDescent="0.4">
      <c r="A142" s="64" t="s">
        <v>416</v>
      </c>
      <c r="B142" s="39" t="s">
        <v>5</v>
      </c>
      <c r="C142" s="40" t="s">
        <v>194</v>
      </c>
      <c r="D142" s="41">
        <v>142.55000000000001</v>
      </c>
      <c r="E142" s="57"/>
      <c r="F142" s="42">
        <f t="shared" si="7"/>
        <v>0</v>
      </c>
    </row>
    <row r="143" spans="1:6" x14ac:dyDescent="0.4">
      <c r="A143" s="64" t="s">
        <v>417</v>
      </c>
      <c r="B143" s="39" t="s">
        <v>5</v>
      </c>
      <c r="C143" s="40" t="s">
        <v>195</v>
      </c>
      <c r="D143" s="41">
        <v>593.02</v>
      </c>
      <c r="E143" s="57"/>
      <c r="F143" s="42">
        <f t="shared" si="7"/>
        <v>0</v>
      </c>
    </row>
    <row r="144" spans="1:6" x14ac:dyDescent="0.4">
      <c r="A144" s="64" t="s">
        <v>418</v>
      </c>
      <c r="B144" s="39" t="s">
        <v>5</v>
      </c>
      <c r="C144" s="40" t="s">
        <v>196</v>
      </c>
      <c r="D144" s="41">
        <v>314.52</v>
      </c>
      <c r="E144" s="57"/>
      <c r="F144" s="42">
        <f t="shared" ref="F144:F171" si="8">+ROUND(+D144*ROUND(E144,2),2)</f>
        <v>0</v>
      </c>
    </row>
    <row r="145" spans="1:6" x14ac:dyDescent="0.4">
      <c r="A145" s="64" t="s">
        <v>419</v>
      </c>
      <c r="B145" s="39" t="s">
        <v>5</v>
      </c>
      <c r="C145" s="40" t="s">
        <v>197</v>
      </c>
      <c r="D145" s="41">
        <v>14.4</v>
      </c>
      <c r="E145" s="57"/>
      <c r="F145" s="42">
        <f t="shared" si="8"/>
        <v>0</v>
      </c>
    </row>
    <row r="146" spans="1:6" x14ac:dyDescent="0.4">
      <c r="A146" s="64" t="s">
        <v>420</v>
      </c>
      <c r="B146" s="39" t="s">
        <v>5</v>
      </c>
      <c r="C146" s="40" t="s">
        <v>198</v>
      </c>
      <c r="D146" s="41">
        <v>1</v>
      </c>
      <c r="E146" s="57"/>
      <c r="F146" s="42">
        <f t="shared" si="8"/>
        <v>0</v>
      </c>
    </row>
    <row r="147" spans="1:6" x14ac:dyDescent="0.4">
      <c r="A147" s="64" t="s">
        <v>421</v>
      </c>
      <c r="B147" s="39" t="s">
        <v>9</v>
      </c>
      <c r="C147" s="40" t="s">
        <v>199</v>
      </c>
      <c r="D147" s="41">
        <v>88.97</v>
      </c>
      <c r="E147" s="57"/>
      <c r="F147" s="42">
        <f t="shared" si="8"/>
        <v>0</v>
      </c>
    </row>
    <row r="148" spans="1:6" x14ac:dyDescent="0.4">
      <c r="A148" s="64" t="s">
        <v>422</v>
      </c>
      <c r="B148" s="39" t="s">
        <v>5</v>
      </c>
      <c r="C148" s="40" t="s">
        <v>200</v>
      </c>
      <c r="D148" s="41">
        <v>122.54</v>
      </c>
      <c r="E148" s="57"/>
      <c r="F148" s="42">
        <f t="shared" si="8"/>
        <v>0</v>
      </c>
    </row>
    <row r="149" spans="1:6" x14ac:dyDescent="0.4">
      <c r="A149" s="64" t="s">
        <v>423</v>
      </c>
      <c r="B149" s="39" t="s">
        <v>5</v>
      </c>
      <c r="C149" s="40" t="s">
        <v>201</v>
      </c>
      <c r="D149" s="41">
        <v>1</v>
      </c>
      <c r="E149" s="57"/>
      <c r="F149" s="42">
        <f t="shared" si="8"/>
        <v>0</v>
      </c>
    </row>
    <row r="150" spans="1:6" x14ac:dyDescent="0.4">
      <c r="A150" s="64" t="s">
        <v>424</v>
      </c>
      <c r="B150" s="39" t="s">
        <v>5</v>
      </c>
      <c r="C150" s="40" t="s">
        <v>202</v>
      </c>
      <c r="D150" s="41">
        <v>1</v>
      </c>
      <c r="E150" s="57"/>
      <c r="F150" s="42">
        <f t="shared" si="8"/>
        <v>0</v>
      </c>
    </row>
    <row r="151" spans="1:6" x14ac:dyDescent="0.4">
      <c r="A151" s="64" t="s">
        <v>425</v>
      </c>
      <c r="B151" s="39" t="s">
        <v>5</v>
      </c>
      <c r="C151" s="40" t="s">
        <v>203</v>
      </c>
      <c r="D151" s="41">
        <v>1</v>
      </c>
      <c r="E151" s="57"/>
      <c r="F151" s="42">
        <f t="shared" si="8"/>
        <v>0</v>
      </c>
    </row>
    <row r="152" spans="1:6" x14ac:dyDescent="0.4">
      <c r="A152" s="64" t="s">
        <v>426</v>
      </c>
      <c r="B152" s="39" t="s">
        <v>5</v>
      </c>
      <c r="C152" s="40" t="s">
        <v>204</v>
      </c>
      <c r="D152" s="41">
        <v>81.84</v>
      </c>
      <c r="E152" s="57"/>
      <c r="F152" s="42">
        <f t="shared" si="8"/>
        <v>0</v>
      </c>
    </row>
    <row r="153" spans="1:6" ht="21.45" x14ac:dyDescent="0.4">
      <c r="A153" s="64" t="s">
        <v>427</v>
      </c>
      <c r="B153" s="39" t="s">
        <v>5</v>
      </c>
      <c r="C153" s="40" t="s">
        <v>205</v>
      </c>
      <c r="D153" s="41">
        <v>267.22000000000003</v>
      </c>
      <c r="E153" s="57"/>
      <c r="F153" s="42">
        <f t="shared" si="8"/>
        <v>0</v>
      </c>
    </row>
    <row r="154" spans="1:6" x14ac:dyDescent="0.4">
      <c r="A154" s="64" t="s">
        <v>428</v>
      </c>
      <c r="B154" s="39" t="s">
        <v>5</v>
      </c>
      <c r="C154" s="40" t="s">
        <v>206</v>
      </c>
      <c r="D154" s="41">
        <v>267.22000000000003</v>
      </c>
      <c r="E154" s="57"/>
      <c r="F154" s="42">
        <f t="shared" si="8"/>
        <v>0</v>
      </c>
    </row>
    <row r="155" spans="1:6" x14ac:dyDescent="0.4">
      <c r="A155" s="64" t="s">
        <v>429</v>
      </c>
      <c r="B155" s="39" t="s">
        <v>5</v>
      </c>
      <c r="C155" s="40" t="s">
        <v>207</v>
      </c>
      <c r="D155" s="41">
        <v>1</v>
      </c>
      <c r="E155" s="57"/>
      <c r="F155" s="42">
        <f t="shared" si="8"/>
        <v>0</v>
      </c>
    </row>
    <row r="156" spans="1:6" x14ac:dyDescent="0.4">
      <c r="A156" s="64" t="s">
        <v>430</v>
      </c>
      <c r="B156" s="39" t="s">
        <v>5</v>
      </c>
      <c r="C156" s="40" t="s">
        <v>208</v>
      </c>
      <c r="D156" s="41">
        <v>299.94</v>
      </c>
      <c r="E156" s="57"/>
      <c r="F156" s="42">
        <f t="shared" si="8"/>
        <v>0</v>
      </c>
    </row>
    <row r="157" spans="1:6" x14ac:dyDescent="0.4">
      <c r="A157" s="64"/>
      <c r="B157" s="39"/>
      <c r="C157" s="96" t="s">
        <v>46</v>
      </c>
      <c r="D157" s="97"/>
      <c r="E157" s="44"/>
      <c r="F157" s="45">
        <f>SUM(F142:F156)</f>
        <v>0</v>
      </c>
    </row>
    <row r="158" spans="1:6" x14ac:dyDescent="0.4">
      <c r="A158" s="68" t="s">
        <v>431</v>
      </c>
      <c r="B158" s="68" t="s">
        <v>4</v>
      </c>
      <c r="C158" s="69" t="s">
        <v>52</v>
      </c>
      <c r="D158" s="46"/>
      <c r="E158" s="47"/>
      <c r="F158" s="48"/>
    </row>
    <row r="159" spans="1:6" x14ac:dyDescent="0.4">
      <c r="A159" s="64" t="s">
        <v>432</v>
      </c>
      <c r="B159" s="39" t="s">
        <v>209</v>
      </c>
      <c r="C159" s="40" t="s">
        <v>210</v>
      </c>
      <c r="D159" s="41">
        <v>1503.81</v>
      </c>
      <c r="E159" s="57"/>
      <c r="F159" s="42">
        <f t="shared" si="8"/>
        <v>0</v>
      </c>
    </row>
    <row r="160" spans="1:6" x14ac:dyDescent="0.4">
      <c r="A160" s="64" t="s">
        <v>433</v>
      </c>
      <c r="B160" s="99" t="s">
        <v>209</v>
      </c>
      <c r="C160" s="98" t="s">
        <v>281</v>
      </c>
      <c r="D160" s="41">
        <v>658.23</v>
      </c>
      <c r="E160" s="57"/>
      <c r="F160" s="42">
        <f t="shared" si="8"/>
        <v>0</v>
      </c>
    </row>
    <row r="161" spans="1:6" x14ac:dyDescent="0.4">
      <c r="A161" s="64" t="s">
        <v>434</v>
      </c>
      <c r="B161" s="39" t="s">
        <v>5</v>
      </c>
      <c r="C161" s="40" t="s">
        <v>211</v>
      </c>
      <c r="D161" s="41">
        <v>325.33</v>
      </c>
      <c r="E161" s="57"/>
      <c r="F161" s="42">
        <f t="shared" si="8"/>
        <v>0</v>
      </c>
    </row>
    <row r="162" spans="1:6" x14ac:dyDescent="0.4">
      <c r="A162" s="64" t="s">
        <v>435</v>
      </c>
      <c r="B162" s="39" t="s">
        <v>6</v>
      </c>
      <c r="C162" s="40" t="s">
        <v>212</v>
      </c>
      <c r="D162" s="41">
        <v>3</v>
      </c>
      <c r="E162" s="57"/>
      <c r="F162" s="42">
        <f t="shared" si="8"/>
        <v>0</v>
      </c>
    </row>
    <row r="163" spans="1:6" x14ac:dyDescent="0.4">
      <c r="A163" s="64" t="s">
        <v>436</v>
      </c>
      <c r="B163" s="39" t="s">
        <v>5</v>
      </c>
      <c r="C163" s="40" t="s">
        <v>213</v>
      </c>
      <c r="D163" s="41">
        <v>47.66</v>
      </c>
      <c r="E163" s="57"/>
      <c r="F163" s="42">
        <f t="shared" si="8"/>
        <v>0</v>
      </c>
    </row>
    <row r="164" spans="1:6" x14ac:dyDescent="0.4">
      <c r="A164" s="64" t="s">
        <v>437</v>
      </c>
      <c r="B164" s="39" t="s">
        <v>5</v>
      </c>
      <c r="C164" s="40" t="s">
        <v>214</v>
      </c>
      <c r="D164" s="41">
        <v>23.63</v>
      </c>
      <c r="E164" s="57"/>
      <c r="F164" s="42">
        <f t="shared" si="8"/>
        <v>0</v>
      </c>
    </row>
    <row r="165" spans="1:6" x14ac:dyDescent="0.4">
      <c r="A165" s="64" t="s">
        <v>438</v>
      </c>
      <c r="B165" s="39" t="s">
        <v>7</v>
      </c>
      <c r="C165" s="40" t="s">
        <v>215</v>
      </c>
      <c r="D165" s="41">
        <v>2</v>
      </c>
      <c r="E165" s="57"/>
      <c r="F165" s="42">
        <f t="shared" si="8"/>
        <v>0</v>
      </c>
    </row>
    <row r="166" spans="1:6" x14ac:dyDescent="0.4">
      <c r="A166" s="64" t="s">
        <v>439</v>
      </c>
      <c r="B166" s="39" t="s">
        <v>5</v>
      </c>
      <c r="C166" s="40" t="s">
        <v>216</v>
      </c>
      <c r="D166" s="41">
        <v>32.049999999999997</v>
      </c>
      <c r="E166" s="57"/>
      <c r="F166" s="42">
        <f t="shared" si="8"/>
        <v>0</v>
      </c>
    </row>
    <row r="167" spans="1:6" x14ac:dyDescent="0.4">
      <c r="A167" s="64" t="s">
        <v>440</v>
      </c>
      <c r="B167" s="39" t="s">
        <v>7</v>
      </c>
      <c r="C167" s="40" t="s">
        <v>217</v>
      </c>
      <c r="D167" s="41">
        <v>77.900000000000006</v>
      </c>
      <c r="E167" s="57"/>
      <c r="F167" s="42">
        <f t="shared" si="8"/>
        <v>0</v>
      </c>
    </row>
    <row r="168" spans="1:6" x14ac:dyDescent="0.4">
      <c r="A168" s="64" t="s">
        <v>441</v>
      </c>
      <c r="B168" s="39" t="s">
        <v>7</v>
      </c>
      <c r="C168" s="40" t="s">
        <v>218</v>
      </c>
      <c r="D168" s="41">
        <v>41.01</v>
      </c>
      <c r="E168" s="57"/>
      <c r="F168" s="42">
        <f t="shared" si="8"/>
        <v>0</v>
      </c>
    </row>
    <row r="169" spans="1:6" x14ac:dyDescent="0.4">
      <c r="A169" s="64" t="s">
        <v>442</v>
      </c>
      <c r="B169" s="39" t="s">
        <v>7</v>
      </c>
      <c r="C169" s="40" t="s">
        <v>219</v>
      </c>
      <c r="D169" s="41">
        <v>17.77</v>
      </c>
      <c r="E169" s="57"/>
      <c r="F169" s="42">
        <f t="shared" si="8"/>
        <v>0</v>
      </c>
    </row>
    <row r="170" spans="1:6" x14ac:dyDescent="0.4">
      <c r="A170" s="64" t="s">
        <v>443</v>
      </c>
      <c r="B170" s="39" t="s">
        <v>7</v>
      </c>
      <c r="C170" s="40" t="s">
        <v>220</v>
      </c>
      <c r="D170" s="41">
        <v>17.72</v>
      </c>
      <c r="E170" s="57"/>
      <c r="F170" s="42">
        <f t="shared" si="8"/>
        <v>0</v>
      </c>
    </row>
    <row r="171" spans="1:6" x14ac:dyDescent="0.4">
      <c r="A171" s="64" t="s">
        <v>444</v>
      </c>
      <c r="B171" s="39" t="s">
        <v>7</v>
      </c>
      <c r="C171" s="40" t="s">
        <v>221</v>
      </c>
      <c r="D171" s="41">
        <v>99.1</v>
      </c>
      <c r="E171" s="57"/>
      <c r="F171" s="42">
        <f t="shared" si="8"/>
        <v>0</v>
      </c>
    </row>
    <row r="172" spans="1:6" x14ac:dyDescent="0.4">
      <c r="A172" s="64" t="s">
        <v>445</v>
      </c>
      <c r="B172" s="39" t="s">
        <v>7</v>
      </c>
      <c r="C172" s="40" t="s">
        <v>222</v>
      </c>
      <c r="D172" s="41">
        <v>99.1</v>
      </c>
      <c r="E172" s="57"/>
      <c r="F172" s="42">
        <f t="shared" ref="F172:F179" si="9">+ROUND(+D172*ROUND(E172,2),2)</f>
        <v>0</v>
      </c>
    </row>
    <row r="173" spans="1:6" x14ac:dyDescent="0.4">
      <c r="A173" s="64" t="s">
        <v>446</v>
      </c>
      <c r="B173" s="39" t="s">
        <v>7</v>
      </c>
      <c r="C173" s="40" t="s">
        <v>223</v>
      </c>
      <c r="D173" s="41">
        <v>154.94</v>
      </c>
      <c r="E173" s="57"/>
      <c r="F173" s="42">
        <f t="shared" si="9"/>
        <v>0</v>
      </c>
    </row>
    <row r="174" spans="1:6" x14ac:dyDescent="0.4">
      <c r="A174" s="64" t="s">
        <v>447</v>
      </c>
      <c r="B174" s="39" t="s">
        <v>7</v>
      </c>
      <c r="C174" s="40" t="s">
        <v>224</v>
      </c>
      <c r="D174" s="41">
        <v>10</v>
      </c>
      <c r="E174" s="57"/>
      <c r="F174" s="42">
        <f t="shared" si="9"/>
        <v>0</v>
      </c>
    </row>
    <row r="175" spans="1:6" x14ac:dyDescent="0.4">
      <c r="A175" s="64" t="s">
        <v>448</v>
      </c>
      <c r="B175" s="39" t="s">
        <v>5</v>
      </c>
      <c r="C175" s="40" t="s">
        <v>225</v>
      </c>
      <c r="D175" s="41">
        <v>1</v>
      </c>
      <c r="E175" s="57"/>
      <c r="F175" s="42">
        <f t="shared" si="9"/>
        <v>0</v>
      </c>
    </row>
    <row r="176" spans="1:6" x14ac:dyDescent="0.4">
      <c r="A176" s="64" t="s">
        <v>449</v>
      </c>
      <c r="B176" s="39" t="s">
        <v>5</v>
      </c>
      <c r="C176" s="40" t="s">
        <v>226</v>
      </c>
      <c r="D176" s="41">
        <v>50</v>
      </c>
      <c r="E176" s="57"/>
      <c r="F176" s="42">
        <f t="shared" si="9"/>
        <v>0</v>
      </c>
    </row>
    <row r="177" spans="1:6" x14ac:dyDescent="0.4">
      <c r="A177" s="64" t="s">
        <v>450</v>
      </c>
      <c r="B177" s="39" t="s">
        <v>5</v>
      </c>
      <c r="C177" s="40" t="s">
        <v>227</v>
      </c>
      <c r="D177" s="41">
        <v>304.61</v>
      </c>
      <c r="E177" s="57"/>
      <c r="F177" s="42">
        <f t="shared" si="9"/>
        <v>0</v>
      </c>
    </row>
    <row r="178" spans="1:6" x14ac:dyDescent="0.4">
      <c r="A178" s="64" t="s">
        <v>451</v>
      </c>
      <c r="B178" s="39" t="s">
        <v>5</v>
      </c>
      <c r="C178" s="40" t="s">
        <v>228</v>
      </c>
      <c r="D178" s="41">
        <v>1</v>
      </c>
      <c r="E178" s="57"/>
      <c r="F178" s="42">
        <f t="shared" si="9"/>
        <v>0</v>
      </c>
    </row>
    <row r="179" spans="1:6" x14ac:dyDescent="0.4">
      <c r="A179" s="64" t="s">
        <v>452</v>
      </c>
      <c r="B179" s="39" t="s">
        <v>5</v>
      </c>
      <c r="C179" s="40" t="s">
        <v>229</v>
      </c>
      <c r="D179" s="41">
        <v>78.34</v>
      </c>
      <c r="E179" s="57"/>
      <c r="F179" s="42">
        <f t="shared" si="9"/>
        <v>0</v>
      </c>
    </row>
    <row r="180" spans="1:6" x14ac:dyDescent="0.4">
      <c r="A180" s="64" t="s">
        <v>453</v>
      </c>
      <c r="B180" s="39" t="s">
        <v>5</v>
      </c>
      <c r="C180" s="40" t="s">
        <v>230</v>
      </c>
      <c r="D180" s="41">
        <v>1</v>
      </c>
      <c r="E180" s="57"/>
      <c r="F180" s="42">
        <f t="shared" ref="F180:F208" si="10">+ROUND(+D180*ROUND(E180,2),2)</f>
        <v>0</v>
      </c>
    </row>
    <row r="181" spans="1:6" x14ac:dyDescent="0.4">
      <c r="A181" s="64" t="s">
        <v>454</v>
      </c>
      <c r="B181" s="39" t="s">
        <v>5</v>
      </c>
      <c r="C181" s="40" t="s">
        <v>231</v>
      </c>
      <c r="D181" s="41">
        <v>6.3</v>
      </c>
      <c r="E181" s="57"/>
      <c r="F181" s="42">
        <f t="shared" si="10"/>
        <v>0</v>
      </c>
    </row>
    <row r="182" spans="1:6" x14ac:dyDescent="0.4">
      <c r="A182" s="64" t="s">
        <v>455</v>
      </c>
      <c r="B182" s="39" t="s">
        <v>5</v>
      </c>
      <c r="C182" s="40" t="s">
        <v>232</v>
      </c>
      <c r="D182" s="41">
        <v>16</v>
      </c>
      <c r="E182" s="57"/>
      <c r="F182" s="42">
        <f t="shared" si="10"/>
        <v>0</v>
      </c>
    </row>
    <row r="183" spans="1:6" x14ac:dyDescent="0.4">
      <c r="A183" s="64" t="s">
        <v>456</v>
      </c>
      <c r="B183" s="39" t="s">
        <v>5</v>
      </c>
      <c r="C183" s="40" t="s">
        <v>233</v>
      </c>
      <c r="D183" s="41">
        <v>30.83</v>
      </c>
      <c r="E183" s="57"/>
      <c r="F183" s="42">
        <f t="shared" si="10"/>
        <v>0</v>
      </c>
    </row>
    <row r="184" spans="1:6" x14ac:dyDescent="0.4">
      <c r="A184" s="64" t="s">
        <v>457</v>
      </c>
      <c r="B184" s="39" t="s">
        <v>6</v>
      </c>
      <c r="C184" s="40" t="s">
        <v>234</v>
      </c>
      <c r="D184" s="41">
        <v>7</v>
      </c>
      <c r="E184" s="57"/>
      <c r="F184" s="42">
        <f t="shared" si="10"/>
        <v>0</v>
      </c>
    </row>
    <row r="185" spans="1:6" x14ac:dyDescent="0.4">
      <c r="A185" s="64" t="s">
        <v>458</v>
      </c>
      <c r="B185" s="39" t="s">
        <v>5</v>
      </c>
      <c r="C185" s="40" t="s">
        <v>235</v>
      </c>
      <c r="D185" s="41">
        <v>18.72</v>
      </c>
      <c r="E185" s="57"/>
      <c r="F185" s="42">
        <f t="shared" si="10"/>
        <v>0</v>
      </c>
    </row>
    <row r="186" spans="1:6" x14ac:dyDescent="0.4">
      <c r="A186" s="64"/>
      <c r="B186" s="39"/>
      <c r="C186" s="96" t="s">
        <v>47</v>
      </c>
      <c r="D186" s="97"/>
      <c r="E186" s="44"/>
      <c r="F186" s="45">
        <f>SUM(F159:F185)</f>
        <v>0</v>
      </c>
    </row>
    <row r="187" spans="1:6" x14ac:dyDescent="0.4">
      <c r="A187" s="68" t="s">
        <v>459</v>
      </c>
      <c r="B187" s="68" t="s">
        <v>4</v>
      </c>
      <c r="C187" s="69" t="s">
        <v>236</v>
      </c>
      <c r="D187" s="46"/>
      <c r="E187" s="47"/>
      <c r="F187" s="48"/>
    </row>
    <row r="188" spans="1:6" x14ac:dyDescent="0.4">
      <c r="A188" s="64" t="s">
        <v>460</v>
      </c>
      <c r="B188" s="39" t="s">
        <v>5</v>
      </c>
      <c r="C188" s="40" t="s">
        <v>237</v>
      </c>
      <c r="D188" s="41">
        <v>900.04</v>
      </c>
      <c r="E188" s="57"/>
      <c r="F188" s="42">
        <f t="shared" si="10"/>
        <v>0</v>
      </c>
    </row>
    <row r="189" spans="1:6" x14ac:dyDescent="0.4">
      <c r="A189" s="64" t="s">
        <v>461</v>
      </c>
      <c r="B189" s="39" t="s">
        <v>5</v>
      </c>
      <c r="C189" s="40" t="s">
        <v>238</v>
      </c>
      <c r="D189" s="41">
        <v>183.83</v>
      </c>
      <c r="E189" s="57"/>
      <c r="F189" s="42">
        <f t="shared" si="10"/>
        <v>0</v>
      </c>
    </row>
    <row r="190" spans="1:6" x14ac:dyDescent="0.4">
      <c r="A190" s="64" t="s">
        <v>462</v>
      </c>
      <c r="B190" s="39" t="s">
        <v>5</v>
      </c>
      <c r="C190" s="40" t="s">
        <v>239</v>
      </c>
      <c r="D190" s="41">
        <v>1473.76</v>
      </c>
      <c r="E190" s="57"/>
      <c r="F190" s="42">
        <f t="shared" si="10"/>
        <v>0</v>
      </c>
    </row>
    <row r="191" spans="1:6" x14ac:dyDescent="0.4">
      <c r="A191" s="64" t="s">
        <v>463</v>
      </c>
      <c r="B191" s="39" t="s">
        <v>7</v>
      </c>
      <c r="C191" s="40" t="s">
        <v>240</v>
      </c>
      <c r="D191" s="41">
        <v>1</v>
      </c>
      <c r="E191" s="57"/>
      <c r="F191" s="42">
        <f t="shared" si="10"/>
        <v>0</v>
      </c>
    </row>
    <row r="192" spans="1:6" x14ac:dyDescent="0.4">
      <c r="A192" s="64" t="s">
        <v>464</v>
      </c>
      <c r="B192" s="39" t="s">
        <v>5</v>
      </c>
      <c r="C192" s="40" t="s">
        <v>49</v>
      </c>
      <c r="D192" s="41">
        <v>28.8</v>
      </c>
      <c r="E192" s="57"/>
      <c r="F192" s="42">
        <f t="shared" si="10"/>
        <v>0</v>
      </c>
    </row>
    <row r="193" spans="1:6" x14ac:dyDescent="0.4">
      <c r="A193" s="64"/>
      <c r="B193" s="39"/>
      <c r="C193" s="96" t="s">
        <v>48</v>
      </c>
      <c r="D193" s="97"/>
      <c r="E193" s="44"/>
      <c r="F193" s="45">
        <f>SUM(F188:F192)</f>
        <v>0</v>
      </c>
    </row>
    <row r="194" spans="1:6" x14ac:dyDescent="0.4">
      <c r="A194" s="68" t="s">
        <v>465</v>
      </c>
      <c r="B194" s="68" t="s">
        <v>4</v>
      </c>
      <c r="C194" s="69" t="s">
        <v>241</v>
      </c>
      <c r="D194" s="46"/>
      <c r="E194" s="47"/>
      <c r="F194" s="48"/>
    </row>
    <row r="195" spans="1:6" x14ac:dyDescent="0.4">
      <c r="A195" s="64" t="s">
        <v>466</v>
      </c>
      <c r="B195" s="39" t="s">
        <v>5</v>
      </c>
      <c r="C195" s="40" t="s">
        <v>242</v>
      </c>
      <c r="D195" s="41">
        <v>16.46</v>
      </c>
      <c r="E195" s="57"/>
      <c r="F195" s="42">
        <f t="shared" si="10"/>
        <v>0</v>
      </c>
    </row>
    <row r="196" spans="1:6" x14ac:dyDescent="0.4">
      <c r="A196" s="64" t="s">
        <v>467</v>
      </c>
      <c r="B196" s="39" t="s">
        <v>5</v>
      </c>
      <c r="C196" s="40" t="s">
        <v>243</v>
      </c>
      <c r="D196" s="41">
        <v>1</v>
      </c>
      <c r="E196" s="57"/>
      <c r="F196" s="42">
        <f t="shared" si="10"/>
        <v>0</v>
      </c>
    </row>
    <row r="197" spans="1:6" x14ac:dyDescent="0.4">
      <c r="A197" s="64" t="s">
        <v>468</v>
      </c>
      <c r="B197" s="39" t="s">
        <v>5</v>
      </c>
      <c r="C197" s="40" t="s">
        <v>244</v>
      </c>
      <c r="D197" s="41">
        <v>1</v>
      </c>
      <c r="E197" s="57"/>
      <c r="F197" s="42">
        <f t="shared" si="10"/>
        <v>0</v>
      </c>
    </row>
    <row r="198" spans="1:6" x14ac:dyDescent="0.4">
      <c r="A198" s="64" t="s">
        <v>469</v>
      </c>
      <c r="B198" s="39" t="s">
        <v>5</v>
      </c>
      <c r="C198" s="40" t="s">
        <v>245</v>
      </c>
      <c r="D198" s="41">
        <v>1</v>
      </c>
      <c r="E198" s="57"/>
      <c r="F198" s="42">
        <f t="shared" si="10"/>
        <v>0</v>
      </c>
    </row>
    <row r="199" spans="1:6" x14ac:dyDescent="0.4">
      <c r="A199" s="64" t="s">
        <v>470</v>
      </c>
      <c r="B199" s="39" t="s">
        <v>6</v>
      </c>
      <c r="C199" s="40" t="s">
        <v>10</v>
      </c>
      <c r="D199" s="41">
        <v>10</v>
      </c>
      <c r="E199" s="57"/>
      <c r="F199" s="42">
        <f t="shared" si="10"/>
        <v>0</v>
      </c>
    </row>
    <row r="200" spans="1:6" x14ac:dyDescent="0.4">
      <c r="A200" s="64"/>
      <c r="B200" s="39"/>
      <c r="C200" s="96" t="s">
        <v>50</v>
      </c>
      <c r="D200" s="97"/>
      <c r="E200" s="44"/>
      <c r="F200" s="45">
        <f>SUM(F195:F199)</f>
        <v>0</v>
      </c>
    </row>
    <row r="201" spans="1:6" x14ac:dyDescent="0.4">
      <c r="A201" s="68" t="s">
        <v>471</v>
      </c>
      <c r="B201" s="68" t="s">
        <v>4</v>
      </c>
      <c r="C201" s="69" t="s">
        <v>246</v>
      </c>
      <c r="D201" s="46"/>
      <c r="E201" s="47"/>
      <c r="F201" s="48"/>
    </row>
    <row r="202" spans="1:6" x14ac:dyDescent="0.4">
      <c r="A202" s="64" t="s">
        <v>472</v>
      </c>
      <c r="B202" s="39" t="s">
        <v>7</v>
      </c>
      <c r="C202" s="40" t="s">
        <v>247</v>
      </c>
      <c r="D202" s="41">
        <v>100</v>
      </c>
      <c r="E202" s="57"/>
      <c r="F202" s="42">
        <f t="shared" si="10"/>
        <v>0</v>
      </c>
    </row>
    <row r="203" spans="1:6" x14ac:dyDescent="0.4">
      <c r="A203" s="64" t="s">
        <v>473</v>
      </c>
      <c r="B203" s="39" t="s">
        <v>6</v>
      </c>
      <c r="C203" s="40" t="s">
        <v>248</v>
      </c>
      <c r="D203" s="41">
        <v>53</v>
      </c>
      <c r="E203" s="57"/>
      <c r="F203" s="42">
        <f t="shared" si="10"/>
        <v>0</v>
      </c>
    </row>
    <row r="204" spans="1:6" x14ac:dyDescent="0.4">
      <c r="A204" s="64" t="s">
        <v>474</v>
      </c>
      <c r="B204" s="39" t="s">
        <v>6</v>
      </c>
      <c r="C204" s="40" t="s">
        <v>249</v>
      </c>
      <c r="D204" s="41">
        <v>1</v>
      </c>
      <c r="E204" s="57"/>
      <c r="F204" s="42">
        <f t="shared" si="10"/>
        <v>0</v>
      </c>
    </row>
    <row r="205" spans="1:6" x14ac:dyDescent="0.4">
      <c r="A205" s="64" t="s">
        <v>475</v>
      </c>
      <c r="B205" s="39" t="s">
        <v>7</v>
      </c>
      <c r="C205" s="40" t="s">
        <v>250</v>
      </c>
      <c r="D205" s="41">
        <v>12.8</v>
      </c>
      <c r="E205" s="57"/>
      <c r="F205" s="42">
        <f t="shared" si="10"/>
        <v>0</v>
      </c>
    </row>
    <row r="206" spans="1:6" x14ac:dyDescent="0.4">
      <c r="A206" s="64" t="s">
        <v>476</v>
      </c>
      <c r="B206" s="39" t="s">
        <v>6</v>
      </c>
      <c r="C206" s="40" t="s">
        <v>251</v>
      </c>
      <c r="D206" s="41">
        <v>1</v>
      </c>
      <c r="E206" s="57"/>
      <c r="F206" s="42">
        <f t="shared" si="10"/>
        <v>0</v>
      </c>
    </row>
    <row r="207" spans="1:6" x14ac:dyDescent="0.4">
      <c r="A207" s="64" t="s">
        <v>477</v>
      </c>
      <c r="B207" s="39" t="s">
        <v>7</v>
      </c>
      <c r="C207" s="40" t="s">
        <v>252</v>
      </c>
      <c r="D207" s="41">
        <v>100</v>
      </c>
      <c r="E207" s="57"/>
      <c r="F207" s="42">
        <f t="shared" si="10"/>
        <v>0</v>
      </c>
    </row>
    <row r="208" spans="1:6" x14ac:dyDescent="0.4">
      <c r="A208" s="64" t="s">
        <v>478</v>
      </c>
      <c r="B208" s="39" t="s">
        <v>7</v>
      </c>
      <c r="C208" s="40" t="s">
        <v>253</v>
      </c>
      <c r="D208" s="41">
        <v>1</v>
      </c>
      <c r="E208" s="57"/>
      <c r="F208" s="42">
        <f t="shared" si="10"/>
        <v>0</v>
      </c>
    </row>
    <row r="209" spans="1:6" x14ac:dyDescent="0.4">
      <c r="A209" s="64" t="s">
        <v>479</v>
      </c>
      <c r="B209" s="39" t="s">
        <v>7</v>
      </c>
      <c r="C209" s="40" t="s">
        <v>254</v>
      </c>
      <c r="D209" s="41">
        <v>1</v>
      </c>
      <c r="E209" s="57"/>
      <c r="F209" s="42">
        <f t="shared" ref="F209:F246" si="11">+ROUND(+D209*ROUND(E209,2),2)</f>
        <v>0</v>
      </c>
    </row>
    <row r="210" spans="1:6" x14ac:dyDescent="0.4">
      <c r="A210" s="64" t="s">
        <v>480</v>
      </c>
      <c r="B210" s="39" t="s">
        <v>6</v>
      </c>
      <c r="C210" s="40" t="s">
        <v>255</v>
      </c>
      <c r="D210" s="41">
        <v>1</v>
      </c>
      <c r="E210" s="57"/>
      <c r="F210" s="42">
        <f t="shared" si="11"/>
        <v>0</v>
      </c>
    </row>
    <row r="211" spans="1:6" x14ac:dyDescent="0.4">
      <c r="A211" s="64" t="s">
        <v>481</v>
      </c>
      <c r="B211" s="39" t="s">
        <v>7</v>
      </c>
      <c r="C211" s="40" t="s">
        <v>256</v>
      </c>
      <c r="D211" s="41">
        <v>5</v>
      </c>
      <c r="E211" s="57"/>
      <c r="F211" s="42">
        <f t="shared" si="11"/>
        <v>0</v>
      </c>
    </row>
    <row r="212" spans="1:6" x14ac:dyDescent="0.4">
      <c r="A212" s="64" t="s">
        <v>482</v>
      </c>
      <c r="B212" s="39" t="s">
        <v>7</v>
      </c>
      <c r="C212" s="40" t="s">
        <v>53</v>
      </c>
      <c r="D212" s="41">
        <v>5</v>
      </c>
      <c r="E212" s="57"/>
      <c r="F212" s="42">
        <f t="shared" si="11"/>
        <v>0</v>
      </c>
    </row>
    <row r="213" spans="1:6" x14ac:dyDescent="0.4">
      <c r="A213" s="64" t="s">
        <v>483</v>
      </c>
      <c r="B213" s="39" t="s">
        <v>6</v>
      </c>
      <c r="C213" s="40" t="s">
        <v>257</v>
      </c>
      <c r="D213" s="41">
        <v>4</v>
      </c>
      <c r="E213" s="57"/>
      <c r="F213" s="42">
        <f t="shared" si="11"/>
        <v>0</v>
      </c>
    </row>
    <row r="214" spans="1:6" x14ac:dyDescent="0.4">
      <c r="A214" s="64" t="s">
        <v>484</v>
      </c>
      <c r="B214" s="39" t="s">
        <v>6</v>
      </c>
      <c r="C214" s="40" t="s">
        <v>258</v>
      </c>
      <c r="D214" s="41">
        <v>2</v>
      </c>
      <c r="E214" s="57"/>
      <c r="F214" s="42">
        <f t="shared" si="11"/>
        <v>0</v>
      </c>
    </row>
    <row r="215" spans="1:6" x14ac:dyDescent="0.4">
      <c r="A215" s="64" t="s">
        <v>485</v>
      </c>
      <c r="B215" s="39" t="s">
        <v>5</v>
      </c>
      <c r="C215" s="40" t="s">
        <v>259</v>
      </c>
      <c r="D215" s="41">
        <v>10</v>
      </c>
      <c r="E215" s="57"/>
      <c r="F215" s="42">
        <f t="shared" si="11"/>
        <v>0</v>
      </c>
    </row>
    <row r="216" spans="1:6" x14ac:dyDescent="0.4">
      <c r="A216" s="64" t="s">
        <v>486</v>
      </c>
      <c r="B216" s="39" t="s">
        <v>5</v>
      </c>
      <c r="C216" s="40" t="s">
        <v>260</v>
      </c>
      <c r="D216" s="41">
        <v>10</v>
      </c>
      <c r="E216" s="57"/>
      <c r="F216" s="42">
        <f t="shared" si="11"/>
        <v>0</v>
      </c>
    </row>
    <row r="217" spans="1:6" x14ac:dyDescent="0.4">
      <c r="A217" s="64" t="s">
        <v>487</v>
      </c>
      <c r="B217" s="39" t="s">
        <v>5</v>
      </c>
      <c r="C217" s="40" t="s">
        <v>261</v>
      </c>
      <c r="D217" s="41">
        <v>10</v>
      </c>
      <c r="E217" s="57"/>
      <c r="F217" s="42">
        <f t="shared" si="11"/>
        <v>0</v>
      </c>
    </row>
    <row r="218" spans="1:6" x14ac:dyDescent="0.4">
      <c r="A218" s="64" t="s">
        <v>488</v>
      </c>
      <c r="B218" s="39" t="s">
        <v>7</v>
      </c>
      <c r="C218" s="40" t="s">
        <v>262</v>
      </c>
      <c r="D218" s="41">
        <v>10</v>
      </c>
      <c r="E218" s="57"/>
      <c r="F218" s="42">
        <f t="shared" si="11"/>
        <v>0</v>
      </c>
    </row>
    <row r="219" spans="1:6" x14ac:dyDescent="0.4">
      <c r="A219" s="64" t="s">
        <v>489</v>
      </c>
      <c r="B219" s="39" t="s">
        <v>6</v>
      </c>
      <c r="C219" s="40" t="s">
        <v>12</v>
      </c>
      <c r="D219" s="41">
        <v>5</v>
      </c>
      <c r="E219" s="57"/>
      <c r="F219" s="42">
        <f t="shared" si="11"/>
        <v>0</v>
      </c>
    </row>
    <row r="220" spans="1:6" x14ac:dyDescent="0.4">
      <c r="A220" s="64" t="s">
        <v>490</v>
      </c>
      <c r="B220" s="39" t="s">
        <v>6</v>
      </c>
      <c r="C220" s="40" t="s">
        <v>13</v>
      </c>
      <c r="D220" s="41">
        <v>5</v>
      </c>
      <c r="E220" s="57"/>
      <c r="F220" s="42">
        <f t="shared" si="11"/>
        <v>0</v>
      </c>
    </row>
    <row r="221" spans="1:6" x14ac:dyDescent="0.4">
      <c r="A221" s="64" t="s">
        <v>491</v>
      </c>
      <c r="B221" s="39" t="s">
        <v>5</v>
      </c>
      <c r="C221" s="40" t="s">
        <v>263</v>
      </c>
      <c r="D221" s="41">
        <v>10</v>
      </c>
      <c r="E221" s="57"/>
      <c r="F221" s="42">
        <f t="shared" si="11"/>
        <v>0</v>
      </c>
    </row>
    <row r="222" spans="1:6" x14ac:dyDescent="0.4">
      <c r="A222" s="64" t="s">
        <v>492</v>
      </c>
      <c r="B222" s="39" t="s">
        <v>5</v>
      </c>
      <c r="C222" s="40" t="s">
        <v>264</v>
      </c>
      <c r="D222" s="41">
        <v>100</v>
      </c>
      <c r="E222" s="57"/>
      <c r="F222" s="42">
        <f t="shared" si="11"/>
        <v>0</v>
      </c>
    </row>
    <row r="223" spans="1:6" x14ac:dyDescent="0.4">
      <c r="A223" s="64" t="s">
        <v>493</v>
      </c>
      <c r="B223" s="39" t="s">
        <v>7</v>
      </c>
      <c r="C223" s="40" t="s">
        <v>57</v>
      </c>
      <c r="D223" s="41">
        <v>13.15</v>
      </c>
      <c r="E223" s="57"/>
      <c r="F223" s="42">
        <f t="shared" si="11"/>
        <v>0</v>
      </c>
    </row>
    <row r="224" spans="1:6" x14ac:dyDescent="0.4">
      <c r="A224" s="64" t="s">
        <v>494</v>
      </c>
      <c r="B224" s="39" t="s">
        <v>7</v>
      </c>
      <c r="C224" s="40" t="s">
        <v>265</v>
      </c>
      <c r="D224" s="41">
        <v>1</v>
      </c>
      <c r="E224" s="57"/>
      <c r="F224" s="42">
        <f t="shared" si="11"/>
        <v>0</v>
      </c>
    </row>
    <row r="225" spans="1:6" x14ac:dyDescent="0.4">
      <c r="A225" s="64" t="s">
        <v>495</v>
      </c>
      <c r="B225" s="39" t="s">
        <v>7</v>
      </c>
      <c r="C225" s="40" t="s">
        <v>266</v>
      </c>
      <c r="D225" s="41">
        <v>1</v>
      </c>
      <c r="E225" s="57"/>
      <c r="F225" s="42">
        <f t="shared" si="11"/>
        <v>0</v>
      </c>
    </row>
    <row r="226" spans="1:6" x14ac:dyDescent="0.4">
      <c r="A226" s="64" t="s">
        <v>496</v>
      </c>
      <c r="B226" s="39" t="s">
        <v>7</v>
      </c>
      <c r="C226" s="40" t="s">
        <v>267</v>
      </c>
      <c r="D226" s="41">
        <v>1</v>
      </c>
      <c r="E226" s="57"/>
      <c r="F226" s="42">
        <f t="shared" si="11"/>
        <v>0</v>
      </c>
    </row>
    <row r="227" spans="1:6" x14ac:dyDescent="0.4">
      <c r="A227" s="64" t="s">
        <v>497</v>
      </c>
      <c r="B227" s="39" t="s">
        <v>7</v>
      </c>
      <c r="C227" s="40" t="s">
        <v>268</v>
      </c>
      <c r="D227" s="41">
        <v>1</v>
      </c>
      <c r="E227" s="57"/>
      <c r="F227" s="42">
        <f t="shared" si="11"/>
        <v>0</v>
      </c>
    </row>
    <row r="228" spans="1:6" x14ac:dyDescent="0.4">
      <c r="A228" s="64" t="s">
        <v>498</v>
      </c>
      <c r="B228" s="39" t="s">
        <v>6</v>
      </c>
      <c r="C228" s="40" t="s">
        <v>269</v>
      </c>
      <c r="D228" s="41">
        <v>27</v>
      </c>
      <c r="E228" s="57"/>
      <c r="F228" s="42">
        <f t="shared" si="11"/>
        <v>0</v>
      </c>
    </row>
    <row r="229" spans="1:6" x14ac:dyDescent="0.4">
      <c r="A229" s="64" t="s">
        <v>499</v>
      </c>
      <c r="B229" s="39" t="s">
        <v>6</v>
      </c>
      <c r="C229" s="40" t="s">
        <v>11</v>
      </c>
      <c r="D229" s="41">
        <v>27</v>
      </c>
      <c r="E229" s="57"/>
      <c r="F229" s="42">
        <f t="shared" si="11"/>
        <v>0</v>
      </c>
    </row>
    <row r="230" spans="1:6" x14ac:dyDescent="0.4">
      <c r="A230" s="64" t="s">
        <v>500</v>
      </c>
      <c r="B230" s="39" t="s">
        <v>6</v>
      </c>
      <c r="C230" s="40" t="s">
        <v>270</v>
      </c>
      <c r="D230" s="41">
        <v>1</v>
      </c>
      <c r="E230" s="57"/>
      <c r="F230" s="42">
        <f t="shared" si="11"/>
        <v>0</v>
      </c>
    </row>
    <row r="231" spans="1:6" x14ac:dyDescent="0.4">
      <c r="A231" s="64" t="s">
        <v>501</v>
      </c>
      <c r="B231" s="39" t="s">
        <v>6</v>
      </c>
      <c r="C231" s="40" t="s">
        <v>271</v>
      </c>
      <c r="D231" s="41">
        <v>1</v>
      </c>
      <c r="E231" s="57"/>
      <c r="F231" s="42">
        <f t="shared" si="11"/>
        <v>0</v>
      </c>
    </row>
    <row r="232" spans="1:6" x14ac:dyDescent="0.4">
      <c r="A232" s="64" t="s">
        <v>502</v>
      </c>
      <c r="B232" s="39" t="s">
        <v>6</v>
      </c>
      <c r="C232" s="40" t="s">
        <v>272</v>
      </c>
      <c r="D232" s="41">
        <v>1</v>
      </c>
      <c r="E232" s="57"/>
      <c r="F232" s="42">
        <f t="shared" si="11"/>
        <v>0</v>
      </c>
    </row>
    <row r="233" spans="1:6" x14ac:dyDescent="0.4">
      <c r="A233" s="64"/>
      <c r="B233" s="39"/>
      <c r="C233" s="96" t="s">
        <v>51</v>
      </c>
      <c r="D233" s="97"/>
      <c r="E233" s="44"/>
      <c r="F233" s="45">
        <f>SUM(F202:F232)</f>
        <v>0</v>
      </c>
    </row>
    <row r="234" spans="1:6" x14ac:dyDescent="0.4">
      <c r="A234" s="68" t="s">
        <v>503</v>
      </c>
      <c r="B234" s="68" t="s">
        <v>4</v>
      </c>
      <c r="C234" s="69" t="s">
        <v>14</v>
      </c>
      <c r="D234" s="46"/>
      <c r="E234" s="47"/>
      <c r="F234" s="48"/>
    </row>
    <row r="235" spans="1:6" x14ac:dyDescent="0.4">
      <c r="A235" s="64" t="s">
        <v>504</v>
      </c>
      <c r="B235" s="39" t="s">
        <v>6</v>
      </c>
      <c r="C235" s="40" t="s">
        <v>273</v>
      </c>
      <c r="D235" s="41">
        <v>21</v>
      </c>
      <c r="E235" s="57"/>
      <c r="F235" s="42">
        <f t="shared" si="11"/>
        <v>0</v>
      </c>
    </row>
    <row r="236" spans="1:6" x14ac:dyDescent="0.4">
      <c r="A236" s="64" t="s">
        <v>505</v>
      </c>
      <c r="B236" s="39" t="s">
        <v>6</v>
      </c>
      <c r="C236" s="40" t="s">
        <v>274</v>
      </c>
      <c r="D236" s="41">
        <v>7</v>
      </c>
      <c r="E236" s="57"/>
      <c r="F236" s="42">
        <f t="shared" si="11"/>
        <v>0</v>
      </c>
    </row>
    <row r="237" spans="1:6" x14ac:dyDescent="0.4">
      <c r="A237" s="64" t="s">
        <v>506</v>
      </c>
      <c r="B237" s="39" t="s">
        <v>6</v>
      </c>
      <c r="C237" s="40" t="s">
        <v>275</v>
      </c>
      <c r="D237" s="41">
        <v>5</v>
      </c>
      <c r="E237" s="57"/>
      <c r="F237" s="42">
        <f t="shared" si="11"/>
        <v>0</v>
      </c>
    </row>
    <row r="238" spans="1:6" x14ac:dyDescent="0.4">
      <c r="A238" s="64" t="s">
        <v>507</v>
      </c>
      <c r="B238" s="39" t="s">
        <v>6</v>
      </c>
      <c r="C238" s="40" t="s">
        <v>276</v>
      </c>
      <c r="D238" s="41">
        <v>3</v>
      </c>
      <c r="E238" s="57"/>
      <c r="F238" s="42">
        <f t="shared" si="11"/>
        <v>0</v>
      </c>
    </row>
    <row r="239" spans="1:6" x14ac:dyDescent="0.4">
      <c r="A239" s="64" t="s">
        <v>508</v>
      </c>
      <c r="B239" s="39" t="s">
        <v>6</v>
      </c>
      <c r="C239" s="40" t="s">
        <v>277</v>
      </c>
      <c r="D239" s="41">
        <v>1</v>
      </c>
      <c r="E239" s="57"/>
      <c r="F239" s="42">
        <f t="shared" si="11"/>
        <v>0</v>
      </c>
    </row>
    <row r="240" spans="1:6" x14ac:dyDescent="0.4">
      <c r="A240" s="64" t="s">
        <v>509</v>
      </c>
      <c r="B240" s="39" t="s">
        <v>6</v>
      </c>
      <c r="C240" s="40" t="s">
        <v>14</v>
      </c>
      <c r="D240" s="41">
        <v>1</v>
      </c>
      <c r="E240" s="57"/>
      <c r="F240" s="42">
        <f t="shared" si="11"/>
        <v>0</v>
      </c>
    </row>
    <row r="241" spans="1:6" x14ac:dyDescent="0.4">
      <c r="A241" s="64"/>
      <c r="B241" s="39"/>
      <c r="C241" s="96" t="s">
        <v>278</v>
      </c>
      <c r="D241" s="97"/>
      <c r="E241" s="44"/>
      <c r="F241" s="45">
        <f>SUM(F235:F240)</f>
        <v>0</v>
      </c>
    </row>
    <row r="242" spans="1:6" x14ac:dyDescent="0.4">
      <c r="A242" s="68" t="s">
        <v>510</v>
      </c>
      <c r="B242" s="68" t="s">
        <v>4</v>
      </c>
      <c r="C242" s="69" t="s">
        <v>279</v>
      </c>
      <c r="D242" s="46"/>
      <c r="E242" s="47"/>
      <c r="F242" s="48"/>
    </row>
    <row r="243" spans="1:6" x14ac:dyDescent="0.4">
      <c r="A243" s="64" t="s">
        <v>511</v>
      </c>
      <c r="B243" s="39" t="s">
        <v>8</v>
      </c>
      <c r="C243" s="40" t="s">
        <v>15</v>
      </c>
      <c r="D243" s="41">
        <v>1</v>
      </c>
      <c r="E243" s="57"/>
      <c r="F243" s="42">
        <f t="shared" si="11"/>
        <v>0</v>
      </c>
    </row>
    <row r="244" spans="1:6" x14ac:dyDescent="0.4">
      <c r="A244" s="64"/>
      <c r="B244" s="39"/>
      <c r="C244" s="96" t="s">
        <v>280</v>
      </c>
      <c r="D244" s="97"/>
      <c r="E244" s="44"/>
      <c r="F244" s="45">
        <f>SUM(F243)</f>
        <v>0</v>
      </c>
    </row>
    <row r="245" spans="1:6" x14ac:dyDescent="0.4">
      <c r="A245" s="68" t="s">
        <v>512</v>
      </c>
      <c r="B245" s="68" t="s">
        <v>4</v>
      </c>
      <c r="C245" s="69" t="s">
        <v>16</v>
      </c>
      <c r="D245" s="46"/>
      <c r="E245" s="47"/>
      <c r="F245" s="48"/>
    </row>
    <row r="246" spans="1:6" x14ac:dyDescent="0.4">
      <c r="A246" s="64" t="s">
        <v>513</v>
      </c>
      <c r="B246" s="39" t="s">
        <v>8</v>
      </c>
      <c r="C246" s="40" t="s">
        <v>16</v>
      </c>
      <c r="D246" s="41">
        <v>1</v>
      </c>
      <c r="E246" s="57"/>
      <c r="F246" s="42">
        <f t="shared" si="11"/>
        <v>0</v>
      </c>
    </row>
    <row r="247" spans="1:6" x14ac:dyDescent="0.4">
      <c r="A247" s="64"/>
      <c r="B247" s="39"/>
      <c r="C247" s="96" t="s">
        <v>54</v>
      </c>
      <c r="D247" s="97"/>
      <c r="E247" s="44"/>
      <c r="F247" s="45">
        <f>SUM(F246)</f>
        <v>0</v>
      </c>
    </row>
    <row r="248" spans="1:6" s="20" customFormat="1" ht="12" customHeight="1" x14ac:dyDescent="0.4">
      <c r="A248" s="52"/>
      <c r="B248" s="53"/>
      <c r="C248" s="49" t="s">
        <v>17</v>
      </c>
      <c r="D248" s="50"/>
      <c r="E248" s="51"/>
      <c r="F248" s="45">
        <f>F69+F106+F130+F140+F157+F186+F193+F200+F233+F241+F244+F247</f>
        <v>0</v>
      </c>
    </row>
    <row r="249" spans="1:6" s="20" customFormat="1" ht="15" customHeight="1" x14ac:dyDescent="0.4">
      <c r="A249" s="52"/>
      <c r="B249" s="53"/>
      <c r="C249" s="3" t="s">
        <v>515</v>
      </c>
      <c r="D249" s="5" t="str">
        <f>+IF(AND($F$248&gt;0,LEN(F249)&lt;=0,LEN(E249)&lt;=0),"13 %",IF(AND($F$248&gt;0,F249&gt;0,LEN(E249)&lt;=0),+(F249/$F$248),""))</f>
        <v/>
      </c>
      <c r="E249" s="6"/>
      <c r="F249" s="58">
        <f>+F248*0.13</f>
        <v>0</v>
      </c>
    </row>
    <row r="250" spans="1:6" s="20" customFormat="1" ht="18.649999999999999" customHeight="1" x14ac:dyDescent="0.4">
      <c r="A250" s="54"/>
      <c r="B250" s="55"/>
      <c r="C250" s="4" t="s">
        <v>516</v>
      </c>
      <c r="D250" s="5" t="str">
        <f>+IF(AND($F$248&gt;0,LEN(F250)&lt;=0,LEN(E250)&lt;=0)," 6 %",IF(AND($F$248&gt;0,F250&gt;0,LEN(E250)&lt;=0),+(F250/$F$248),""))</f>
        <v/>
      </c>
      <c r="E250" s="7"/>
      <c r="F250" s="58">
        <f>+F248*0.06</f>
        <v>0</v>
      </c>
    </row>
    <row r="251" spans="1:6" s="20" customFormat="1" ht="22.2" customHeight="1" x14ac:dyDescent="0.4">
      <c r="A251" s="54"/>
      <c r="B251" s="55"/>
      <c r="C251" s="4" t="s">
        <v>55</v>
      </c>
      <c r="D251" s="56"/>
      <c r="E251" s="56"/>
      <c r="F251" s="70" t="str">
        <f>IF(COUNTA(E8:E246)&lt;217,"hay partidas sin ofertar",IF(AND(LEN(D249)+LEN(D250)&gt;0,LEN(E249)+LEN(E250)&gt;0),"ERROR: revisar % GG-BI incluidos",IF(LEN(E249)+LEN(E250)&gt;0,F248,IF(ROUND(SUM(F248:F250),2)=F248+F249+F250,SUM(F248:F250),"revisar G.G.-B.I. ofertados"))))</f>
        <v>hay partidas sin ofertar</v>
      </c>
    </row>
    <row r="253" spans="1:6" ht="13.5" customHeight="1" x14ac:dyDescent="0.4">
      <c r="A253" s="94" t="s">
        <v>517</v>
      </c>
      <c r="B253" s="94"/>
      <c r="C253" s="94"/>
      <c r="D253" s="94"/>
      <c r="E253" s="94"/>
      <c r="F253" s="94"/>
    </row>
    <row r="254" spans="1:6" ht="13.5" customHeight="1" x14ac:dyDescent="0.4">
      <c r="A254" s="94" t="s">
        <v>519</v>
      </c>
      <c r="B254" s="94"/>
      <c r="C254" s="94"/>
      <c r="D254" s="94"/>
      <c r="E254" s="94"/>
      <c r="F254" s="94"/>
    </row>
    <row r="258" spans="1:8" x14ac:dyDescent="0.4">
      <c r="B258" s="95"/>
      <c r="C258" s="95"/>
      <c r="D258" s="71" t="s">
        <v>520</v>
      </c>
      <c r="E258" s="95"/>
      <c r="F258" s="95"/>
    </row>
    <row r="259" spans="1:8" s="2" customFormat="1" ht="42" customHeight="1" x14ac:dyDescent="0.4">
      <c r="A259" s="1"/>
      <c r="B259" s="1"/>
      <c r="C259" s="1"/>
      <c r="E259" s="74" t="s">
        <v>521</v>
      </c>
      <c r="F259" s="72"/>
      <c r="H259" s="1"/>
    </row>
    <row r="260" spans="1:8" x14ac:dyDescent="0.4">
      <c r="B260" s="73" t="s">
        <v>19</v>
      </c>
      <c r="C260" s="87"/>
      <c r="D260" s="87"/>
      <c r="E260" s="87"/>
      <c r="F260" s="87"/>
    </row>
    <row r="261" spans="1:8" x14ac:dyDescent="0.4">
      <c r="C261" s="88" t="s">
        <v>522</v>
      </c>
      <c r="D261" s="88"/>
      <c r="E261" s="88"/>
      <c r="F261" s="88"/>
    </row>
    <row r="265" spans="1:8" ht="43.5" customHeight="1" x14ac:dyDescent="0.4">
      <c r="A265" s="89" t="s">
        <v>514</v>
      </c>
      <c r="B265" s="89"/>
      <c r="C265" s="89"/>
      <c r="D265" s="89"/>
      <c r="E265" s="89"/>
      <c r="F265" s="89"/>
      <c r="G265" s="2"/>
      <c r="H265" s="2"/>
    </row>
  </sheetData>
  <sheetProtection algorithmName="SHA-512" hashValue="h8M6A/GAKdlm839gfn7AgKq/jmOK0oDlHhBv8gUwie2vNQ7LFajNl7MpHAiWuK6G0JPhQ5+GL2cxRq4NOYg2sg==" saltValue="/vU2/7XgLo9aPPRctFkGIA==" spinCount="100000" sheet="1" selectLockedCells="1"/>
  <autoFilter ref="A6:F250" xr:uid="{B4237949-F771-4EA0-A7E3-83F0207FC6D7}"/>
  <mergeCells count="21">
    <mergeCell ref="C233:D233"/>
    <mergeCell ref="C241:D241"/>
    <mergeCell ref="C244:D244"/>
    <mergeCell ref="C247:D247"/>
    <mergeCell ref="A254:F254"/>
    <mergeCell ref="C260:F260"/>
    <mergeCell ref="C261:F261"/>
    <mergeCell ref="A265:F265"/>
    <mergeCell ref="A1:F1"/>
    <mergeCell ref="A2:F2"/>
    <mergeCell ref="A253:F253"/>
    <mergeCell ref="B258:C258"/>
    <mergeCell ref="C69:D69"/>
    <mergeCell ref="C106:D106"/>
    <mergeCell ref="C130:D130"/>
    <mergeCell ref="C140:D140"/>
    <mergeCell ref="C157:D157"/>
    <mergeCell ref="C186:D186"/>
    <mergeCell ref="E258:F258"/>
    <mergeCell ref="C193:D193"/>
    <mergeCell ref="C200:D200"/>
  </mergeCells>
  <conditionalFormatting sqref="F249:F250">
    <cfRule type="expression" dxfId="0" priority="1">
      <formula>+LEN(E249)+LEN(E250)&gt;0</formula>
    </cfRule>
  </conditionalFormatting>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ignoredErrors>
    <ignoredError sqref="F249:F250"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2025-04-30T09:36:13Z</cp:lastPrinted>
  <dcterms:created xsi:type="dcterms:W3CDTF">2025-03-07T14:13:09Z</dcterms:created>
  <dcterms:modified xsi:type="dcterms:W3CDTF">2026-06-15T10:04:57Z</dcterms:modified>
</cp:coreProperties>
</file>