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2576_ObraZlavadoTorre_JAfdez-RRJ\"/>
    </mc:Choice>
  </mc:AlternateContent>
  <xr:revisionPtr revIDLastSave="0" documentId="8_{A57D3E94-0AE3-42C3-B8CC-5448DA576820}" xr6:coauthVersionLast="36" xr6:coauthVersionMax="36" xr10:uidLastSave="{00000000-0000-0000-0000-000000000000}"/>
  <bookViews>
    <workbookView xWindow="0" yWindow="0" windowWidth="26160" windowHeight="10125" xr2:uid="{F68FF14D-B592-49D2-BE66-06A19E86D1A6}"/>
  </bookViews>
  <sheets>
    <sheet name="Anexo I pag 1 oferta" sheetId="11" r:id="rId1"/>
    <sheet name="Anexo I Tabla Desglose Precio" sheetId="5" r:id="rId2"/>
  </sheets>
  <definedNames>
    <definedName name="_xlnm._FilterDatabase" localSheetId="1" hidden="1">'Anexo I Tabla Desglose Precio'!$A$5:$G$88</definedName>
    <definedName name="_xlnm.Print_Area" localSheetId="0">'Anexo I pag 1 oferta'!$A$3:$J$48</definedName>
    <definedName name="_xlnm.Print_Area" localSheetId="1">'Anexo I Tabla Desglose Precio'!$A$6:$G$92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5" l="1"/>
  <c r="F7" i="5" l="1"/>
  <c r="F8" i="5"/>
  <c r="F9" i="5"/>
  <c r="F10" i="5"/>
  <c r="F11" i="5"/>
  <c r="F14" i="5"/>
  <c r="F15" i="5"/>
  <c r="F16" i="5"/>
  <c r="F17" i="5"/>
  <c r="F18" i="5"/>
  <c r="F19" i="5"/>
  <c r="F20" i="5"/>
  <c r="F21" i="5"/>
  <c r="F22" i="5"/>
  <c r="F23" i="5"/>
  <c r="F24" i="5"/>
  <c r="F25" i="5"/>
  <c r="F28" i="5"/>
  <c r="F29" i="5"/>
  <c r="F32" i="5"/>
  <c r="F33" i="5" s="1"/>
  <c r="F35" i="5"/>
  <c r="F36" i="5"/>
  <c r="F39" i="5"/>
  <c r="F40" i="5"/>
  <c r="F43" i="5"/>
  <c r="F44" i="5"/>
  <c r="F45" i="5"/>
  <c r="F46" i="5"/>
  <c r="F47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8" i="5"/>
  <c r="F69" i="5" s="1"/>
  <c r="F71" i="5"/>
  <c r="F72" i="5"/>
  <c r="F73" i="5"/>
  <c r="F76" i="5"/>
  <c r="F79" i="5"/>
  <c r="F80" i="5"/>
  <c r="F81" i="5" l="1"/>
  <c r="F26" i="5"/>
  <c r="F74" i="5"/>
  <c r="F66" i="5"/>
  <c r="F12" i="5"/>
  <c r="F48" i="5"/>
  <c r="F30" i="5"/>
  <c r="F77" i="5"/>
  <c r="F37" i="5"/>
  <c r="F41" i="5"/>
  <c r="F82" i="5" l="1"/>
  <c r="D83" i="5" l="1"/>
  <c r="D84" i="5"/>
  <c r="F85" i="5" s="1"/>
  <c r="B26" i="11" l="1"/>
</calcChain>
</file>

<file path=xl/sharedStrings.xml><?xml version="1.0" encoding="utf-8"?>
<sst xmlns="http://schemas.openxmlformats.org/spreadsheetml/2006/main" count="260" uniqueCount="186">
  <si>
    <t>Ud</t>
  </si>
  <si>
    <t>01</t>
  </si>
  <si>
    <t/>
  </si>
  <si>
    <t>DEMOLICIONES Y DESMONTAJES</t>
  </si>
  <si>
    <t>Total 01</t>
  </si>
  <si>
    <t>02</t>
  </si>
  <si>
    <t>Total 02</t>
  </si>
  <si>
    <t>03</t>
  </si>
  <si>
    <t>Total 03</t>
  </si>
  <si>
    <t>04</t>
  </si>
  <si>
    <t>Total 04</t>
  </si>
  <si>
    <t>05</t>
  </si>
  <si>
    <t>Total 05</t>
  </si>
  <si>
    <t>06</t>
  </si>
  <si>
    <t>Total 06</t>
  </si>
  <si>
    <t>07</t>
  </si>
  <si>
    <t>CONTROL DE CALIDAD</t>
  </si>
  <si>
    <t>Total 07</t>
  </si>
  <si>
    <t>08</t>
  </si>
  <si>
    <t>SEGURIDAD Y SALUD</t>
  </si>
  <si>
    <t>Total 08</t>
  </si>
  <si>
    <t>01_01</t>
  </si>
  <si>
    <t>01_02</t>
  </si>
  <si>
    <t>01_03</t>
  </si>
  <si>
    <t>01_04</t>
  </si>
  <si>
    <t>01_05</t>
  </si>
  <si>
    <t>02_01</t>
  </si>
  <si>
    <t>03_01</t>
  </si>
  <si>
    <t>04_01</t>
  </si>
  <si>
    <t>05_01</t>
  </si>
  <si>
    <t>06_01</t>
  </si>
  <si>
    <t>07_01</t>
  </si>
  <si>
    <t>08_01</t>
  </si>
  <si>
    <t>Fdo: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</si>
  <si>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</si>
  <si>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 xml:space="preserve">ESTA TABLA DESGLOSE PRECIO DE OFERTA SE PRESENTARA EN FORMATO PDF 
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</si>
  <si>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</si>
  <si>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</si>
  <si>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</si>
  <si>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</si>
  <si>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</si>
  <si>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</si>
  <si>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</si>
  <si>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</si>
  <si>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</si>
  <si>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</si>
  <si>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</si>
  <si>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</si>
  <si>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</si>
  <si>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</si>
  <si>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</si>
  <si>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</si>
  <si>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</si>
  <si>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Las proposiciones económicas no podrán superar el valor estimado indicado en el PCAP cláusula 3ª, sin incluir modificaciones.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</si>
  <si>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</si>
  <si>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</si>
  <si>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</si>
  <si>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</si>
  <si>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>t</t>
  </si>
  <si>
    <t>CAPITULO</t>
  </si>
  <si>
    <t>DESCRIPCION</t>
  </si>
  <si>
    <t>CANTIDAD</t>
  </si>
  <si>
    <t>PRECIO UNITARIO</t>
  </si>
  <si>
    <t>TOTAL (**)</t>
  </si>
  <si>
    <t>ACTUACIONES PREVIAS</t>
  </si>
  <si>
    <t>m2</t>
  </si>
  <si>
    <t>DESPEJE, DESPLAZAMIENTO Y/O RETIRADA DE MOBILIARIO</t>
  </si>
  <si>
    <t>m</t>
  </si>
  <si>
    <t>DESVÍO DE INSTALACIONES EXISTENTES</t>
  </si>
  <si>
    <t>PROTECCIÓN DEL PAVIMENTO</t>
  </si>
  <si>
    <t>PROTECCIÓN DE MOBILIARIO EXISTENTE</t>
  </si>
  <si>
    <t>PROTECCIÓN DE ZONAS COLINDANTES AL ÁREA DE INTERVENCIÓN</t>
  </si>
  <si>
    <t>PICADO GUARNECIDOS YESO VERTICALES A MANO</t>
  </si>
  <si>
    <t>02_02</t>
  </si>
  <si>
    <t>DEMOLICIÓN FALSO TECHO CONTINUO DE CARTÓN-YESO O ESCAYOLA</t>
  </si>
  <si>
    <t>02_03</t>
  </si>
  <si>
    <t>DESMONTAJE S/ RECUP. FALSO TECHO REGISTRABLE</t>
  </si>
  <si>
    <t>02_04</t>
  </si>
  <si>
    <t>DESMONTAJE S/ RECUP. DE INSTALACIONES EN FALSO TECHO Y/O SUPERPUESTAS. S/ AMIANTO</t>
  </si>
  <si>
    <t>02_05</t>
  </si>
  <si>
    <t>DESMONTAJE DE INSTALACIONES C/RECUP.</t>
  </si>
  <si>
    <t>02_06</t>
  </si>
  <si>
    <t>u</t>
  </si>
  <si>
    <t>DESMONTAJE C/ RECUP. LUMINARIAS EN FALSO TECHO REGISTRABLE</t>
  </si>
  <si>
    <t>02_07</t>
  </si>
  <si>
    <t>DESMONTAJE C/ RECUP. BLOQUE AUTÓNOMO DE EMERGENCIA</t>
  </si>
  <si>
    <t>02_08</t>
  </si>
  <si>
    <t>DESMONTAJE C/RECUP.  Y ACOPIO EXTINTOR CO2</t>
  </si>
  <si>
    <t>02_09</t>
  </si>
  <si>
    <t>CUELGUE TEMPORAL Y RE-COLOCACIÓN DETECTOR  INCENDIOS</t>
  </si>
  <si>
    <t>02_10</t>
  </si>
  <si>
    <t>DESMONTAJE CONDUCTOS CLIMATIZACIÓN S/RECUP.</t>
  </si>
  <si>
    <t>02_11</t>
  </si>
  <si>
    <t>DESMONTAJE S/ RECUP. REJILLA DE VENTILACIÓN Y/O RETORNO EN F. T.</t>
  </si>
  <si>
    <t>02_12</t>
  </si>
  <si>
    <t>m²</t>
  </si>
  <si>
    <t>APERTURA HUECO PASO INSTALACIONES</t>
  </si>
  <si>
    <t>REVESTIMIENTOS, CHAPAS Y ALICATADOS</t>
  </si>
  <si>
    <t>ENFOSCADO MAESTREADO HIDRÓFUGO M-10</t>
  </si>
  <si>
    <t>03_02</t>
  </si>
  <si>
    <t>ALICATADO 60x60</t>
  </si>
  <si>
    <t>FALSOS TECHOS</t>
  </si>
  <si>
    <t>FALSO TECHO FIBRA ACABADO EN VINILO 60X60 CM</t>
  </si>
  <si>
    <t>PAVIMENTOS</t>
  </si>
  <si>
    <t>REPARACIÓN DE PAVIMENTO EXISTENTE</t>
  </si>
  <si>
    <t>05_02</t>
  </si>
  <si>
    <t>PINTURAS Y TRATAMIENTOS ESPECÍFICOS</t>
  </si>
  <si>
    <t>PINTURA PLASTICA SOBRE MORTERO DE CEMENTO</t>
  </si>
  <si>
    <t>06_02</t>
  </si>
  <si>
    <t>PINTURA PLÁSTICA EN PARAMENTOS HORIZ. Y VERT.</t>
  </si>
  <si>
    <t>ELECTRICIDAD</t>
  </si>
  <si>
    <t>CERTIFICADO INSTALACION</t>
  </si>
  <si>
    <t>07_02</t>
  </si>
  <si>
    <t>ADAPTACÓN CIRCUITOS ALUMBRADO</t>
  </si>
  <si>
    <t>07_03</t>
  </si>
  <si>
    <t>LUMINARIA LED EMPOTRADA</t>
  </si>
  <si>
    <t>07_04</t>
  </si>
  <si>
    <t>LUMINARIA EMERGENCIA</t>
  </si>
  <si>
    <t>07_05</t>
  </si>
  <si>
    <t>DOWNLIGHT P/EMPOTRAR ESTANCO 4xLED 620/700 lm D=85 mm</t>
  </si>
  <si>
    <t>CLIMATIZACIÓN Y VENTILACIÓN</t>
  </si>
  <si>
    <t>CAMPANA ASPIRACION DE ACERO INOXIDABLE</t>
  </si>
  <si>
    <t>08_02</t>
  </si>
  <si>
    <t>REJILLA IMPULSION 425x325</t>
  </si>
  <si>
    <t>08_03</t>
  </si>
  <si>
    <t>REJILLA IMPULSION 425x225</t>
  </si>
  <si>
    <t>08_04</t>
  </si>
  <si>
    <t>REJILLA RETORNO 425x325</t>
  </si>
  <si>
    <t>08_05</t>
  </si>
  <si>
    <t>REJILLA RETORNO 225x225</t>
  </si>
  <si>
    <t>08_06</t>
  </si>
  <si>
    <t>REJILLA RETORNO 225x125</t>
  </si>
  <si>
    <t>08_07</t>
  </si>
  <si>
    <t>TUBO ALUMINIO FLEXIBLE AISLADO D=305 mm</t>
  </si>
  <si>
    <t>08_08</t>
  </si>
  <si>
    <t>08_09</t>
  </si>
  <si>
    <t>08_10</t>
  </si>
  <si>
    <t>08_11</t>
  </si>
  <si>
    <t>08_12</t>
  </si>
  <si>
    <t>08_13</t>
  </si>
  <si>
    <t>08_14</t>
  </si>
  <si>
    <t>CONDUCTO CHAPA 0,6 mm</t>
  </si>
  <si>
    <t>08_15</t>
  </si>
  <si>
    <t>08_16</t>
  </si>
  <si>
    <t>MODIFICACION CONDUCTOS EXISTENTES</t>
  </si>
  <si>
    <t>09</t>
  </si>
  <si>
    <t>09_01</t>
  </si>
  <si>
    <t>Total 09</t>
  </si>
  <si>
    <t>10</t>
  </si>
  <si>
    <t>GESTIÓN DE RESIDUOS</t>
  </si>
  <si>
    <t>10_01</t>
  </si>
  <si>
    <t>m3</t>
  </si>
  <si>
    <t>GESTIÓN RESIDUOS PROCEDENTES DE DEMOLICION</t>
  </si>
  <si>
    <t>10_02</t>
  </si>
  <si>
    <t>GESTIÓN RESIDUOS PROCEDENTES DE CONSTRUCCIÓN</t>
  </si>
  <si>
    <t>10_03</t>
  </si>
  <si>
    <t>RESTO DE COSTES DE GESTIÓN</t>
  </si>
  <si>
    <t>Total 10</t>
  </si>
  <si>
    <t>11</t>
  </si>
  <si>
    <t>11_01</t>
  </si>
  <si>
    <t>Total 11</t>
  </si>
  <si>
    <t>12</t>
  </si>
  <si>
    <t>TRAMITACIÓN</t>
  </si>
  <si>
    <t>12_01</t>
  </si>
  <si>
    <t>TRAMITACION ADMINISTRATIVA</t>
  </si>
  <si>
    <t>12_02</t>
  </si>
  <si>
    <t>CERTIFICADO EJECUCIÓN</t>
  </si>
  <si>
    <t>Total 12</t>
  </si>
  <si>
    <t>PRESUPUESTO DE EJECUCION MATERIAL</t>
  </si>
  <si>
    <t> Gastos Generales 13,00% (*)</t>
  </si>
  <si>
    <t> Beneficio Industrial 6,00% (*)</t>
  </si>
  <si>
    <t> TOTAL PRESUPUESTO EJECUCIÓN CONTRATA / TOTAL OFERTA</t>
  </si>
  <si>
    <t>(*) Cuando no se indiquen otros porcentajes se entenderá que quedan incluidos en el precio de la oferta el 13% de Gastos Generales y el 6% de Beneficio Industrial</t>
  </si>
  <si>
    <r>
      <t xml:space="preserve">Esta tabla </t>
    </r>
    <r>
      <rPr>
        <b/>
        <i/>
        <u/>
        <sz val="9"/>
        <color theme="1"/>
        <rFont val="Calibri"/>
        <family val="2"/>
        <scheme val="minor"/>
      </rPr>
      <t>se indica como formato válido para la presentación de las ofertas para la presentación de las ofertas</t>
    </r>
    <r>
      <rPr>
        <b/>
        <i/>
        <sz val="9"/>
        <color theme="1"/>
        <rFont val="Calibri"/>
        <family val="2"/>
        <scheme val="minor"/>
      </rPr>
      <t>,</t>
    </r>
    <r>
      <rPr>
        <i/>
        <sz val="9"/>
        <color theme="1"/>
        <rFont val="Calibri"/>
        <family val="2"/>
        <scheme val="minor"/>
      </rPr>
      <t xml:space="preserve">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  <r>
      <rPr>
        <i/>
        <sz val="9"/>
        <color theme="1"/>
        <rFont val="Calibri"/>
        <family val="2"/>
        <scheme val="minor"/>
      </rPr>
      <t xml:space="preserve">
Las propuestas deberán presentarse exclusivamente con desglose de capítulos, partidas, subtotales y totales indicado </t>
    </r>
    <r>
      <rPr>
        <i/>
        <u/>
        <sz val="9"/>
        <color theme="1"/>
        <rFont val="Calibri"/>
        <family val="2"/>
        <scheme val="minor"/>
      </rPr>
      <t>y sin desglose descriptivo de cada partida</t>
    </r>
    <r>
      <rPr>
        <i/>
        <sz val="9"/>
        <color theme="1"/>
        <rFont val="Calibri"/>
        <family val="2"/>
        <scheme val="minor"/>
      </rPr>
      <t xml:space="preserve">. </t>
    </r>
  </si>
  <si>
    <t>S-02576-2026 - Obra medidas correctoras zona de lavado Torrespaña Madrid</t>
  </si>
  <si>
    <t>Expediente n.º S/02576/2026</t>
  </si>
  <si>
    <t>“Obra medidas correctoras zona de lavado Torrespaña Madrid ”</t>
  </si>
  <si>
    <r>
      <t xml:space="preserve">(**) Deben ofertarse </t>
    </r>
    <r>
      <rPr>
        <b/>
        <i/>
        <u/>
        <sz val="9"/>
        <color theme="1"/>
        <rFont val="Calibri"/>
        <family val="2"/>
        <scheme val="minor"/>
      </rPr>
      <t>TODAS</t>
    </r>
    <r>
      <rPr>
        <i/>
        <sz val="9"/>
        <color theme="1"/>
        <rFont val="Calibri"/>
        <family val="2"/>
        <scheme val="minor"/>
      </rPr>
      <t xml:space="preserve"> las partidas. Si alguna se ofertara por importe CERO se consideraría ofertada SIN COSTE para CRTVE.  </t>
    </r>
  </si>
  <si>
    <t>RENOV. PAVIMENTOS INDUSTRIALES PUR-CEM NITOFLORHB200 UT O EQUIVALENTE</t>
  </si>
  <si>
    <t>AISLAMIENTO EXTERIOR DE CONDUCTOS PANEL URSA AIR MANTA ALUMINIO REFORZADA 5102L e=30 mm O EQUIVALENTE</t>
  </si>
  <si>
    <t>MANGUITO CONDUCTO FLEXIBLE CHAPA GALVANIZADA ISOVER 102 mm O EQUIVALENTE</t>
  </si>
  <si>
    <t>MANGUITO CONDUCTO FLEXIBLE CHAPA GALVANIZADA ISOVER 254 mm O EQUIVALENTE</t>
  </si>
  <si>
    <t>MANGUITO CONDUCTO FLEXIBLE CHAPA GALVANIZADA ISOVER 305 mm O EQUIVALENTE</t>
  </si>
  <si>
    <t>CONDUCTO FLEXIBLE ALUMINIO ISOVER D 102 mm O EQUIVALENTE</t>
  </si>
  <si>
    <t>CONDUCTO FLEXIBLE ALUMINIO ISOVER D 254 mm O EQUIVALENTE</t>
  </si>
  <si>
    <t>CONDUCTO FLEXIBLE ALUMINIO ISOVER D=305mm O EQUIVALENTE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</si>
</sst>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4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0" fillId="0" borderId="0" xfId="0" applyFill="1" applyProtection="1"/>
    <xf numFmtId="2" fontId="0" fillId="0" borderId="0" xfId="0" applyNumberFormat="1" applyProtection="1"/>
    <xf numFmtId="0" fontId="0" fillId="0" borderId="0" xfId="0" applyAlignment="1" applyProtection="1">
      <alignment vertical="top"/>
    </xf>
    <xf numFmtId="0" fontId="7" fillId="0" borderId="0" xfId="0" applyFont="1" applyProtection="1"/>
    <xf numFmtId="0" fontId="9" fillId="0" borderId="0" xfId="0" applyFont="1" applyProtection="1"/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0" fontId="0" fillId="3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5" fillId="0" borderId="0" xfId="0" applyFont="1" applyAlignment="1" applyProtection="1">
      <alignment horizontal="left" vertical="top"/>
    </xf>
    <xf numFmtId="0" fontId="0" fillId="3" borderId="0" xfId="0" applyFill="1" applyAlignment="1" applyProtection="1">
      <alignment vertical="top" shrinkToFit="1"/>
      <protection locked="0"/>
    </xf>
    <xf numFmtId="0" fontId="5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6" fillId="0" borderId="0" xfId="0" applyFont="1" applyAlignment="1" applyProtection="1">
      <alignment vertical="top"/>
    </xf>
    <xf numFmtId="0" fontId="8" fillId="0" borderId="0" xfId="0" applyFont="1" applyProtection="1"/>
    <xf numFmtId="10" fontId="11" fillId="3" borderId="5" xfId="0" applyNumberFormat="1" applyFont="1" applyFill="1" applyBorder="1" applyAlignment="1" applyProtection="1">
      <alignment horizontal="right" vertical="center"/>
    </xf>
    <xf numFmtId="10" fontId="11" fillId="5" borderId="6" xfId="0" applyNumberFormat="1" applyFont="1" applyFill="1" applyBorder="1" applyAlignment="1" applyProtection="1">
      <alignment horizontal="right" vertical="center" indent="4"/>
      <protection locked="0"/>
    </xf>
    <xf numFmtId="10" fontId="11" fillId="3" borderId="3" xfId="0" applyNumberFormat="1" applyFont="1" applyFill="1" applyBorder="1" applyAlignment="1" applyProtection="1">
      <alignment horizontal="right" vertical="center"/>
    </xf>
    <xf numFmtId="10" fontId="11" fillId="5" borderId="4" xfId="0" applyNumberFormat="1" applyFont="1" applyFill="1" applyBorder="1" applyAlignment="1" applyProtection="1">
      <alignment horizontal="right" vertical="center" indent="4"/>
      <protection locked="0"/>
    </xf>
    <xf numFmtId="0" fontId="10" fillId="0" borderId="0" xfId="0" applyFont="1" applyBorder="1" applyAlignment="1" applyProtection="1">
      <alignment vertical="center" wrapText="1"/>
    </xf>
    <xf numFmtId="0" fontId="0" fillId="0" borderId="3" xfId="0" applyFill="1" applyBorder="1" applyProtection="1"/>
    <xf numFmtId="0" fontId="0" fillId="0" borderId="2" xfId="0" applyFill="1" applyBorder="1" applyProtection="1"/>
    <xf numFmtId="0" fontId="22" fillId="0" borderId="2" xfId="0" applyFont="1" applyFill="1" applyBorder="1" applyAlignment="1" applyProtection="1">
      <alignment horizontal="right" vertical="center"/>
    </xf>
    <xf numFmtId="0" fontId="18" fillId="0" borderId="2" xfId="0" applyFont="1" applyFill="1" applyBorder="1" applyAlignment="1" applyProtection="1">
      <alignment vertical="top"/>
    </xf>
    <xf numFmtId="0" fontId="23" fillId="0" borderId="2" xfId="0" applyFont="1" applyFill="1" applyBorder="1" applyAlignment="1" applyProtection="1">
      <alignment horizontal="right" vertical="center"/>
    </xf>
    <xf numFmtId="0" fontId="23" fillId="0" borderId="4" xfId="0" applyFont="1" applyFill="1" applyBorder="1" applyAlignment="1" applyProtection="1">
      <alignment horizontal="right" vertical="center"/>
    </xf>
    <xf numFmtId="0" fontId="1" fillId="0" borderId="0" xfId="0" applyFont="1" applyFill="1" applyAlignment="1" applyProtection="1">
      <alignment vertical="top"/>
    </xf>
    <xf numFmtId="0" fontId="0" fillId="0" borderId="0" xfId="0" applyAlignment="1" applyProtection="1">
      <alignment horizontal="center"/>
    </xf>
    <xf numFmtId="0" fontId="1" fillId="0" borderId="0" xfId="0" applyFont="1" applyFill="1" applyProtection="1"/>
    <xf numFmtId="0" fontId="0" fillId="0" borderId="0" xfId="0" applyBorder="1" applyAlignment="1" applyProtection="1">
      <alignment horizontal="right" vertical="top"/>
    </xf>
    <xf numFmtId="0" fontId="21" fillId="0" borderId="0" xfId="0" applyFont="1" applyAlignment="1" applyProtection="1">
      <alignment horizontal="left" vertical="center" wrapText="1"/>
    </xf>
    <xf numFmtId="4" fontId="3" fillId="3" borderId="7" xfId="0" applyNumberFormat="1" applyFont="1" applyFill="1" applyBorder="1" applyAlignment="1" applyProtection="1">
      <alignment horizontal="right" vertical="center" wrapText="1"/>
    </xf>
    <xf numFmtId="0" fontId="20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14" fillId="0" borderId="0" xfId="0" applyFont="1" applyAlignment="1" applyProtection="1">
      <alignment vertical="top"/>
    </xf>
    <xf numFmtId="0" fontId="2" fillId="0" borderId="1" xfId="0" applyFont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horizontal="left" vertical="top" indent="1"/>
    </xf>
    <xf numFmtId="49" fontId="3" fillId="2" borderId="1" xfId="0" applyNumberFormat="1" applyFont="1" applyFill="1" applyBorder="1" applyAlignment="1" applyProtection="1">
      <alignment vertical="top"/>
    </xf>
    <xf numFmtId="49" fontId="3" fillId="2" borderId="1" xfId="0" applyNumberFormat="1" applyFont="1" applyFill="1" applyBorder="1" applyAlignment="1" applyProtection="1">
      <alignment vertical="top" wrapText="1"/>
    </xf>
    <xf numFmtId="3" fontId="3" fillId="2" borderId="1" xfId="0" applyNumberFormat="1" applyFont="1" applyFill="1" applyBorder="1" applyAlignment="1" applyProtection="1">
      <alignment vertical="top"/>
    </xf>
    <xf numFmtId="4" fontId="3" fillId="2" borderId="1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horizontal="left" vertical="top" indent="1"/>
    </xf>
    <xf numFmtId="49" fontId="4" fillId="0" borderId="1" xfId="0" applyNumberFormat="1" applyFont="1" applyBorder="1" applyAlignment="1" applyProtection="1">
      <alignment horizontal="center" vertical="top"/>
    </xf>
    <xf numFmtId="49" fontId="4" fillId="0" borderId="1" xfId="0" applyNumberFormat="1" applyFont="1" applyBorder="1" applyAlignment="1" applyProtection="1">
      <alignment vertical="top" wrapText="1"/>
    </xf>
    <xf numFmtId="4" fontId="4" fillId="0" borderId="1" xfId="0" applyNumberFormat="1" applyFont="1" applyBorder="1" applyAlignment="1" applyProtection="1">
      <alignment vertical="top"/>
    </xf>
    <xf numFmtId="4" fontId="4" fillId="3" borderId="1" xfId="0" applyNumberFormat="1" applyFont="1" applyFill="1" applyBorder="1" applyAlignment="1" applyProtection="1">
      <alignment vertical="top"/>
    </xf>
    <xf numFmtId="0" fontId="4" fillId="0" borderId="1" xfId="0" applyFont="1" applyBorder="1" applyAlignment="1" applyProtection="1">
      <alignment horizontal="left" vertical="top" indent="1"/>
    </xf>
    <xf numFmtId="0" fontId="18" fillId="0" borderId="1" xfId="0" applyFont="1" applyBorder="1" applyAlignment="1" applyProtection="1">
      <alignment horizontal="center" vertical="top"/>
    </xf>
    <xf numFmtId="49" fontId="3" fillId="0" borderId="1" xfId="0" applyNumberFormat="1" applyFont="1" applyBorder="1" applyAlignment="1" applyProtection="1">
      <alignment vertical="top" wrapText="1"/>
    </xf>
    <xf numFmtId="3" fontId="4" fillId="0" borderId="1" xfId="0" applyNumberFormat="1" applyFont="1" applyBorder="1" applyAlignment="1" applyProtection="1">
      <alignment vertical="top"/>
    </xf>
    <xf numFmtId="4" fontId="3" fillId="0" borderId="1" xfId="0" applyNumberFormat="1" applyFont="1" applyBorder="1" applyAlignment="1" applyProtection="1">
      <alignment vertical="top"/>
    </xf>
    <xf numFmtId="4" fontId="3" fillId="3" borderId="1" xfId="0" applyNumberFormat="1" applyFont="1" applyFill="1" applyBorder="1" applyAlignment="1" applyProtection="1">
      <alignment vertical="top"/>
    </xf>
    <xf numFmtId="49" fontId="3" fillId="2" borderId="1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Border="1" applyAlignment="1" applyProtection="1">
      <alignment horizontal="right" vertical="top" wrapText="1"/>
    </xf>
    <xf numFmtId="4" fontId="4" fillId="3" borderId="1" xfId="0" applyNumberFormat="1" applyFont="1" applyFill="1" applyBorder="1" applyAlignment="1" applyProtection="1">
      <alignment vertical="top"/>
      <protection locked="0"/>
    </xf>
    <xf numFmtId="4" fontId="3" fillId="3" borderId="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justify" vertical="top" wrapText="1"/>
    </xf>
    <xf numFmtId="0" fontId="0" fillId="0" borderId="8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Alignment="1" applyProtection="1">
      <alignment horizontal="left" vertical="top" wrapText="1"/>
    </xf>
    <xf numFmtId="4" fontId="6" fillId="4" borderId="0" xfId="0" applyNumberFormat="1" applyFont="1" applyFill="1" applyAlignment="1" applyProtection="1">
      <alignment horizontal="center" vertical="top" shrinkToFit="1"/>
    </xf>
    <xf numFmtId="0" fontId="6" fillId="4" borderId="0" xfId="0" applyFont="1" applyFill="1" applyAlignment="1" applyProtection="1">
      <alignment horizontal="center" vertical="top" shrinkToFit="1"/>
    </xf>
    <xf numFmtId="0" fontId="0" fillId="3" borderId="0" xfId="0" applyFill="1" applyAlignment="1" applyProtection="1">
      <alignment horizontal="center" vertical="top" shrinkToFit="1"/>
      <protection locked="0"/>
    </xf>
    <xf numFmtId="0" fontId="0" fillId="3" borderId="0" xfId="0" applyFill="1" applyAlignment="1" applyProtection="1">
      <alignment horizontal="center" shrinkToFit="1"/>
      <protection locked="0"/>
    </xf>
    <xf numFmtId="0" fontId="10" fillId="0" borderId="0" xfId="0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left" vertical="top" shrinkToFit="1"/>
      <protection locked="0"/>
    </xf>
    <xf numFmtId="0" fontId="5" fillId="0" borderId="0" xfId="0" applyFont="1" applyAlignment="1" applyProtection="1">
      <alignment horizontal="left" vertical="top"/>
    </xf>
    <xf numFmtId="0" fontId="21" fillId="0" borderId="0" xfId="0" applyFont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top" wrapText="1"/>
    </xf>
    <xf numFmtId="0" fontId="12" fillId="0" borderId="10" xfId="0" applyFont="1" applyBorder="1" applyAlignment="1" applyProtection="1">
      <alignment horizontal="left" vertical="top" wrapText="1"/>
    </xf>
    <xf numFmtId="0" fontId="12" fillId="0" borderId="11" xfId="0" applyFont="1" applyBorder="1" applyAlignment="1" applyProtection="1">
      <alignment horizontal="left" vertical="top" wrapText="1"/>
    </xf>
    <xf numFmtId="0" fontId="10" fillId="0" borderId="12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left" vertical="top" wrapText="1"/>
    </xf>
    <xf numFmtId="0" fontId="0" fillId="3" borderId="8" xfId="0" applyFill="1" applyBorder="1" applyAlignment="1" applyProtection="1">
      <alignment horizontal="center" vertical="top"/>
      <protection locked="0"/>
    </xf>
    <xf numFmtId="0" fontId="19" fillId="0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496FFB-BE78-49D9-90D4-09A207BA17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594BB-9A51-4A3E-A5FD-DE78006A3709}">
  <sheetPr>
    <pageSetUpPr fitToPage="1"/>
  </sheetPr>
  <dimension ref="A2:I47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9.7109375" style="1" customWidth="1"/>
    <col min="4" max="9" width="11.42578125" style="1"/>
    <col min="10" max="10" width="1.7109375" style="1" customWidth="1"/>
    <col min="11" max="16384" width="11.42578125" style="1"/>
  </cols>
  <sheetData>
    <row r="2" spans="1:9" s="5" customFormat="1" ht="89.25" customHeight="1" x14ac:dyDescent="0.25">
      <c r="A2" s="70" t="s">
        <v>36</v>
      </c>
      <c r="B2" s="70"/>
      <c r="C2" s="70"/>
      <c r="D2" s="70"/>
      <c r="E2" s="70"/>
      <c r="F2" s="70"/>
      <c r="G2" s="70"/>
      <c r="H2" s="70"/>
      <c r="I2" s="70"/>
    </row>
    <row r="5" spans="1:9" x14ac:dyDescent="0.25">
      <c r="D5" s="6"/>
      <c r="E5" s="6"/>
      <c r="F5" s="7"/>
      <c r="G5" s="7"/>
      <c r="H5" s="7"/>
      <c r="I5" s="8" t="s">
        <v>176</v>
      </c>
    </row>
    <row r="6" spans="1:9" x14ac:dyDescent="0.25">
      <c r="D6" s="6"/>
      <c r="E6" s="6"/>
      <c r="F6" s="7"/>
      <c r="G6" s="7"/>
      <c r="H6" s="7"/>
      <c r="I6" s="8"/>
    </row>
    <row r="7" spans="1:9" x14ac:dyDescent="0.25">
      <c r="D7" s="6"/>
      <c r="E7" s="6"/>
      <c r="F7" s="7"/>
      <c r="G7" s="7"/>
      <c r="H7" s="7"/>
      <c r="I7" s="9" t="s">
        <v>175</v>
      </c>
    </row>
    <row r="8" spans="1:9" ht="24.95" customHeight="1" x14ac:dyDescent="0.25"/>
    <row r="9" spans="1:9" ht="18.75" x14ac:dyDescent="0.3">
      <c r="A9" s="71" t="s">
        <v>37</v>
      </c>
      <c r="B9" s="71"/>
      <c r="C9" s="71"/>
      <c r="D9" s="71"/>
      <c r="E9" s="71"/>
      <c r="F9" s="71"/>
      <c r="G9" s="71"/>
      <c r="H9" s="71"/>
      <c r="I9" s="71"/>
    </row>
    <row r="10" spans="1:9" ht="15" customHeight="1" x14ac:dyDescent="0.25"/>
    <row r="11" spans="1:9" ht="15" customHeight="1" x14ac:dyDescent="0.25"/>
    <row r="12" spans="1:9" x14ac:dyDescent="0.25">
      <c r="A12" s="5" t="s">
        <v>38</v>
      </c>
      <c r="B12" s="72"/>
      <c r="C12" s="72"/>
      <c r="D12" s="72"/>
      <c r="E12" s="72"/>
      <c r="F12" s="64" t="s">
        <v>39</v>
      </c>
      <c r="G12" s="64"/>
      <c r="H12" s="64"/>
      <c r="I12" s="10"/>
    </row>
    <row r="13" spans="1:9" x14ac:dyDescent="0.25">
      <c r="A13" s="73" t="s">
        <v>40</v>
      </c>
      <c r="B13" s="73"/>
      <c r="C13" s="73"/>
      <c r="D13" s="73"/>
      <c r="E13" s="73"/>
      <c r="F13" s="73"/>
      <c r="G13" s="73"/>
      <c r="H13" s="73"/>
      <c r="I13" s="11"/>
    </row>
    <row r="14" spans="1:9" x14ac:dyDescent="0.25">
      <c r="A14" s="12"/>
      <c r="B14" s="12"/>
      <c r="C14" s="12"/>
      <c r="D14" s="12"/>
      <c r="E14" s="12"/>
      <c r="F14" s="12"/>
      <c r="G14" s="12"/>
      <c r="H14" s="12"/>
      <c r="I14" s="11"/>
    </row>
    <row r="15" spans="1:9" x14ac:dyDescent="0.25">
      <c r="A15" s="5" t="s">
        <v>41</v>
      </c>
      <c r="B15" s="5"/>
      <c r="C15" s="13"/>
      <c r="D15" s="64" t="s">
        <v>42</v>
      </c>
      <c r="E15" s="64"/>
      <c r="F15" s="68"/>
      <c r="G15" s="68"/>
      <c r="H15" s="68"/>
      <c r="I15" s="68"/>
    </row>
    <row r="16" spans="1:9" x14ac:dyDescent="0.25">
      <c r="B16" s="14"/>
      <c r="C16" s="14" t="s">
        <v>43</v>
      </c>
      <c r="D16" s="14"/>
      <c r="E16" s="14"/>
      <c r="F16" s="14" t="s">
        <v>44</v>
      </c>
      <c r="G16" s="14"/>
      <c r="H16" s="14"/>
      <c r="I16" s="5"/>
    </row>
    <row r="17" spans="1:9" x14ac:dyDescent="0.25">
      <c r="B17" s="14"/>
      <c r="C17" s="14"/>
      <c r="D17" s="14"/>
      <c r="E17" s="14"/>
      <c r="F17" s="14"/>
      <c r="G17" s="14"/>
      <c r="H17" s="14"/>
      <c r="I17" s="5"/>
    </row>
    <row r="18" spans="1:9" x14ac:dyDescent="0.25">
      <c r="A18" s="5" t="s">
        <v>45</v>
      </c>
      <c r="B18" s="10"/>
      <c r="C18" s="64" t="s">
        <v>46</v>
      </c>
      <c r="D18" s="64"/>
      <c r="E18" s="69"/>
      <c r="F18" s="69"/>
      <c r="G18" s="69"/>
      <c r="H18" s="69"/>
      <c r="I18" s="69"/>
    </row>
    <row r="19" spans="1:9" s="3" customFormat="1" x14ac:dyDescent="0.25">
      <c r="B19" s="15"/>
      <c r="C19" s="16"/>
      <c r="D19" s="16"/>
      <c r="E19" s="17"/>
      <c r="F19" s="17"/>
      <c r="G19" s="17"/>
      <c r="H19" s="17"/>
      <c r="I19" s="17"/>
    </row>
    <row r="20" spans="1:9" x14ac:dyDescent="0.25">
      <c r="A20" s="5" t="s">
        <v>47</v>
      </c>
      <c r="B20" s="5"/>
      <c r="C20" s="5"/>
      <c r="D20" s="5"/>
      <c r="E20" s="5"/>
      <c r="F20" s="5"/>
      <c r="G20" s="5"/>
      <c r="H20" s="5"/>
      <c r="I20" s="5"/>
    </row>
    <row r="21" spans="1:9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</row>
    <row r="22" spans="1:9" ht="56.25" customHeight="1" x14ac:dyDescent="0.25">
      <c r="A22" s="65" t="s">
        <v>48</v>
      </c>
      <c r="B22" s="65"/>
      <c r="C22" s="65"/>
      <c r="D22" s="65"/>
      <c r="E22" s="65"/>
      <c r="F22" s="65"/>
      <c r="G22" s="65"/>
      <c r="H22" s="65"/>
      <c r="I22" s="5"/>
    </row>
    <row r="23" spans="1:9" ht="15" customHeight="1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ht="15" customHeight="1" x14ac:dyDescent="0.25">
      <c r="A24" s="18" t="s">
        <v>49</v>
      </c>
      <c r="B24" s="5"/>
      <c r="C24" s="5"/>
      <c r="D24" s="5"/>
      <c r="E24" s="5"/>
      <c r="F24" s="5"/>
      <c r="G24" s="5"/>
      <c r="H24" s="5"/>
    </row>
    <row r="25" spans="1:9" ht="15" customHeight="1" x14ac:dyDescent="0.25">
      <c r="A25" s="5"/>
      <c r="B25" s="5"/>
      <c r="C25" s="5"/>
      <c r="D25" s="5"/>
      <c r="E25" s="5"/>
      <c r="F25" s="5"/>
      <c r="G25" s="5"/>
      <c r="H25" s="5"/>
    </row>
    <row r="26" spans="1:9" ht="15" customHeight="1" x14ac:dyDescent="0.25">
      <c r="A26" s="18" t="s">
        <v>50</v>
      </c>
      <c r="B26" s="66" t="str">
        <f>+IFERROR(IF(ISNUMBER('Anexo I Tabla Desglose Precio'!F85),IF('Anexo I Tabla Desglose Precio'!F85&lt;=22217.09,'Anexo I Tabla Desglose Precio'!F85,"ERROR: no debe superar 22.217,09"),"revisar desglose precio"),"desglose precio incompleto/incorrecto")</f>
        <v>revisar desglose precio</v>
      </c>
      <c r="C26" s="67"/>
      <c r="D26" s="5" t="s">
        <v>51</v>
      </c>
      <c r="E26" s="5"/>
      <c r="F26" s="5"/>
      <c r="G26" s="5"/>
      <c r="H26" s="5"/>
    </row>
    <row r="27" spans="1:9" ht="15" customHeight="1" x14ac:dyDescent="0.25">
      <c r="A27" s="5"/>
      <c r="B27" s="5"/>
      <c r="C27" s="5"/>
      <c r="D27" s="5"/>
      <c r="E27" s="5"/>
      <c r="F27" s="5"/>
      <c r="G27" s="5"/>
      <c r="H27" s="5"/>
    </row>
    <row r="28" spans="1:9" ht="35.1" customHeight="1" x14ac:dyDescent="0.25">
      <c r="A28" s="62" t="s">
        <v>52</v>
      </c>
      <c r="B28" s="62"/>
      <c r="C28" s="62"/>
      <c r="D28" s="62"/>
      <c r="E28" s="62"/>
      <c r="F28" s="62"/>
      <c r="G28" s="62"/>
      <c r="H28" s="62"/>
      <c r="I28" s="5"/>
    </row>
    <row r="29" spans="1:9" ht="35.1" customHeight="1" x14ac:dyDescent="0.25">
      <c r="A29" s="62" t="s">
        <v>53</v>
      </c>
      <c r="B29" s="62"/>
      <c r="C29" s="62"/>
      <c r="D29" s="62"/>
      <c r="E29" s="62"/>
      <c r="F29" s="62"/>
      <c r="G29" s="62"/>
      <c r="H29" s="62"/>
      <c r="I29" s="5"/>
    </row>
    <row r="30" spans="1:9" ht="35.1" customHeight="1" x14ac:dyDescent="0.25">
      <c r="A30" s="62" t="s">
        <v>54</v>
      </c>
      <c r="B30" s="62"/>
      <c r="C30" s="62"/>
      <c r="D30" s="62"/>
      <c r="E30" s="62"/>
      <c r="F30" s="62"/>
      <c r="G30" s="62"/>
      <c r="H30" s="62"/>
      <c r="I30" s="5"/>
    </row>
    <row r="31" spans="1:9" ht="45" customHeight="1" x14ac:dyDescent="0.25">
      <c r="A31" s="62" t="s">
        <v>55</v>
      </c>
      <c r="B31" s="62"/>
      <c r="C31" s="62"/>
      <c r="D31" s="62"/>
      <c r="E31" s="62"/>
      <c r="F31" s="62"/>
      <c r="G31" s="62"/>
      <c r="H31" s="62"/>
      <c r="I31" s="5"/>
    </row>
    <row r="32" spans="1:9" ht="15" customHeight="1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18" t="s">
        <v>56</v>
      </c>
      <c r="B33" s="5"/>
      <c r="C33" s="5"/>
      <c r="D33" s="5"/>
      <c r="E33" s="5"/>
      <c r="F33" s="5"/>
      <c r="G33" s="5"/>
      <c r="H33" s="5"/>
      <c r="I33" s="5"/>
    </row>
    <row r="34" spans="1:9" ht="8.1" customHeight="1" x14ac:dyDescent="0.25">
      <c r="A34" s="5"/>
      <c r="B34" s="5"/>
      <c r="C34" s="5"/>
      <c r="D34" s="5"/>
      <c r="E34" s="5"/>
      <c r="F34" s="5"/>
      <c r="G34" s="5"/>
      <c r="H34" s="5"/>
      <c r="I34" s="5"/>
    </row>
    <row r="39" spans="1:9" x14ac:dyDescent="0.25">
      <c r="B39" s="19" t="s">
        <v>57</v>
      </c>
    </row>
    <row r="47" spans="1:9" x14ac:dyDescent="0.25">
      <c r="B47" s="1" t="s">
        <v>33</v>
      </c>
      <c r="C47" s="63"/>
      <c r="D47" s="63"/>
      <c r="E47" s="63"/>
      <c r="F47" s="63"/>
      <c r="G47" s="63"/>
    </row>
  </sheetData>
  <sheetProtection algorithmName="SHA-512" hashValue="gG8aq5caf+V3AbHQEvu2ilz5cngExNJ9nFO1iyustKpO8Ws6ZgWoW+hEH/x7IboV+SCaKhqtUu28Nr6Y81yPUQ==" saltValue="4fCZopBqchUNxhvqM6H4Fw==" spinCount="100000" sheet="1" objects="1" scenarios="1" selectLockedCells="1"/>
  <mergeCells count="16">
    <mergeCell ref="D15:E15"/>
    <mergeCell ref="F15:I15"/>
    <mergeCell ref="E18:I18"/>
    <mergeCell ref="A2:I2"/>
    <mergeCell ref="A9:I9"/>
    <mergeCell ref="B12:E12"/>
    <mergeCell ref="F12:H12"/>
    <mergeCell ref="A13:H13"/>
    <mergeCell ref="A29:H29"/>
    <mergeCell ref="A30:H30"/>
    <mergeCell ref="A31:H31"/>
    <mergeCell ref="C47:G47"/>
    <mergeCell ref="C18:D18"/>
    <mergeCell ref="A22:H22"/>
    <mergeCell ref="B26:C26"/>
    <mergeCell ref="A28:H28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351B-5DCB-449C-B926-83216B657BD4}">
  <sheetPr>
    <pageSetUpPr fitToPage="1"/>
  </sheetPr>
  <dimension ref="A1:G94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7" sqref="E7"/>
    </sheetView>
  </sheetViews>
  <sheetFormatPr baseColWidth="10" defaultRowHeight="15" x14ac:dyDescent="0.25"/>
  <cols>
    <col min="1" max="1" width="10.7109375" style="2" customWidth="1"/>
    <col min="2" max="2" width="3.7109375" style="2" bestFit="1" customWidth="1"/>
    <col min="3" max="3" width="57" style="2" customWidth="1"/>
    <col min="4" max="4" width="12.7109375" style="2" customWidth="1"/>
    <col min="5" max="6" width="15.7109375" style="2" customWidth="1"/>
    <col min="7" max="7" width="1.7109375" style="2" customWidth="1"/>
    <col min="8" max="16384" width="11.42578125" style="2"/>
  </cols>
  <sheetData>
    <row r="1" spans="1:7" s="1" customFormat="1" ht="73.5" customHeight="1" thickBot="1" x14ac:dyDescent="0.3">
      <c r="A1" s="75" t="s">
        <v>34</v>
      </c>
      <c r="B1" s="76"/>
      <c r="C1" s="76"/>
      <c r="D1" s="76"/>
      <c r="E1" s="76"/>
      <c r="F1" s="77"/>
    </row>
    <row r="2" spans="1:7" s="1" customFormat="1" ht="60" customHeight="1" x14ac:dyDescent="0.25">
      <c r="A2" s="78" t="s">
        <v>35</v>
      </c>
      <c r="B2" s="78"/>
      <c r="C2" s="78"/>
      <c r="D2" s="78"/>
      <c r="E2" s="78"/>
      <c r="F2" s="78"/>
      <c r="G2" s="24"/>
    </row>
    <row r="3" spans="1:7" x14ac:dyDescent="0.25">
      <c r="A3" s="37" t="s">
        <v>174</v>
      </c>
      <c r="B3" s="38"/>
      <c r="C3" s="38"/>
      <c r="D3" s="38"/>
      <c r="E3" s="38"/>
      <c r="F3" s="38"/>
    </row>
    <row r="4" spans="1:7" ht="8.1" customHeight="1" x14ac:dyDescent="0.25">
      <c r="A4" s="39"/>
      <c r="B4" s="38"/>
      <c r="C4" s="38"/>
      <c r="D4" s="38"/>
      <c r="E4" s="38"/>
      <c r="F4" s="38"/>
    </row>
    <row r="5" spans="1:7" x14ac:dyDescent="0.25">
      <c r="A5" s="40" t="s">
        <v>59</v>
      </c>
      <c r="B5" s="40" t="s">
        <v>0</v>
      </c>
      <c r="C5" s="41" t="s">
        <v>60</v>
      </c>
      <c r="D5" s="40" t="s">
        <v>61</v>
      </c>
      <c r="E5" s="40" t="s">
        <v>62</v>
      </c>
      <c r="F5" s="40" t="s">
        <v>63</v>
      </c>
    </row>
    <row r="6" spans="1:7" ht="15" customHeight="1" x14ac:dyDescent="0.25">
      <c r="A6" s="42" t="s">
        <v>1</v>
      </c>
      <c r="B6" s="43" t="s">
        <v>2</v>
      </c>
      <c r="C6" s="44" t="s">
        <v>64</v>
      </c>
      <c r="D6" s="45"/>
      <c r="E6" s="46"/>
      <c r="F6" s="46"/>
    </row>
    <row r="7" spans="1:7" ht="15" customHeight="1" x14ac:dyDescent="0.25">
      <c r="A7" s="47" t="s">
        <v>21</v>
      </c>
      <c r="B7" s="48" t="s">
        <v>65</v>
      </c>
      <c r="C7" s="49" t="s">
        <v>66</v>
      </c>
      <c r="D7" s="50">
        <v>14.69</v>
      </c>
      <c r="E7" s="60"/>
      <c r="F7" s="51">
        <f>+ROUND(TRUNC(D7,2)*TRUNC(E7,2),2)</f>
        <v>0</v>
      </c>
    </row>
    <row r="8" spans="1:7" ht="15" customHeight="1" x14ac:dyDescent="0.25">
      <c r="A8" s="47" t="s">
        <v>22</v>
      </c>
      <c r="B8" s="48" t="s">
        <v>67</v>
      </c>
      <c r="C8" s="49" t="s">
        <v>68</v>
      </c>
      <c r="D8" s="50">
        <v>7</v>
      </c>
      <c r="E8" s="60"/>
      <c r="F8" s="51">
        <f t="shared" ref="F8:F11" si="0">+ROUND(TRUNC(D8,2)*TRUNC(E8,2),2)</f>
        <v>0</v>
      </c>
    </row>
    <row r="9" spans="1:7" ht="15" customHeight="1" x14ac:dyDescent="0.25">
      <c r="A9" s="47" t="s">
        <v>23</v>
      </c>
      <c r="B9" s="48" t="s">
        <v>65</v>
      </c>
      <c r="C9" s="49" t="s">
        <v>69</v>
      </c>
      <c r="D9" s="50">
        <v>48.88</v>
      </c>
      <c r="E9" s="60"/>
      <c r="F9" s="51">
        <f t="shared" si="0"/>
        <v>0</v>
      </c>
    </row>
    <row r="10" spans="1:7" ht="15" customHeight="1" x14ac:dyDescent="0.25">
      <c r="A10" s="47" t="s">
        <v>24</v>
      </c>
      <c r="B10" s="48" t="s">
        <v>65</v>
      </c>
      <c r="C10" s="49" t="s">
        <v>70</v>
      </c>
      <c r="D10" s="50">
        <v>39.76</v>
      </c>
      <c r="E10" s="60"/>
      <c r="F10" s="51">
        <f t="shared" si="0"/>
        <v>0</v>
      </c>
    </row>
    <row r="11" spans="1:7" ht="15" customHeight="1" x14ac:dyDescent="0.25">
      <c r="A11" s="47" t="s">
        <v>25</v>
      </c>
      <c r="B11" s="48" t="s">
        <v>65</v>
      </c>
      <c r="C11" s="49" t="s">
        <v>71</v>
      </c>
      <c r="D11" s="50">
        <v>15.75</v>
      </c>
      <c r="E11" s="60"/>
      <c r="F11" s="51">
        <f t="shared" si="0"/>
        <v>0</v>
      </c>
    </row>
    <row r="12" spans="1:7" ht="15" customHeight="1" x14ac:dyDescent="0.25">
      <c r="A12" s="52"/>
      <c r="B12" s="53" t="s">
        <v>58</v>
      </c>
      <c r="C12" s="54" t="s">
        <v>4</v>
      </c>
      <c r="D12" s="55"/>
      <c r="E12" s="56"/>
      <c r="F12" s="57">
        <f>SUM(F7:F11)</f>
        <v>0</v>
      </c>
    </row>
    <row r="13" spans="1:7" ht="15" customHeight="1" x14ac:dyDescent="0.25">
      <c r="A13" s="42" t="s">
        <v>5</v>
      </c>
      <c r="B13" s="58" t="s">
        <v>2</v>
      </c>
      <c r="C13" s="44" t="s">
        <v>3</v>
      </c>
      <c r="D13" s="45"/>
      <c r="E13" s="46"/>
      <c r="F13" s="46"/>
    </row>
    <row r="14" spans="1:7" ht="15" customHeight="1" x14ac:dyDescent="0.25">
      <c r="A14" s="47" t="s">
        <v>26</v>
      </c>
      <c r="B14" s="48" t="s">
        <v>65</v>
      </c>
      <c r="C14" s="49" t="s">
        <v>72</v>
      </c>
      <c r="D14" s="50">
        <v>3.36</v>
      </c>
      <c r="E14" s="60"/>
      <c r="F14" s="51">
        <f t="shared" ref="F14:F25" si="1">+ROUND(TRUNC(D14,2)*TRUNC(E14,2),2)</f>
        <v>0</v>
      </c>
    </row>
    <row r="15" spans="1:7" ht="15" customHeight="1" x14ac:dyDescent="0.25">
      <c r="A15" s="47" t="s">
        <v>73</v>
      </c>
      <c r="B15" s="48" t="s">
        <v>65</v>
      </c>
      <c r="C15" s="49" t="s">
        <v>74</v>
      </c>
      <c r="D15" s="50">
        <v>17.920000000000002</v>
      </c>
      <c r="E15" s="60"/>
      <c r="F15" s="51">
        <f t="shared" si="1"/>
        <v>0</v>
      </c>
    </row>
    <row r="16" spans="1:7" ht="15" customHeight="1" x14ac:dyDescent="0.25">
      <c r="A16" s="47" t="s">
        <v>75</v>
      </c>
      <c r="B16" s="48" t="s">
        <v>65</v>
      </c>
      <c r="C16" s="49" t="s">
        <v>76</v>
      </c>
      <c r="D16" s="50">
        <v>30.96</v>
      </c>
      <c r="E16" s="60"/>
      <c r="F16" s="51">
        <f t="shared" si="1"/>
        <v>0</v>
      </c>
    </row>
    <row r="17" spans="1:6" ht="15" customHeight="1" x14ac:dyDescent="0.25">
      <c r="A17" s="47" t="s">
        <v>77</v>
      </c>
      <c r="B17" s="48" t="s">
        <v>65</v>
      </c>
      <c r="C17" s="49" t="s">
        <v>78</v>
      </c>
      <c r="D17" s="50">
        <v>1.5</v>
      </c>
      <c r="E17" s="60"/>
      <c r="F17" s="51">
        <f t="shared" si="1"/>
        <v>0</v>
      </c>
    </row>
    <row r="18" spans="1:6" ht="15" customHeight="1" x14ac:dyDescent="0.25">
      <c r="A18" s="47" t="s">
        <v>79</v>
      </c>
      <c r="B18" s="48" t="s">
        <v>65</v>
      </c>
      <c r="C18" s="49" t="s">
        <v>80</v>
      </c>
      <c r="D18" s="50">
        <v>1.6</v>
      </c>
      <c r="E18" s="60"/>
      <c r="F18" s="51">
        <f t="shared" si="1"/>
        <v>0</v>
      </c>
    </row>
    <row r="19" spans="1:6" ht="15" customHeight="1" x14ac:dyDescent="0.25">
      <c r="A19" s="47" t="s">
        <v>81</v>
      </c>
      <c r="B19" s="48" t="s">
        <v>82</v>
      </c>
      <c r="C19" s="49" t="s">
        <v>83</v>
      </c>
      <c r="D19" s="50">
        <v>9</v>
      </c>
      <c r="E19" s="60"/>
      <c r="F19" s="51">
        <f t="shared" si="1"/>
        <v>0</v>
      </c>
    </row>
    <row r="20" spans="1:6" ht="15" customHeight="1" x14ac:dyDescent="0.25">
      <c r="A20" s="47" t="s">
        <v>84</v>
      </c>
      <c r="B20" s="48" t="s">
        <v>82</v>
      </c>
      <c r="C20" s="49" t="s">
        <v>85</v>
      </c>
      <c r="D20" s="50">
        <v>2</v>
      </c>
      <c r="E20" s="60"/>
      <c r="F20" s="51">
        <f t="shared" si="1"/>
        <v>0</v>
      </c>
    </row>
    <row r="21" spans="1:6" ht="15" customHeight="1" x14ac:dyDescent="0.25">
      <c r="A21" s="47" t="s">
        <v>86</v>
      </c>
      <c r="B21" s="48" t="s">
        <v>82</v>
      </c>
      <c r="C21" s="49" t="s">
        <v>87</v>
      </c>
      <c r="D21" s="50">
        <v>2</v>
      </c>
      <c r="E21" s="60"/>
      <c r="F21" s="51">
        <f t="shared" si="1"/>
        <v>0</v>
      </c>
    </row>
    <row r="22" spans="1:6" ht="15" customHeight="1" x14ac:dyDescent="0.25">
      <c r="A22" s="47" t="s">
        <v>88</v>
      </c>
      <c r="B22" s="48" t="s">
        <v>82</v>
      </c>
      <c r="C22" s="49" t="s">
        <v>89</v>
      </c>
      <c r="D22" s="50">
        <v>4</v>
      </c>
      <c r="E22" s="60"/>
      <c r="F22" s="51">
        <f t="shared" si="1"/>
        <v>0</v>
      </c>
    </row>
    <row r="23" spans="1:6" ht="15" customHeight="1" x14ac:dyDescent="0.25">
      <c r="A23" s="47" t="s">
        <v>90</v>
      </c>
      <c r="B23" s="48" t="s">
        <v>65</v>
      </c>
      <c r="C23" s="49" t="s">
        <v>91</v>
      </c>
      <c r="D23" s="50">
        <v>2.5</v>
      </c>
      <c r="E23" s="60"/>
      <c r="F23" s="51">
        <f t="shared" si="1"/>
        <v>0</v>
      </c>
    </row>
    <row r="24" spans="1:6" ht="15" customHeight="1" x14ac:dyDescent="0.25">
      <c r="A24" s="47" t="s">
        <v>92</v>
      </c>
      <c r="B24" s="48" t="s">
        <v>82</v>
      </c>
      <c r="C24" s="49" t="s">
        <v>93</v>
      </c>
      <c r="D24" s="50">
        <v>10</v>
      </c>
      <c r="E24" s="60"/>
      <c r="F24" s="51">
        <f t="shared" si="1"/>
        <v>0</v>
      </c>
    </row>
    <row r="25" spans="1:6" ht="15" customHeight="1" x14ac:dyDescent="0.25">
      <c r="A25" s="47" t="s">
        <v>94</v>
      </c>
      <c r="B25" s="48" t="s">
        <v>95</v>
      </c>
      <c r="C25" s="49" t="s">
        <v>96</v>
      </c>
      <c r="D25" s="50">
        <v>0.2</v>
      </c>
      <c r="E25" s="60"/>
      <c r="F25" s="51">
        <f t="shared" si="1"/>
        <v>0</v>
      </c>
    </row>
    <row r="26" spans="1:6" ht="15" customHeight="1" x14ac:dyDescent="0.25">
      <c r="A26" s="52"/>
      <c r="B26" s="53" t="s">
        <v>58</v>
      </c>
      <c r="C26" s="54" t="s">
        <v>6</v>
      </c>
      <c r="D26" s="55"/>
      <c r="E26" s="56"/>
      <c r="F26" s="57">
        <f>SUM(F14:F25)</f>
        <v>0</v>
      </c>
    </row>
    <row r="27" spans="1:6" ht="15" customHeight="1" x14ac:dyDescent="0.25">
      <c r="A27" s="42" t="s">
        <v>7</v>
      </c>
      <c r="B27" s="58" t="s">
        <v>2</v>
      </c>
      <c r="C27" s="44" t="s">
        <v>97</v>
      </c>
      <c r="D27" s="45"/>
      <c r="E27" s="46"/>
      <c r="F27" s="46"/>
    </row>
    <row r="28" spans="1:6" ht="15" customHeight="1" x14ac:dyDescent="0.25">
      <c r="A28" s="47" t="s">
        <v>27</v>
      </c>
      <c r="B28" s="48" t="s">
        <v>65</v>
      </c>
      <c r="C28" s="49" t="s">
        <v>98</v>
      </c>
      <c r="D28" s="50">
        <v>3.36</v>
      </c>
      <c r="E28" s="60"/>
      <c r="F28" s="51">
        <f t="shared" ref="F28:F29" si="2">+ROUND(TRUNC(D28,2)*TRUNC(E28,2),2)</f>
        <v>0</v>
      </c>
    </row>
    <row r="29" spans="1:6" ht="15" customHeight="1" x14ac:dyDescent="0.25">
      <c r="A29" s="47" t="s">
        <v>99</v>
      </c>
      <c r="B29" s="48" t="s">
        <v>65</v>
      </c>
      <c r="C29" s="49" t="s">
        <v>100</v>
      </c>
      <c r="D29" s="50">
        <v>1</v>
      </c>
      <c r="E29" s="60"/>
      <c r="F29" s="51">
        <f t="shared" si="2"/>
        <v>0</v>
      </c>
    </row>
    <row r="30" spans="1:6" ht="15" customHeight="1" x14ac:dyDescent="0.25">
      <c r="A30" s="52"/>
      <c r="B30" s="53" t="s">
        <v>58</v>
      </c>
      <c r="C30" s="54" t="s">
        <v>8</v>
      </c>
      <c r="D30" s="55"/>
      <c r="E30" s="56"/>
      <c r="F30" s="57">
        <f>SUM(F28:F29)</f>
        <v>0</v>
      </c>
    </row>
    <row r="31" spans="1:6" ht="15" customHeight="1" x14ac:dyDescent="0.25">
      <c r="A31" s="42" t="s">
        <v>9</v>
      </c>
      <c r="B31" s="58" t="s">
        <v>2</v>
      </c>
      <c r="C31" s="44" t="s">
        <v>101</v>
      </c>
      <c r="D31" s="45"/>
      <c r="E31" s="46"/>
      <c r="F31" s="46"/>
    </row>
    <row r="32" spans="1:6" ht="15" customHeight="1" x14ac:dyDescent="0.25">
      <c r="A32" s="47" t="s">
        <v>28</v>
      </c>
      <c r="B32" s="48" t="s">
        <v>65</v>
      </c>
      <c r="C32" s="49" t="s">
        <v>102</v>
      </c>
      <c r="D32" s="50">
        <v>48.88</v>
      </c>
      <c r="E32" s="60"/>
      <c r="F32" s="51">
        <f>+ROUND(TRUNC(D32,2)*TRUNC(E32,2),2)</f>
        <v>0</v>
      </c>
    </row>
    <row r="33" spans="1:6" ht="15" customHeight="1" x14ac:dyDescent="0.25">
      <c r="A33" s="52"/>
      <c r="B33" s="53" t="s">
        <v>58</v>
      </c>
      <c r="C33" s="54" t="s">
        <v>10</v>
      </c>
      <c r="D33" s="55"/>
      <c r="E33" s="56"/>
      <c r="F33" s="57">
        <f>SUM(F32)</f>
        <v>0</v>
      </c>
    </row>
    <row r="34" spans="1:6" ht="15" customHeight="1" x14ac:dyDescent="0.25">
      <c r="A34" s="42" t="s">
        <v>11</v>
      </c>
      <c r="B34" s="58" t="s">
        <v>2</v>
      </c>
      <c r="C34" s="44" t="s">
        <v>103</v>
      </c>
      <c r="D34" s="45"/>
      <c r="E34" s="46"/>
      <c r="F34" s="46"/>
    </row>
    <row r="35" spans="1:6" ht="15" customHeight="1" x14ac:dyDescent="0.25">
      <c r="A35" s="47" t="s">
        <v>29</v>
      </c>
      <c r="B35" s="48" t="s">
        <v>65</v>
      </c>
      <c r="C35" s="49" t="s">
        <v>104</v>
      </c>
      <c r="D35" s="50">
        <v>48.88</v>
      </c>
      <c r="E35" s="60"/>
      <c r="F35" s="51">
        <f t="shared" ref="F35:F36" si="3">+ROUND(TRUNC(D35,2)*TRUNC(E35,2),2)</f>
        <v>0</v>
      </c>
    </row>
    <row r="36" spans="1:6" ht="15" customHeight="1" x14ac:dyDescent="0.25">
      <c r="A36" s="47" t="s">
        <v>105</v>
      </c>
      <c r="B36" s="48" t="s">
        <v>65</v>
      </c>
      <c r="C36" s="49" t="s">
        <v>178</v>
      </c>
      <c r="D36" s="50">
        <v>48.88</v>
      </c>
      <c r="E36" s="60"/>
      <c r="F36" s="51">
        <f t="shared" si="3"/>
        <v>0</v>
      </c>
    </row>
    <row r="37" spans="1:6" ht="15" customHeight="1" x14ac:dyDescent="0.25">
      <c r="A37" s="52"/>
      <c r="B37" s="53" t="s">
        <v>58</v>
      </c>
      <c r="C37" s="54" t="s">
        <v>12</v>
      </c>
      <c r="D37" s="55"/>
      <c r="E37" s="56"/>
      <c r="F37" s="57">
        <f>SUM(F35:F36)</f>
        <v>0</v>
      </c>
    </row>
    <row r="38" spans="1:6" ht="15" customHeight="1" x14ac:dyDescent="0.25">
      <c r="A38" s="42" t="s">
        <v>13</v>
      </c>
      <c r="B38" s="58" t="s">
        <v>2</v>
      </c>
      <c r="C38" s="44" t="s">
        <v>106</v>
      </c>
      <c r="D38" s="45"/>
      <c r="E38" s="46"/>
      <c r="F38" s="46"/>
    </row>
    <row r="39" spans="1:6" ht="15" customHeight="1" x14ac:dyDescent="0.25">
      <c r="A39" s="47" t="s">
        <v>30</v>
      </c>
      <c r="B39" s="48" t="s">
        <v>65</v>
      </c>
      <c r="C39" s="49" t="s">
        <v>107</v>
      </c>
      <c r="D39" s="50">
        <v>3.36</v>
      </c>
      <c r="E39" s="60"/>
      <c r="F39" s="51">
        <f t="shared" ref="F39:F40" si="4">+ROUND(TRUNC(D39,2)*TRUNC(E39,2),2)</f>
        <v>0</v>
      </c>
    </row>
    <row r="40" spans="1:6" ht="15" customHeight="1" x14ac:dyDescent="0.25">
      <c r="A40" s="47" t="s">
        <v>108</v>
      </c>
      <c r="B40" s="48" t="s">
        <v>65</v>
      </c>
      <c r="C40" s="49" t="s">
        <v>109</v>
      </c>
      <c r="D40" s="50">
        <v>17.920000000000002</v>
      </c>
      <c r="E40" s="60"/>
      <c r="F40" s="51">
        <f t="shared" si="4"/>
        <v>0</v>
      </c>
    </row>
    <row r="41" spans="1:6" ht="15" customHeight="1" x14ac:dyDescent="0.25">
      <c r="A41" s="52"/>
      <c r="B41" s="53" t="s">
        <v>58</v>
      </c>
      <c r="C41" s="54" t="s">
        <v>14</v>
      </c>
      <c r="D41" s="55"/>
      <c r="E41" s="56"/>
      <c r="F41" s="57">
        <f>SUM(F39:F40)</f>
        <v>0</v>
      </c>
    </row>
    <row r="42" spans="1:6" ht="15" customHeight="1" x14ac:dyDescent="0.25">
      <c r="A42" s="42" t="s">
        <v>15</v>
      </c>
      <c r="B42" s="58" t="s">
        <v>2</v>
      </c>
      <c r="C42" s="44" t="s">
        <v>110</v>
      </c>
      <c r="D42" s="45"/>
      <c r="E42" s="46"/>
      <c r="F42" s="46"/>
    </row>
    <row r="43" spans="1:6" ht="15" customHeight="1" x14ac:dyDescent="0.25">
      <c r="A43" s="47" t="s">
        <v>31</v>
      </c>
      <c r="B43" s="48" t="s">
        <v>82</v>
      </c>
      <c r="C43" s="49" t="s">
        <v>111</v>
      </c>
      <c r="D43" s="50">
        <v>1</v>
      </c>
      <c r="E43" s="60"/>
      <c r="F43" s="51">
        <f t="shared" ref="F43:F47" si="5">+ROUND(TRUNC(D43,2)*TRUNC(E43,2),2)</f>
        <v>0</v>
      </c>
    </row>
    <row r="44" spans="1:6" ht="15" customHeight="1" x14ac:dyDescent="0.25">
      <c r="A44" s="47" t="s">
        <v>112</v>
      </c>
      <c r="B44" s="48" t="s">
        <v>82</v>
      </c>
      <c r="C44" s="49" t="s">
        <v>113</v>
      </c>
      <c r="D44" s="50">
        <v>3</v>
      </c>
      <c r="E44" s="60"/>
      <c r="F44" s="51">
        <f t="shared" si="5"/>
        <v>0</v>
      </c>
    </row>
    <row r="45" spans="1:6" ht="15" customHeight="1" x14ac:dyDescent="0.25">
      <c r="A45" s="47" t="s">
        <v>114</v>
      </c>
      <c r="B45" s="48" t="s">
        <v>82</v>
      </c>
      <c r="C45" s="49" t="s">
        <v>115</v>
      </c>
      <c r="D45" s="50">
        <v>9</v>
      </c>
      <c r="E45" s="60"/>
      <c r="F45" s="51">
        <f t="shared" si="5"/>
        <v>0</v>
      </c>
    </row>
    <row r="46" spans="1:6" ht="15" customHeight="1" x14ac:dyDescent="0.25">
      <c r="A46" s="47" t="s">
        <v>116</v>
      </c>
      <c r="B46" s="48" t="s">
        <v>82</v>
      </c>
      <c r="C46" s="49" t="s">
        <v>117</v>
      </c>
      <c r="D46" s="50">
        <v>2</v>
      </c>
      <c r="E46" s="60"/>
      <c r="F46" s="51">
        <f t="shared" si="5"/>
        <v>0</v>
      </c>
    </row>
    <row r="47" spans="1:6" ht="15" customHeight="1" x14ac:dyDescent="0.25">
      <c r="A47" s="47" t="s">
        <v>118</v>
      </c>
      <c r="B47" s="48" t="s">
        <v>82</v>
      </c>
      <c r="C47" s="49" t="s">
        <v>119</v>
      </c>
      <c r="D47" s="50">
        <v>1</v>
      </c>
      <c r="E47" s="60"/>
      <c r="F47" s="51">
        <f t="shared" si="5"/>
        <v>0</v>
      </c>
    </row>
    <row r="48" spans="1:6" ht="15" customHeight="1" x14ac:dyDescent="0.25">
      <c r="A48" s="52"/>
      <c r="B48" s="53" t="s">
        <v>58</v>
      </c>
      <c r="C48" s="54" t="s">
        <v>17</v>
      </c>
      <c r="D48" s="55"/>
      <c r="E48" s="56"/>
      <c r="F48" s="57">
        <f>SUM(F43:F47)</f>
        <v>0</v>
      </c>
    </row>
    <row r="49" spans="1:6" ht="15" customHeight="1" x14ac:dyDescent="0.25">
      <c r="A49" s="42" t="s">
        <v>18</v>
      </c>
      <c r="B49" s="58" t="s">
        <v>2</v>
      </c>
      <c r="C49" s="44" t="s">
        <v>120</v>
      </c>
      <c r="D49" s="45"/>
      <c r="E49" s="46"/>
      <c r="F49" s="46"/>
    </row>
    <row r="50" spans="1:6" ht="15" customHeight="1" x14ac:dyDescent="0.25">
      <c r="A50" s="47" t="s">
        <v>32</v>
      </c>
      <c r="B50" s="48" t="s">
        <v>82</v>
      </c>
      <c r="C50" s="49" t="s">
        <v>121</v>
      </c>
      <c r="D50" s="50">
        <v>1</v>
      </c>
      <c r="E50" s="60"/>
      <c r="F50" s="51">
        <f t="shared" ref="F50:F65" si="6">+ROUND(TRUNC(D50,2)*TRUNC(E50,2),2)</f>
        <v>0</v>
      </c>
    </row>
    <row r="51" spans="1:6" ht="15" customHeight="1" x14ac:dyDescent="0.25">
      <c r="A51" s="47" t="s">
        <v>122</v>
      </c>
      <c r="B51" s="48" t="s">
        <v>82</v>
      </c>
      <c r="C51" s="49" t="s">
        <v>123</v>
      </c>
      <c r="D51" s="50">
        <v>2</v>
      </c>
      <c r="E51" s="60"/>
      <c r="F51" s="51">
        <f t="shared" si="6"/>
        <v>0</v>
      </c>
    </row>
    <row r="52" spans="1:6" ht="15" customHeight="1" x14ac:dyDescent="0.25">
      <c r="A52" s="47" t="s">
        <v>124</v>
      </c>
      <c r="B52" s="48" t="s">
        <v>82</v>
      </c>
      <c r="C52" s="49" t="s">
        <v>125</v>
      </c>
      <c r="D52" s="50">
        <v>1</v>
      </c>
      <c r="E52" s="60"/>
      <c r="F52" s="51">
        <f t="shared" si="6"/>
        <v>0</v>
      </c>
    </row>
    <row r="53" spans="1:6" ht="15" customHeight="1" x14ac:dyDescent="0.25">
      <c r="A53" s="47" t="s">
        <v>126</v>
      </c>
      <c r="B53" s="48" t="s">
        <v>82</v>
      </c>
      <c r="C53" s="49" t="s">
        <v>127</v>
      </c>
      <c r="D53" s="50">
        <v>2</v>
      </c>
      <c r="E53" s="60"/>
      <c r="F53" s="51">
        <f t="shared" si="6"/>
        <v>0</v>
      </c>
    </row>
    <row r="54" spans="1:6" ht="15" customHeight="1" x14ac:dyDescent="0.25">
      <c r="A54" s="47" t="s">
        <v>128</v>
      </c>
      <c r="B54" s="48" t="s">
        <v>82</v>
      </c>
      <c r="C54" s="49" t="s">
        <v>129</v>
      </c>
      <c r="D54" s="50">
        <v>2</v>
      </c>
      <c r="E54" s="60"/>
      <c r="F54" s="51">
        <f t="shared" si="6"/>
        <v>0</v>
      </c>
    </row>
    <row r="55" spans="1:6" ht="15" customHeight="1" x14ac:dyDescent="0.25">
      <c r="A55" s="47" t="s">
        <v>130</v>
      </c>
      <c r="B55" s="48" t="s">
        <v>82</v>
      </c>
      <c r="C55" s="49" t="s">
        <v>131</v>
      </c>
      <c r="D55" s="50">
        <v>1</v>
      </c>
      <c r="E55" s="60"/>
      <c r="F55" s="51">
        <f t="shared" si="6"/>
        <v>0</v>
      </c>
    </row>
    <row r="56" spans="1:6" ht="15" customHeight="1" x14ac:dyDescent="0.25">
      <c r="A56" s="47" t="s">
        <v>132</v>
      </c>
      <c r="B56" s="48" t="s">
        <v>67</v>
      </c>
      <c r="C56" s="49" t="s">
        <v>133</v>
      </c>
      <c r="D56" s="50">
        <v>7</v>
      </c>
      <c r="E56" s="60"/>
      <c r="F56" s="51">
        <f t="shared" si="6"/>
        <v>0</v>
      </c>
    </row>
    <row r="57" spans="1:6" ht="15" customHeight="1" x14ac:dyDescent="0.25">
      <c r="A57" s="47" t="s">
        <v>134</v>
      </c>
      <c r="B57" s="48" t="s">
        <v>67</v>
      </c>
      <c r="C57" s="49" t="s">
        <v>183</v>
      </c>
      <c r="D57" s="50">
        <v>1.5</v>
      </c>
      <c r="E57" s="60"/>
      <c r="F57" s="51">
        <f t="shared" si="6"/>
        <v>0</v>
      </c>
    </row>
    <row r="58" spans="1:6" ht="15" customHeight="1" x14ac:dyDescent="0.25">
      <c r="A58" s="47" t="s">
        <v>135</v>
      </c>
      <c r="B58" s="48" t="s">
        <v>67</v>
      </c>
      <c r="C58" s="49" t="s">
        <v>184</v>
      </c>
      <c r="D58" s="50">
        <v>6</v>
      </c>
      <c r="E58" s="60"/>
      <c r="F58" s="51">
        <f t="shared" si="6"/>
        <v>0</v>
      </c>
    </row>
    <row r="59" spans="1:6" ht="15" customHeight="1" x14ac:dyDescent="0.25">
      <c r="A59" s="47" t="s">
        <v>136</v>
      </c>
      <c r="B59" s="48" t="s">
        <v>67</v>
      </c>
      <c r="C59" s="49" t="s">
        <v>185</v>
      </c>
      <c r="D59" s="50">
        <v>6</v>
      </c>
      <c r="E59" s="60"/>
      <c r="F59" s="51">
        <f t="shared" si="6"/>
        <v>0</v>
      </c>
    </row>
    <row r="60" spans="1:6" ht="15" customHeight="1" x14ac:dyDescent="0.25">
      <c r="A60" s="47" t="s">
        <v>137</v>
      </c>
      <c r="B60" s="48" t="s">
        <v>82</v>
      </c>
      <c r="C60" s="49" t="s">
        <v>180</v>
      </c>
      <c r="D60" s="50">
        <v>2</v>
      </c>
      <c r="E60" s="60"/>
      <c r="F60" s="51">
        <f t="shared" si="6"/>
        <v>0</v>
      </c>
    </row>
    <row r="61" spans="1:6" ht="15" customHeight="1" x14ac:dyDescent="0.25">
      <c r="A61" s="47" t="s">
        <v>138</v>
      </c>
      <c r="B61" s="48" t="s">
        <v>82</v>
      </c>
      <c r="C61" s="49" t="s">
        <v>181</v>
      </c>
      <c r="D61" s="50">
        <v>4</v>
      </c>
      <c r="E61" s="60"/>
      <c r="F61" s="51">
        <f t="shared" si="6"/>
        <v>0</v>
      </c>
    </row>
    <row r="62" spans="1:6" ht="15" customHeight="1" x14ac:dyDescent="0.25">
      <c r="A62" s="47" t="s">
        <v>139</v>
      </c>
      <c r="B62" s="48" t="s">
        <v>82</v>
      </c>
      <c r="C62" s="49" t="s">
        <v>182</v>
      </c>
      <c r="D62" s="50">
        <v>10</v>
      </c>
      <c r="E62" s="60"/>
      <c r="F62" s="51">
        <f t="shared" si="6"/>
        <v>0</v>
      </c>
    </row>
    <row r="63" spans="1:6" ht="15" customHeight="1" x14ac:dyDescent="0.25">
      <c r="A63" s="47" t="s">
        <v>140</v>
      </c>
      <c r="B63" s="48" t="s">
        <v>65</v>
      </c>
      <c r="C63" s="49" t="s">
        <v>141</v>
      </c>
      <c r="D63" s="50">
        <v>15.6</v>
      </c>
      <c r="E63" s="60"/>
      <c r="F63" s="51">
        <f t="shared" si="6"/>
        <v>0</v>
      </c>
    </row>
    <row r="64" spans="1:6" ht="30" customHeight="1" x14ac:dyDescent="0.25">
      <c r="A64" s="47" t="s">
        <v>142</v>
      </c>
      <c r="B64" s="48" t="s">
        <v>65</v>
      </c>
      <c r="C64" s="49" t="s">
        <v>179</v>
      </c>
      <c r="D64" s="50">
        <v>2</v>
      </c>
      <c r="E64" s="60"/>
      <c r="F64" s="51">
        <f t="shared" si="6"/>
        <v>0</v>
      </c>
    </row>
    <row r="65" spans="1:6" ht="15" customHeight="1" x14ac:dyDescent="0.25">
      <c r="A65" s="47" t="s">
        <v>143</v>
      </c>
      <c r="B65" s="48" t="s">
        <v>82</v>
      </c>
      <c r="C65" s="49" t="s">
        <v>144</v>
      </c>
      <c r="D65" s="50">
        <v>1</v>
      </c>
      <c r="E65" s="60"/>
      <c r="F65" s="51">
        <f t="shared" si="6"/>
        <v>0</v>
      </c>
    </row>
    <row r="66" spans="1:6" ht="15" customHeight="1" x14ac:dyDescent="0.25">
      <c r="A66" s="52"/>
      <c r="B66" s="53" t="s">
        <v>58</v>
      </c>
      <c r="C66" s="54" t="s">
        <v>20</v>
      </c>
      <c r="D66" s="55"/>
      <c r="E66" s="56"/>
      <c r="F66" s="57">
        <f>SUM(F50:F65)</f>
        <v>0</v>
      </c>
    </row>
    <row r="67" spans="1:6" ht="15" customHeight="1" x14ac:dyDescent="0.25">
      <c r="A67" s="42" t="s">
        <v>145</v>
      </c>
      <c r="B67" s="58" t="s">
        <v>2</v>
      </c>
      <c r="C67" s="44" t="s">
        <v>16</v>
      </c>
      <c r="D67" s="45"/>
      <c r="E67" s="46"/>
      <c r="F67" s="46"/>
    </row>
    <row r="68" spans="1:6" ht="15" customHeight="1" x14ac:dyDescent="0.25">
      <c r="A68" s="47" t="s">
        <v>146</v>
      </c>
      <c r="B68" s="48" t="s">
        <v>82</v>
      </c>
      <c r="C68" s="49" t="s">
        <v>16</v>
      </c>
      <c r="D68" s="50">
        <v>1</v>
      </c>
      <c r="E68" s="60"/>
      <c r="F68" s="51">
        <f>+ROUND(TRUNC(D68,2)*TRUNC(E68,2),2)</f>
        <v>0</v>
      </c>
    </row>
    <row r="69" spans="1:6" ht="15" customHeight="1" x14ac:dyDescent="0.25">
      <c r="A69" s="52"/>
      <c r="B69" s="53" t="s">
        <v>58</v>
      </c>
      <c r="C69" s="54" t="s">
        <v>147</v>
      </c>
      <c r="D69" s="55"/>
      <c r="E69" s="56"/>
      <c r="F69" s="57">
        <f>SUM(F68)</f>
        <v>0</v>
      </c>
    </row>
    <row r="70" spans="1:6" ht="15" customHeight="1" x14ac:dyDescent="0.25">
      <c r="A70" s="42" t="s">
        <v>148</v>
      </c>
      <c r="B70" s="58" t="s">
        <v>2</v>
      </c>
      <c r="C70" s="44" t="s">
        <v>149</v>
      </c>
      <c r="D70" s="45"/>
      <c r="E70" s="46"/>
      <c r="F70" s="46"/>
    </row>
    <row r="71" spans="1:6" ht="15" customHeight="1" x14ac:dyDescent="0.25">
      <c r="A71" s="47" t="s">
        <v>150</v>
      </c>
      <c r="B71" s="48" t="s">
        <v>151</v>
      </c>
      <c r="C71" s="49" t="s">
        <v>152</v>
      </c>
      <c r="D71" s="50">
        <v>2.4500000000000002</v>
      </c>
      <c r="E71" s="60"/>
      <c r="F71" s="51">
        <f t="shared" ref="F71:F73" si="7">+ROUND(TRUNC(D71,2)*TRUNC(E71,2),2)</f>
        <v>0</v>
      </c>
    </row>
    <row r="72" spans="1:6" ht="15" customHeight="1" x14ac:dyDescent="0.25">
      <c r="A72" s="47" t="s">
        <v>153</v>
      </c>
      <c r="B72" s="48" t="s">
        <v>151</v>
      </c>
      <c r="C72" s="49" t="s">
        <v>154</v>
      </c>
      <c r="D72" s="50">
        <v>0.5</v>
      </c>
      <c r="E72" s="60"/>
      <c r="F72" s="51">
        <f t="shared" si="7"/>
        <v>0</v>
      </c>
    </row>
    <row r="73" spans="1:6" ht="15" customHeight="1" x14ac:dyDescent="0.25">
      <c r="A73" s="47" t="s">
        <v>155</v>
      </c>
      <c r="B73" s="48" t="s">
        <v>82</v>
      </c>
      <c r="C73" s="49" t="s">
        <v>156</v>
      </c>
      <c r="D73" s="50">
        <v>1</v>
      </c>
      <c r="E73" s="60"/>
      <c r="F73" s="51">
        <f t="shared" si="7"/>
        <v>0</v>
      </c>
    </row>
    <row r="74" spans="1:6" ht="15" customHeight="1" x14ac:dyDescent="0.25">
      <c r="A74" s="52"/>
      <c r="B74" s="53" t="s">
        <v>58</v>
      </c>
      <c r="C74" s="54" t="s">
        <v>157</v>
      </c>
      <c r="D74" s="55"/>
      <c r="E74" s="56"/>
      <c r="F74" s="57">
        <f>SUM(F71:F73)</f>
        <v>0</v>
      </c>
    </row>
    <row r="75" spans="1:6" ht="15" customHeight="1" x14ac:dyDescent="0.25">
      <c r="A75" s="42" t="s">
        <v>158</v>
      </c>
      <c r="B75" s="58" t="s">
        <v>2</v>
      </c>
      <c r="C75" s="44" t="s">
        <v>19</v>
      </c>
      <c r="D75" s="45"/>
      <c r="E75" s="46"/>
      <c r="F75" s="46"/>
    </row>
    <row r="76" spans="1:6" ht="15" customHeight="1" x14ac:dyDescent="0.25">
      <c r="A76" s="47" t="s">
        <v>159</v>
      </c>
      <c r="B76" s="48" t="s">
        <v>82</v>
      </c>
      <c r="C76" s="49" t="s">
        <v>19</v>
      </c>
      <c r="D76" s="50">
        <v>1</v>
      </c>
      <c r="E76" s="60"/>
      <c r="F76" s="51">
        <f>+ROUND(TRUNC(D76,2)*TRUNC(E76,2),2)</f>
        <v>0</v>
      </c>
    </row>
    <row r="77" spans="1:6" ht="15" customHeight="1" x14ac:dyDescent="0.25">
      <c r="A77" s="52"/>
      <c r="B77" s="53" t="s">
        <v>58</v>
      </c>
      <c r="C77" s="54" t="s">
        <v>160</v>
      </c>
      <c r="D77" s="55"/>
      <c r="E77" s="56"/>
      <c r="F77" s="57">
        <f>SUM(F76)</f>
        <v>0</v>
      </c>
    </row>
    <row r="78" spans="1:6" ht="15" customHeight="1" x14ac:dyDescent="0.25">
      <c r="A78" s="42" t="s">
        <v>161</v>
      </c>
      <c r="B78" s="58" t="s">
        <v>2</v>
      </c>
      <c r="C78" s="44" t="s">
        <v>162</v>
      </c>
      <c r="D78" s="45"/>
      <c r="E78" s="46"/>
      <c r="F78" s="46"/>
    </row>
    <row r="79" spans="1:6" ht="15" customHeight="1" x14ac:dyDescent="0.25">
      <c r="A79" s="47" t="s">
        <v>163</v>
      </c>
      <c r="B79" s="48" t="s">
        <v>82</v>
      </c>
      <c r="C79" s="49" t="s">
        <v>164</v>
      </c>
      <c r="D79" s="50">
        <v>1</v>
      </c>
      <c r="E79" s="60"/>
      <c r="F79" s="51">
        <f t="shared" ref="F79:F80" si="8">+ROUND(TRUNC(D79,2)*TRUNC(E79,2),2)</f>
        <v>0</v>
      </c>
    </row>
    <row r="80" spans="1:6" ht="15" customHeight="1" x14ac:dyDescent="0.25">
      <c r="A80" s="47" t="s">
        <v>165</v>
      </c>
      <c r="B80" s="48" t="s">
        <v>82</v>
      </c>
      <c r="C80" s="49" t="s">
        <v>166</v>
      </c>
      <c r="D80" s="50">
        <v>1</v>
      </c>
      <c r="E80" s="60"/>
      <c r="F80" s="51">
        <f t="shared" si="8"/>
        <v>0</v>
      </c>
    </row>
    <row r="81" spans="1:7" ht="15.75" customHeight="1" x14ac:dyDescent="0.25">
      <c r="A81" s="52"/>
      <c r="B81" s="53" t="s">
        <v>58</v>
      </c>
      <c r="C81" s="54" t="s">
        <v>167</v>
      </c>
      <c r="D81" s="55"/>
      <c r="E81" s="56"/>
      <c r="F81" s="57">
        <f>SUM(F79:F80)</f>
        <v>0</v>
      </c>
    </row>
    <row r="82" spans="1:7" ht="15" customHeight="1" x14ac:dyDescent="0.25">
      <c r="A82" s="52"/>
      <c r="B82" s="53" t="s">
        <v>58</v>
      </c>
      <c r="C82" s="59" t="s">
        <v>168</v>
      </c>
      <c r="D82" s="55"/>
      <c r="E82" s="56"/>
      <c r="F82" s="57">
        <f>+F81+F77+F74+F69+F66+F48+F41+F37+F33+F30+F26+F12</f>
        <v>0</v>
      </c>
    </row>
    <row r="83" spans="1:7" s="3" customFormat="1" x14ac:dyDescent="0.25">
      <c r="A83" s="25"/>
      <c r="B83" s="26"/>
      <c r="C83" s="27" t="s">
        <v>169</v>
      </c>
      <c r="D83" s="20" t="str">
        <f>+IF(AND($F$82&gt;0,LEN(F83)&lt;=0,LEN(E83)&lt;=0),"13 %",IF(AND($F$82&gt;0,F83&gt;0,LEN(E83)&lt;=0),+(F83/$F$82),""))</f>
        <v/>
      </c>
      <c r="E83" s="21"/>
      <c r="F83" s="61"/>
    </row>
    <row r="84" spans="1:7" s="3" customFormat="1" x14ac:dyDescent="0.25">
      <c r="A84" s="25"/>
      <c r="B84" s="26"/>
      <c r="C84" s="27" t="s">
        <v>170</v>
      </c>
      <c r="D84" s="22" t="str">
        <f>+IF(AND($F$82&gt;0,LEN(F84)&lt;=0,LEN(E84)&lt;=0)," 6 %",IF(AND($F$82&gt;0,F84&gt;0,LEN(E84)&lt;=0),+(F84/$F$82),""))</f>
        <v/>
      </c>
      <c r="E84" s="23"/>
      <c r="F84" s="61"/>
    </row>
    <row r="85" spans="1:7" s="3" customFormat="1" ht="30" customHeight="1" x14ac:dyDescent="0.25">
      <c r="A85" s="25"/>
      <c r="B85" s="28" t="s">
        <v>58</v>
      </c>
      <c r="C85" s="29" t="s">
        <v>171</v>
      </c>
      <c r="D85" s="29"/>
      <c r="E85" s="30"/>
      <c r="F85" s="36" t="str">
        <f>IF(COUNTA(E7:E80)&lt;52,"hay "&amp;52-COUNTA(E7:E80)&amp;" partida/s sin ofertar",IF(AND(COUNTA(E83:E84)&gt;0,COUNTA(F83:F84)&gt;0),"ERROR GG-BI",IF(AND(LEN(D83)+LEN(D84)&gt;0,LEN(E83)+LEN(E84)&gt;0),"ERROR: revisar % GG-BI incluidos",IF(ABS(E83)+ABS(E84)&gt;0,F82,IF(ROUND(SUM(F82:F84),2)=F82+F83+F84,SUM(F82:F84),"revisar G.G.-B.I. ofertados (decimales)")))))</f>
        <v>hay 52 partida/s sin ofertar</v>
      </c>
    </row>
    <row r="86" spans="1:7" s="3" customFormat="1" ht="35.1" customHeight="1" x14ac:dyDescent="0.25">
      <c r="A86" s="81" t="str">
        <f ca="1">+IF(F85="ERROR GG-BI","No se pueden completar A LA VEZ celdas % GG-BI incluidos en precios unitarios ("&amp;+SUBSTITUTE(CELL("direccion",E83),"$","")&amp;" - "&amp;+SUBSTITUTE(CELL("direccion",E84),"$","")&amp;") y celdas importe GG-BI NO incluidos en precios unitarios ("&amp;+SUBSTITUTE(CELL("direccion",F83),"$","")&amp;" - "&amp;+SUBSTITUTE(CELL("direccion",F84),"$","")&amp;")","")</f>
        <v/>
      </c>
      <c r="B86" s="81"/>
      <c r="C86" s="81"/>
      <c r="D86" s="81"/>
      <c r="E86" s="81"/>
      <c r="F86" s="81"/>
    </row>
    <row r="87" spans="1:7" s="31" customFormat="1" ht="18.75" customHeight="1" x14ac:dyDescent="0.25">
      <c r="A87" s="79" t="s">
        <v>172</v>
      </c>
      <c r="B87" s="79"/>
      <c r="C87" s="79"/>
      <c r="D87" s="79"/>
      <c r="E87" s="79"/>
      <c r="F87" s="79"/>
      <c r="G87" s="5"/>
    </row>
    <row r="88" spans="1:7" s="31" customFormat="1" ht="15" customHeight="1" x14ac:dyDescent="0.25">
      <c r="A88" s="79" t="s">
        <v>177</v>
      </c>
      <c r="B88" s="79"/>
      <c r="C88" s="79"/>
      <c r="D88" s="79"/>
      <c r="E88" s="79"/>
      <c r="F88" s="79"/>
      <c r="G88" s="5"/>
    </row>
    <row r="89" spans="1:7" s="33" customFormat="1" x14ac:dyDescent="0.25">
      <c r="A89" s="32"/>
      <c r="B89" s="1"/>
      <c r="C89" s="1"/>
      <c r="D89" s="1"/>
      <c r="E89" s="1"/>
      <c r="F89" s="1"/>
      <c r="G89" s="1"/>
    </row>
    <row r="90" spans="1:7" s="33" customFormat="1" x14ac:dyDescent="0.25">
      <c r="A90" s="32"/>
      <c r="B90" s="1"/>
      <c r="C90" s="1"/>
      <c r="D90" s="1"/>
      <c r="E90" s="1"/>
      <c r="F90" s="4"/>
      <c r="G90" s="1"/>
    </row>
    <row r="91" spans="1:7" s="33" customFormat="1" x14ac:dyDescent="0.25">
      <c r="A91" s="34" t="s">
        <v>33</v>
      </c>
      <c r="B91" s="80"/>
      <c r="C91" s="80"/>
      <c r="D91" s="80"/>
      <c r="E91" s="80"/>
      <c r="F91" s="2"/>
      <c r="G91" s="2"/>
    </row>
    <row r="92" spans="1:7" s="33" customFormat="1" x14ac:dyDescent="0.25">
      <c r="A92" s="32"/>
      <c r="B92" s="1"/>
      <c r="C92" s="1"/>
      <c r="D92" s="1"/>
      <c r="E92" s="1"/>
      <c r="F92" s="1"/>
      <c r="G92" s="1"/>
    </row>
    <row r="93" spans="1:7" s="33" customFormat="1" x14ac:dyDescent="0.25">
      <c r="A93" s="32"/>
      <c r="B93" s="1"/>
      <c r="C93" s="1"/>
      <c r="D93" s="1"/>
      <c r="E93" s="1"/>
      <c r="F93" s="1"/>
      <c r="G93" s="1"/>
    </row>
    <row r="94" spans="1:7" s="33" customFormat="1" ht="75" customHeight="1" x14ac:dyDescent="0.25">
      <c r="A94" s="74" t="s">
        <v>173</v>
      </c>
      <c r="B94" s="74"/>
      <c r="C94" s="74"/>
      <c r="D94" s="74"/>
      <c r="E94" s="74"/>
      <c r="F94" s="74"/>
      <c r="G94" s="35"/>
    </row>
  </sheetData>
  <sheetProtection algorithmName="SHA-512" hashValue="qYgM9q2xQ271ZWJKBllnfl7fUY8Fn8MjjIM/P12yZ7c5Y535ib9nQ3NEWVwJlRTqULCeCK5fgyFh7cqCsRO53g==" saltValue="68q3Zo720ad/BlwvuwiF9w==" spinCount="100000" sheet="1" objects="1" scenarios="1" selectLockedCells="1"/>
  <autoFilter ref="A5:G88" xr:uid="{E93D4F38-4422-4DD6-9487-5441FD2F9127}"/>
  <mergeCells count="7">
    <mergeCell ref="A94:F94"/>
    <mergeCell ref="A1:F1"/>
    <mergeCell ref="A2:F2"/>
    <mergeCell ref="A87:F87"/>
    <mergeCell ref="A88:F88"/>
    <mergeCell ref="B91:E91"/>
    <mergeCell ref="A86:F86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6" fitToHeight="100" orientation="portrait" r:id="rId1"/>
  <headerFooter>
    <oddFooter>&amp;R &amp;P / &amp;N</oddFooter>
  </headerFooter>
  <ignoredErrors>
    <ignoredError sqref="A6:A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2026-06-19T06:39:35Z</cp:lastPrinted>
  <dcterms:created xsi:type="dcterms:W3CDTF">2025-05-09T06:37:59Z</dcterms:created>
  <dcterms:modified xsi:type="dcterms:W3CDTF">2026-06-19T06:53:30Z</dcterms:modified>
</cp:coreProperties>
</file>