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2250-2026 - Obras Remodelac Seguridad Accesos CPP Andalucia(VV)\2 Doc def\"/>
    </mc:Choice>
  </mc:AlternateContent>
  <xr:revisionPtr revIDLastSave="0" documentId="13_ncr:1_{771C2E05-B670-482B-86FF-01A83C40A9FF}"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Precio'!$D$6:$F$66</definedName>
    <definedName name="_xlnm.Print_Area" localSheetId="0">'Anexo I pag 1 oferta'!$A$3:$I$56</definedName>
    <definedName name="_xlnm.Print_Area" localSheetId="1">'Anexo I Tabla Desglose Precio'!$A$4:$F$73</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3" i="4" l="1"/>
  <c r="F61" i="4"/>
  <c r="F59" i="4"/>
  <c r="F57" i="4"/>
  <c r="F56" i="4"/>
  <c r="F54" i="4"/>
  <c r="F53" i="4"/>
  <c r="F52" i="4"/>
  <c r="F51" i="4"/>
  <c r="F49" i="4"/>
  <c r="F48" i="4"/>
  <c r="F47" i="4"/>
  <c r="F46" i="4"/>
  <c r="F45" i="4"/>
  <c r="F44" i="4"/>
  <c r="F43" i="4"/>
  <c r="F42" i="4"/>
  <c r="F41" i="4"/>
  <c r="F40" i="4"/>
  <c r="F38" i="4"/>
  <c r="F37" i="4"/>
  <c r="F36" i="4"/>
  <c r="F35" i="4"/>
  <c r="F34" i="4"/>
  <c r="F33" i="4"/>
  <c r="F32" i="4"/>
  <c r="F31" i="4"/>
  <c r="F30" i="4"/>
  <c r="F29" i="4"/>
  <c r="F27" i="4"/>
  <c r="F26" i="4"/>
  <c r="F25" i="4"/>
  <c r="F24" i="4"/>
  <c r="F23" i="4"/>
  <c r="F22" i="4"/>
  <c r="F21" i="4"/>
  <c r="F20" i="4"/>
  <c r="F19" i="4"/>
  <c r="F18" i="4"/>
  <c r="F17" i="4"/>
  <c r="F15" i="4"/>
  <c r="F14" i="4"/>
  <c r="F13" i="4"/>
  <c r="F12" i="4"/>
  <c r="F11" i="4"/>
  <c r="F10" i="4"/>
  <c r="F58" i="4" l="1"/>
  <c r="F60" i="4"/>
  <c r="F62" i="4"/>
  <c r="F55" i="4" l="1"/>
  <c r="F9" i="4"/>
  <c r="F50" i="4"/>
  <c r="F39" i="4" s="1"/>
  <c r="F28" i="4" s="1"/>
  <c r="F16" i="4" s="1"/>
  <c r="F8" i="4"/>
  <c r="F7" i="4" s="1"/>
  <c r="F64" i="4" l="1"/>
  <c r="F65" i="4" s="1"/>
  <c r="D65" i="4" s="1"/>
  <c r="F66" i="4" l="1"/>
  <c r="D66" i="4" s="1"/>
  <c r="F67" i="4" l="1"/>
  <c r="B29" i="5" s="1"/>
</calcChain>
</file>

<file path=xl/sharedStrings.xml><?xml version="1.0" encoding="utf-8"?>
<sst xmlns="http://schemas.openxmlformats.org/spreadsheetml/2006/main" count="205" uniqueCount="162">
  <si>
    <t>Código</t>
  </si>
  <si>
    <t>Resumen</t>
  </si>
  <si>
    <t>m2</t>
  </si>
  <si>
    <t>m</t>
  </si>
  <si>
    <t>m²</t>
  </si>
  <si>
    <t>TOTAL PRESUPUESTO EJECUCIÓN MATERIAL</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</si>
  <si>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</si>
  <si>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</si>
  <si>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</si>
  <si>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</si>
  <si>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</si>
  <si>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</si>
  <si>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</si>
  <si>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</si>
  <si>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</si>
  <si>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</si>
  <si>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</si>
  <si>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</si>
  <si>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</si>
  <si>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</si>
  <si>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</si>
  <si>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</si>
  <si>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</si>
  <si>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</si>
  <si>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</si>
  <si>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</si>
  <si>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</si>
  <si>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</si>
  <si>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</si>
  <si>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</si>
  <si>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</si>
  <si>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</si>
  <si>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</si>
  <si>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</si>
  <si>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</si>
  <si>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PAVIMENTOS</t>
  </si>
  <si>
    <t>Importe Unitario Ofertado</t>
  </si>
  <si>
    <t>Total Ofertado</t>
  </si>
  <si>
    <t>ACTUACIONES PREVIAS</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</si>
  <si>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</si>
  <si>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TOTAL OFERTADO</t>
  </si>
  <si>
    <t>TRAMITACIONES ADMINISTRATIVAS</t>
  </si>
  <si>
    <t>TOMA DE DATOS Y GENERACIÓN DE DOCUMENTACIÓN</t>
  </si>
  <si>
    <t>Unidad de medida</t>
  </si>
  <si>
    <t>Cantidad</t>
  </si>
  <si>
    <t>CONTROL DE CALIDAD (1,5 % )</t>
  </si>
  <si>
    <t>CONTROL DE CALIDAD</t>
  </si>
  <si>
    <t>GESTIÓN DE RESIDUOS (1,5 %)</t>
  </si>
  <si>
    <t>GESTION DE RESIDUOS</t>
  </si>
  <si>
    <t>SEGURIDAD Y SALUD (2,5 % )</t>
  </si>
  <si>
    <t>SEGURIDAD Y SALUD</t>
  </si>
  <si>
    <t xml:space="preserve">“Obras Remodelación de Seguridad Accesos CPP Andalucía" </t>
  </si>
  <si>
    <t>Expediente n.º S/02250/2026</t>
  </si>
  <si>
    <t>S-02250-2026 - Obras Remodelación de Seguridad Accesos CPP Andalucía</t>
  </si>
  <si>
    <t>CAP 01</t>
  </si>
  <si>
    <t>u</t>
  </si>
  <si>
    <t>CAP 02</t>
  </si>
  <si>
    <t>DESMONTAJE POSTE / SEÑAL h&lt;3 m</t>
  </si>
  <si>
    <t>PROTECCIÓN DE ÁRBOL</t>
  </si>
  <si>
    <t>DESPLAZAMIENTO DE ARQUETA DE ALUMBRADO PÚBLICO</t>
  </si>
  <si>
    <t>RETIRADA DE INSTALACIONES FUERA DE SERVICIO</t>
  </si>
  <si>
    <t>DESMONTAJE DE BANDA DE RODADURA DE ENTRADA VEHÍCULOS</t>
  </si>
  <si>
    <t>AYUDAS ALBAÑILERÍA</t>
  </si>
  <si>
    <t>CAP 03</t>
  </si>
  <si>
    <t>EXCAVACIONES Y CIMENTACIÓN</t>
  </si>
  <si>
    <t>DEMOLICIÓN Y LEVANTADO BORDILLO DE HORMIGÓN 10-20 cm CON CIMENTACIÓN A MÁQUINA S/TRANSPORTE</t>
  </si>
  <si>
    <t>DEMOLICIÓN Y LEVANTADO ACERA DE BALDOSA DE HORMIGÓN A MÁQUINA</t>
  </si>
  <si>
    <t>CORTE Y LEVANTADO DE ASFALTO EN CALLE PARA REPARACIÓN</t>
  </si>
  <si>
    <t>EXCAVACIÓN VACIADO A MÁQUINA TERRENO MEDIO</t>
  </si>
  <si>
    <t>m3</t>
  </si>
  <si>
    <t>CANALIZACIÓN 40x60 cm PEATONAL 4x63 mm</t>
  </si>
  <si>
    <t>CANALIZACIÓN 40x80 cm CALZADA 4x110 mm</t>
  </si>
  <si>
    <t>SOLERA HORMIGÓN ARMADO HA-25/B/20 (PASO ELEVADO PEATONAL)</t>
  </si>
  <si>
    <t>HORMIGÓN LIMPIEZA Y NIVELACIÓN HL-150/P/20 VERT. BOMBA</t>
  </si>
  <si>
    <t>SOLERA HORMIGÓN ARMADO HA-25/B/20 (NUEVAS ACERAS)</t>
  </si>
  <si>
    <t>ZUNCHO DE HA 30X30 CM</t>
  </si>
  <si>
    <t>ALCORQUE HORMIGÓN 2 PIEZAS 1x1 m</t>
  </si>
  <si>
    <t>CAP 04</t>
  </si>
  <si>
    <t>RECRECIDO FORMACIÓN PENDIENTES MORTERO CEMENTO e=5-7 cm</t>
  </si>
  <si>
    <t>PAVIMENTO LOSETA 4 PASTILLAS CEMENTO GRIS 20x20 cm</t>
  </si>
  <si>
    <t>PAVIMENTO LOSETA HIDRÁULICA PODOTÁCTIL DIRECCIONAL 40x40 cm</t>
  </si>
  <si>
    <t>PAVIMENTO LOSETA HIDRÁULICA PODOTÁCTIL BOTONES 40x40 cm</t>
  </si>
  <si>
    <t>IMPERMEABILIZACIÓN DE JUNTAS DE DILATACIÓN Y TAPAJUNTAS CON BANDA MOTERPLAS SBS DE SOPREMA</t>
  </si>
  <si>
    <t>BORDILLO PREFABRICADO DE HORMIGÓN</t>
  </si>
  <si>
    <t>BANDA REDUCTORA DE VELOCIDAD PARA VÍAS PRIVADAS</t>
  </si>
  <si>
    <t>REPARACION DE ÁREAS ASFALTADAS CON MORTERO ASFÁLTICO</t>
  </si>
  <si>
    <t>ANGULAR ACERO L-60.8 mm REMATE</t>
  </si>
  <si>
    <t>ADAPTACIÓN Y NIVELACIÓN DE ARQUETA EXISTENTE EN ACERA</t>
  </si>
  <si>
    <t>CAP 05</t>
  </si>
  <si>
    <t>INSTALACIONES</t>
  </si>
  <si>
    <t>APERTURA ROZAS LADRILLO MACIZO C/ROZADORA</t>
  </si>
  <si>
    <t>MEMBRANA HERMÉTICA PASATUBOS AUTOADHESIVA PASSIVHAUS D=50-80 mm</t>
  </si>
  <si>
    <t>SUMINISTRO INSTALACIÓN CABLE RV-K 0,6/1 kV 3x2,5 mm2</t>
  </si>
  <si>
    <t>SUMINISTRO E INSTALACIÓN DE CABLEADO HORIZONTAL UTP CATEGORÍA 6 PVC</t>
  </si>
  <si>
    <t>ARQUETA PREFABRICADA PVC 40x40 cm</t>
  </si>
  <si>
    <t>TAPA DE ARQUETA 50x50 cm</t>
  </si>
  <si>
    <t>BARRERA CONTROL ENTRADA &lt;4,00 m AUTOMÁTICA</t>
  </si>
  <si>
    <t>SENSOR DE SEGURIDAD</t>
  </si>
  <si>
    <t>INSTALACIÓN DE COLUMNA VERTICAL PARA SENSOR DE SEGURIDAD</t>
  </si>
  <si>
    <t>DESMONTAJE HIDRANTE</t>
  </si>
  <si>
    <t>CAP 06</t>
  </si>
  <si>
    <t>SEÑALIZACIÓN</t>
  </si>
  <si>
    <t>PINTURA TERMOPLÁSTICA CEBREADOS</t>
  </si>
  <si>
    <t>SEÑAL DE VELOCIDAD MÁXIMA 20 KM/H (R301)</t>
  </si>
  <si>
    <t>SEÑAL METÁLICA VIAL PROHIBIDO APARCAR (R308h)</t>
  </si>
  <si>
    <t>PINTADO FLECHAS INDICADORAS DIRECCIÓN</t>
  </si>
  <si>
    <t>CAP 07</t>
  </si>
  <si>
    <t>CERRAJERÍA</t>
  </si>
  <si>
    <t>VALLA PREFABRICADA PARA SEPARACIÓN PEATONES Y VEHÍCULOS</t>
  </si>
  <si>
    <t>PASAMANOS TUBO ACERO INOXIDABLE D=50 mm</t>
  </si>
  <si>
    <t>CAP 08</t>
  </si>
  <si>
    <t>CAP 09</t>
  </si>
  <si>
    <t>CAP 10</t>
  </si>
  <si>
    <t xml:space="preserve">(*) Cuando no se indiquen otros porcentajes se entenderá que, quedan incluidos en el precio de la oferta el 13% de Gastos Generales y el 6% de Beneficio Industrial 
</t>
  </si>
  <si>
    <t>CAP 01_01</t>
  </si>
  <si>
    <t>CAP 02_01</t>
  </si>
  <si>
    <t>CAP 02_02</t>
  </si>
  <si>
    <t>CAP 02_03</t>
  </si>
  <si>
    <t>CAP 02_04</t>
  </si>
  <si>
    <t>CAP 02_05</t>
  </si>
  <si>
    <t>CAP 02_06</t>
  </si>
  <si>
    <t>CAP 03_01</t>
  </si>
  <si>
    <t>CAP 03_02</t>
  </si>
  <si>
    <t>CAP 03_03</t>
  </si>
  <si>
    <t>CAP 03_04</t>
  </si>
  <si>
    <t>CAP 03_05</t>
  </si>
  <si>
    <t>CAP 03_06</t>
  </si>
  <si>
    <t>CAP 03_07</t>
  </si>
  <si>
    <t>CAP 03_08</t>
  </si>
  <si>
    <t>CAP 03_09</t>
  </si>
  <si>
    <t>CAP 03_10</t>
  </si>
  <si>
    <t>CAP 03_11</t>
  </si>
  <si>
    <t>CAP 04_01</t>
  </si>
  <si>
    <t>CAP 04_02</t>
  </si>
  <si>
    <t>CAP 04_03</t>
  </si>
  <si>
    <t>CAP 04_04</t>
  </si>
  <si>
    <t>CAP 04_05</t>
  </si>
  <si>
    <t>CAP 04_06</t>
  </si>
  <si>
    <t>CAP 04_07</t>
  </si>
  <si>
    <t>CAP 04_08</t>
  </si>
  <si>
    <t>CAP 04_09</t>
  </si>
  <si>
    <t>CAP 04_10</t>
  </si>
  <si>
    <t>CAP 05_01</t>
  </si>
  <si>
    <t>CAP 05_02</t>
  </si>
  <si>
    <t>CAP 05_03</t>
  </si>
  <si>
    <t>CAP 05_04</t>
  </si>
  <si>
    <t>CAP 05_05</t>
  </si>
  <si>
    <t>CAP 05_06</t>
  </si>
  <si>
    <t>CAP 05_07</t>
  </si>
  <si>
    <t>CAP 05_08</t>
  </si>
  <si>
    <t>CAP 05_09</t>
  </si>
  <si>
    <t>CAP 05_10</t>
  </si>
  <si>
    <t>CAP 06_01</t>
  </si>
  <si>
    <t>CAP 06_02</t>
  </si>
  <si>
    <t>CAP 06_03</t>
  </si>
  <si>
    <t>CAP 06_04</t>
  </si>
  <si>
    <t>CAP_ 07_01</t>
  </si>
  <si>
    <t>CAP 07_02</t>
  </si>
  <si>
    <t>CAP 08_01</t>
  </si>
  <si>
    <t>CAP 09_01</t>
  </si>
  <si>
    <t>CAP 10_01</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</si>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</sst>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sz val="8"/>
      <name val="Calibri"/>
      <family val="2"/>
      <scheme val="minor"/>
    </font>
    <font>
      <b/>
      <sz val="10"/>
      <color theme="1"/>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9"/>
      <color theme="1"/>
      <name val="Calibri"/>
      <family val="2"/>
      <scheme val="minor"/>
    </font>
    <font>
      <b/>
      <sz val="10"/>
      <color rgb="FF808080"/>
      <name val="Calibri"/>
      <family val="2"/>
      <scheme val="minor"/>
    </font>
    <font>
      <b/>
      <i/>
      <sz val="9"/>
      <name val="Calibri"/>
      <family val="2"/>
      <scheme val="minor"/>
    </font>
    <font>
      <b/>
      <sz val="10"/>
      <color theme="4" tint="-0.499984740745262"/>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rgb="FFF0F0F0"/>
        <bgColor indexed="64"/>
      </patternFill>
    </fill>
    <fill>
      <patternFill patternType="solid">
        <fgColor theme="5" tint="0.5999938962981048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88">
    <xf numFmtId="0" fontId="0" fillId="0" borderId="0" xfId="0"/>
    <xf numFmtId="0" fontId="0" fillId="0" borderId="0" xfId="0" applyProtection="1"/>
    <xf numFmtId="0" fontId="0" fillId="0" borderId="0" xfId="0" applyBorder="1" applyProtection="1"/>
    <xf numFmtId="0" fontId="12" fillId="0" borderId="9" xfId="0" applyFont="1" applyBorder="1" applyAlignment="1" applyProtection="1">
      <alignment horizontal="left" vertical="center" wrapText="1"/>
    </xf>
    <xf numFmtId="0" fontId="12" fillId="0" borderId="3" xfId="0" applyFont="1" applyBorder="1" applyAlignment="1" applyProtection="1">
      <alignment horizontal="left" vertical="center" wrapText="1"/>
    </xf>
    <xf numFmtId="0" fontId="0" fillId="0" borderId="0" xfId="0" applyBorder="1" applyAlignment="1" applyProtection="1">
      <alignment vertical="top"/>
    </xf>
    <xf numFmtId="0" fontId="0" fillId="0" borderId="0" xfId="0" applyAlignment="1" applyProtection="1">
      <alignment vertical="top"/>
    </xf>
    <xf numFmtId="0" fontId="15" fillId="0" borderId="0" xfId="0" applyFont="1" applyProtection="1"/>
    <xf numFmtId="0" fontId="1"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8" fillId="0" borderId="0" xfId="0" applyFont="1" applyAlignment="1" applyProtection="1">
      <alignment horizontal="left" vertical="top"/>
    </xf>
    <xf numFmtId="0" fontId="0" fillId="3" borderId="0" xfId="0" applyFill="1" applyAlignment="1" applyProtection="1">
      <alignment vertical="top" shrinkToFit="1"/>
      <protection locked="0"/>
    </xf>
    <xf numFmtId="0" fontId="18"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0" fillId="0" borderId="0" xfId="0" applyFont="1" applyProtection="1"/>
    <xf numFmtId="0" fontId="1" fillId="0" borderId="0" xfId="0" applyFont="1" applyAlignment="1" applyProtection="1">
      <alignment vertical="top"/>
    </xf>
    <xf numFmtId="0" fontId="2" fillId="0" borderId="0" xfId="0" applyFont="1" applyAlignment="1" applyProtection="1">
      <alignment vertical="top"/>
    </xf>
    <xf numFmtId="49" fontId="4" fillId="0" borderId="3" xfId="0" applyNumberFormat="1" applyFont="1" applyFill="1" applyBorder="1" applyAlignment="1" applyProtection="1">
      <alignment vertical="top" wrapText="1"/>
    </xf>
    <xf numFmtId="0" fontId="6" fillId="0" borderId="2" xfId="0" applyFont="1" applyFill="1" applyBorder="1" applyAlignment="1" applyProtection="1">
      <alignment vertical="top"/>
    </xf>
    <xf numFmtId="0" fontId="0" fillId="0" borderId="2" xfId="0" applyFill="1" applyBorder="1" applyProtection="1"/>
    <xf numFmtId="0" fontId="0" fillId="3" borderId="12" xfId="0" applyFill="1" applyBorder="1" applyAlignment="1" applyProtection="1">
      <alignment horizontal="center" vertical="top"/>
      <protection locked="0"/>
    </xf>
    <xf numFmtId="0" fontId="0" fillId="3" borderId="0" xfId="0" applyFill="1" applyBorder="1" applyAlignment="1" applyProtection="1">
      <alignment horizontal="center" vertical="top"/>
      <protection locked="0"/>
    </xf>
    <xf numFmtId="0" fontId="8" fillId="0" borderId="0" xfId="0" applyFont="1" applyAlignment="1" applyProtection="1">
      <alignment horizontal="center" vertical="top"/>
    </xf>
    <xf numFmtId="4" fontId="9" fillId="3" borderId="1" xfId="0" applyNumberFormat="1" applyFont="1" applyFill="1" applyBorder="1" applyAlignment="1" applyProtection="1">
      <alignment horizontal="center" vertical="top"/>
    </xf>
    <xf numFmtId="49" fontId="4" fillId="0" borderId="3" xfId="0" applyNumberFormat="1" applyFont="1" applyFill="1" applyBorder="1" applyAlignment="1" applyProtection="1">
      <alignment horizontal="center" vertical="top" wrapText="1"/>
    </xf>
    <xf numFmtId="4" fontId="5" fillId="0" borderId="3" xfId="0" applyNumberFormat="1" applyFont="1" applyFill="1" applyBorder="1" applyAlignment="1" applyProtection="1">
      <alignment horizontal="center" vertical="top"/>
    </xf>
    <xf numFmtId="0" fontId="12" fillId="0" borderId="9" xfId="0" applyFont="1" applyBorder="1" applyAlignment="1" applyProtection="1">
      <alignment horizontal="center" vertical="center" wrapText="1"/>
    </xf>
    <xf numFmtId="10" fontId="14" fillId="3" borderId="10" xfId="0" applyNumberFormat="1" applyFont="1" applyFill="1" applyBorder="1" applyAlignment="1" applyProtection="1">
      <alignment horizontal="center" vertical="center"/>
    </xf>
    <xf numFmtId="2" fontId="14" fillId="3" borderId="11" xfId="0" applyNumberFormat="1" applyFont="1" applyFill="1" applyBorder="1" applyAlignment="1" applyProtection="1">
      <alignment horizontal="center" vertical="center"/>
      <protection locked="0"/>
    </xf>
    <xf numFmtId="4" fontId="4" fillId="3" borderId="1" xfId="0" applyNumberFormat="1" applyFont="1" applyFill="1" applyBorder="1" applyAlignment="1" applyProtection="1">
      <alignment horizontal="center" vertical="top"/>
      <protection locked="0"/>
    </xf>
    <xf numFmtId="2" fontId="14" fillId="3" borderId="4" xfId="0" applyNumberFormat="1" applyFont="1" applyFill="1" applyBorder="1" applyAlignment="1" applyProtection="1">
      <alignment horizontal="center" vertical="center"/>
      <protection locked="0"/>
    </xf>
    <xf numFmtId="0" fontId="12" fillId="0" borderId="3" xfId="0" applyFont="1" applyBorder="1" applyAlignment="1" applyProtection="1">
      <alignment horizontal="center" vertical="center" wrapText="1"/>
    </xf>
    <xf numFmtId="0" fontId="6" fillId="0" borderId="3" xfId="0" applyFont="1" applyFill="1" applyBorder="1" applyAlignment="1" applyProtection="1">
      <alignment horizontal="center"/>
    </xf>
    <xf numFmtId="4" fontId="4" fillId="3" borderId="1" xfId="0" applyNumberFormat="1" applyFont="1" applyFill="1" applyBorder="1" applyAlignment="1" applyProtection="1">
      <alignment horizontal="center"/>
    </xf>
    <xf numFmtId="4" fontId="0" fillId="0" borderId="0" xfId="0" applyNumberFormat="1" applyAlignment="1" applyProtection="1">
      <alignment horizontal="center"/>
    </xf>
    <xf numFmtId="0" fontId="0" fillId="0" borderId="0" xfId="0" applyBorder="1" applyAlignment="1" applyProtection="1">
      <alignment horizontal="center"/>
    </xf>
    <xf numFmtId="0" fontId="0" fillId="0" borderId="0" xfId="0" applyAlignment="1" applyProtection="1">
      <alignment horizontal="center"/>
    </xf>
    <xf numFmtId="4" fontId="6" fillId="3" borderId="1" xfId="0" applyNumberFormat="1" applyFont="1" applyFill="1" applyBorder="1" applyAlignment="1" applyProtection="1">
      <alignment horizontal="center" vertical="top"/>
    </xf>
    <xf numFmtId="4" fontId="6" fillId="3" borderId="1" xfId="0" applyNumberFormat="1" applyFont="1" applyFill="1" applyBorder="1" applyAlignment="1" applyProtection="1">
      <alignment horizontal="center" vertical="top"/>
      <protection locked="0"/>
    </xf>
    <xf numFmtId="0" fontId="0" fillId="0" borderId="0" xfId="0" applyAlignment="1" applyProtection="1">
      <alignment horizontal="center" vertical="top"/>
    </xf>
    <xf numFmtId="49" fontId="4" fillId="2" borderId="1" xfId="0" applyNumberFormat="1" applyFont="1" applyFill="1" applyBorder="1" applyAlignment="1">
      <alignment vertical="top"/>
    </xf>
    <xf numFmtId="49" fontId="4" fillId="2" borderId="1" xfId="0" applyNumberFormat="1" applyFont="1" applyFill="1" applyBorder="1" applyAlignment="1">
      <alignment vertical="top" wrapText="1"/>
    </xf>
    <xf numFmtId="49" fontId="6" fillId="5" borderId="1" xfId="0" applyNumberFormat="1" applyFont="1" applyFill="1" applyBorder="1" applyAlignment="1">
      <alignment vertical="top"/>
    </xf>
    <xf numFmtId="49" fontId="6" fillId="0" borderId="1" xfId="0" applyNumberFormat="1" applyFont="1" applyBorder="1" applyAlignment="1">
      <alignment vertical="top" wrapText="1"/>
    </xf>
    <xf numFmtId="4" fontId="22" fillId="2" borderId="1" xfId="0" applyNumberFormat="1" applyFont="1" applyFill="1" applyBorder="1" applyAlignment="1" applyProtection="1">
      <alignment horizontal="center" vertical="center"/>
    </xf>
    <xf numFmtId="0" fontId="0" fillId="0" borderId="0" xfId="0" applyAlignment="1" applyProtection="1">
      <alignment horizontal="center" vertical="center"/>
    </xf>
    <xf numFmtId="3" fontId="6" fillId="0" borderId="3" xfId="0" applyNumberFormat="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8" fillId="0" borderId="0" xfId="0" applyFont="1" applyAlignment="1" applyProtection="1">
      <alignment horizontal="center" vertical="center"/>
    </xf>
    <xf numFmtId="49" fontId="4" fillId="2" borderId="1" xfId="0" applyNumberFormat="1" applyFont="1" applyFill="1" applyBorder="1" applyAlignment="1">
      <alignment horizontal="center" vertical="center"/>
    </xf>
    <xf numFmtId="49" fontId="6" fillId="0" borderId="1" xfId="0" applyNumberFormat="1" applyFont="1" applyBorder="1" applyAlignment="1">
      <alignment horizontal="center" vertical="center"/>
    </xf>
    <xf numFmtId="3" fontId="5" fillId="2" borderId="1" xfId="0" applyNumberFormat="1" applyFont="1" applyFill="1" applyBorder="1" applyAlignment="1">
      <alignment horizontal="center" vertical="top"/>
    </xf>
    <xf numFmtId="4" fontId="6" fillId="0" borderId="1" xfId="0" applyNumberFormat="1" applyFont="1" applyBorder="1" applyAlignment="1">
      <alignment horizontal="center" vertical="top"/>
    </xf>
    <xf numFmtId="4" fontId="24" fillId="2" borderId="1" xfId="0" applyNumberFormat="1" applyFont="1" applyFill="1" applyBorder="1" applyAlignment="1" applyProtection="1">
      <alignment horizontal="center" vertical="center"/>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1" fillId="0" borderId="0" xfId="0" applyFont="1" applyAlignment="1" applyProtection="1">
      <alignment horizontal="center" vertical="top" wrapText="1"/>
    </xf>
    <xf numFmtId="0" fontId="17"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6" fillId="0" borderId="0" xfId="0" applyFont="1" applyBorder="1" applyAlignment="1" applyProtection="1">
      <alignment horizontal="left" vertical="top" wrapText="1"/>
    </xf>
    <xf numFmtId="0" fontId="10" fillId="0" borderId="5" xfId="0" applyFont="1" applyBorder="1" applyAlignment="1" applyProtection="1">
      <alignment horizontal="left" vertical="top" wrapText="1"/>
    </xf>
    <xf numFmtId="0" fontId="10" fillId="0" borderId="6" xfId="0" applyFont="1" applyBorder="1" applyAlignment="1" applyProtection="1">
      <alignment horizontal="left" vertical="top" wrapText="1"/>
    </xf>
    <xf numFmtId="0" fontId="10" fillId="0" borderId="7" xfId="0" applyFont="1" applyBorder="1" applyAlignment="1" applyProtection="1">
      <alignment horizontal="left" vertical="top" wrapText="1"/>
    </xf>
    <xf numFmtId="0" fontId="11"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3" fillId="6" borderId="1" xfId="0" applyFont="1" applyFill="1" applyBorder="1" applyAlignment="1" applyProtection="1">
      <alignment horizontal="center" vertical="top"/>
    </xf>
    <xf numFmtId="0" fontId="3" fillId="6" borderId="1" xfId="0" applyFont="1" applyFill="1" applyBorder="1" applyAlignment="1" applyProtection="1">
      <alignment horizontal="center" vertical="top" wrapText="1"/>
    </xf>
    <xf numFmtId="0" fontId="21" fillId="6" borderId="1" xfId="0" applyFont="1" applyFill="1" applyBorder="1" applyAlignment="1" applyProtection="1">
      <alignment horizontal="center" vertical="center" wrapText="1"/>
    </xf>
    <xf numFmtId="0" fontId="23" fillId="6" borderId="1"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888545</xdr:colOff>
      <xdr:row>7</xdr:row>
      <xdr:rowOff>50345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zoomScale="70" zoomScaleNormal="70" workbookViewId="0">
      <pane ySplit="9" topLeftCell="A10" activePane="bottomLeft" state="frozen"/>
      <selection pane="bottomLeft" activeCell="C55" sqref="C55:G55"/>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74" t="s">
        <v>8</v>
      </c>
      <c r="B2" s="74"/>
      <c r="C2" s="74"/>
      <c r="D2" s="74"/>
      <c r="E2" s="74"/>
      <c r="F2" s="74"/>
      <c r="G2" s="74"/>
      <c r="H2" s="74"/>
      <c r="I2" s="74"/>
    </row>
    <row r="5" spans="1:9" x14ac:dyDescent="0.25">
      <c r="D5" s="7"/>
      <c r="E5" s="7"/>
      <c r="F5" s="8"/>
      <c r="G5" s="8"/>
      <c r="H5" s="8"/>
      <c r="I5" s="9" t="s">
        <v>51</v>
      </c>
    </row>
    <row r="6" spans="1:9" x14ac:dyDescent="0.25">
      <c r="D6" s="7"/>
      <c r="E6" s="7"/>
      <c r="F6" s="8"/>
      <c r="G6" s="8"/>
      <c r="H6" s="8"/>
      <c r="I6" s="9"/>
    </row>
    <row r="7" spans="1:9" x14ac:dyDescent="0.25">
      <c r="D7" s="7"/>
      <c r="E7" s="7"/>
      <c r="F7" s="8"/>
      <c r="G7" s="8"/>
      <c r="H7" s="8"/>
      <c r="I7" s="10" t="s">
        <v>52</v>
      </c>
    </row>
    <row r="8" spans="1:9" ht="24.95" customHeight="1" x14ac:dyDescent="0.25"/>
    <row r="9" spans="1:9" ht="18.75" x14ac:dyDescent="0.3">
      <c r="A9" s="75" t="s">
        <v>9</v>
      </c>
      <c r="B9" s="75"/>
      <c r="C9" s="75"/>
      <c r="D9" s="75"/>
      <c r="E9" s="75"/>
      <c r="F9" s="75"/>
      <c r="G9" s="75"/>
      <c r="H9" s="75"/>
      <c r="I9" s="75"/>
    </row>
    <row r="10" spans="1:9" ht="15" customHeight="1" x14ac:dyDescent="0.25"/>
    <row r="11" spans="1:9" ht="15" customHeight="1" x14ac:dyDescent="0.25"/>
    <row r="12" spans="1:9" x14ac:dyDescent="0.25">
      <c r="A12" s="6" t="s">
        <v>10</v>
      </c>
      <c r="B12" s="76"/>
      <c r="C12" s="76"/>
      <c r="D12" s="76"/>
      <c r="E12" s="76"/>
      <c r="F12" s="68" t="s">
        <v>11</v>
      </c>
      <c r="G12" s="68"/>
      <c r="H12" s="68"/>
      <c r="I12" s="11"/>
    </row>
    <row r="13" spans="1:9" x14ac:dyDescent="0.25">
      <c r="A13" s="77" t="s">
        <v>12</v>
      </c>
      <c r="B13" s="77"/>
      <c r="C13" s="77"/>
      <c r="D13" s="77"/>
      <c r="E13" s="77"/>
      <c r="F13" s="77"/>
      <c r="G13" s="77"/>
      <c r="H13" s="77"/>
      <c r="I13" s="12"/>
    </row>
    <row r="14" spans="1:9" x14ac:dyDescent="0.25">
      <c r="A14" s="13"/>
      <c r="B14" s="13"/>
      <c r="C14" s="13"/>
      <c r="D14" s="13"/>
      <c r="E14" s="13"/>
      <c r="F14" s="13"/>
      <c r="G14" s="13"/>
      <c r="H14" s="13"/>
      <c r="I14" s="12"/>
    </row>
    <row r="15" spans="1:9" x14ac:dyDescent="0.25">
      <c r="A15" s="6" t="s">
        <v>13</v>
      </c>
      <c r="B15" s="6"/>
      <c r="C15" s="14"/>
      <c r="D15" s="68" t="s">
        <v>14</v>
      </c>
      <c r="E15" s="68"/>
      <c r="F15" s="70"/>
      <c r="G15" s="70"/>
      <c r="H15" s="70"/>
      <c r="I15" s="70"/>
    </row>
    <row r="16" spans="1:9" x14ac:dyDescent="0.25">
      <c r="B16" s="15"/>
      <c r="C16" s="15" t="s">
        <v>15</v>
      </c>
      <c r="D16" s="15"/>
      <c r="E16" s="15"/>
      <c r="F16" s="15" t="s">
        <v>16</v>
      </c>
      <c r="G16" s="15"/>
      <c r="H16" s="15"/>
      <c r="I16" s="6"/>
    </row>
    <row r="17" spans="1:9" x14ac:dyDescent="0.25">
      <c r="B17" s="15"/>
      <c r="C17" s="15"/>
      <c r="D17" s="15"/>
      <c r="E17" s="15"/>
      <c r="F17" s="15"/>
      <c r="G17" s="15"/>
      <c r="H17" s="15"/>
      <c r="I17" s="6"/>
    </row>
    <row r="18" spans="1:9" x14ac:dyDescent="0.25">
      <c r="A18" s="6" t="s">
        <v>17</v>
      </c>
      <c r="B18" s="11"/>
      <c r="C18" s="68" t="s">
        <v>18</v>
      </c>
      <c r="D18" s="68"/>
      <c r="E18" s="69"/>
      <c r="F18" s="69"/>
      <c r="G18" s="69"/>
      <c r="H18" s="16" t="s">
        <v>19</v>
      </c>
      <c r="I18" s="17"/>
    </row>
    <row r="19" spans="1:9" s="18" customFormat="1" x14ac:dyDescent="0.25">
      <c r="B19" s="19"/>
      <c r="C19" s="20"/>
      <c r="D19" s="20"/>
      <c r="E19" s="21"/>
      <c r="F19" s="21"/>
      <c r="G19" s="21"/>
      <c r="H19" s="21"/>
      <c r="I19" s="21"/>
    </row>
    <row r="20" spans="1:9" s="18" customFormat="1" x14ac:dyDescent="0.25">
      <c r="B20" s="19"/>
      <c r="C20" s="20"/>
      <c r="D20" s="20"/>
      <c r="E20" s="21"/>
      <c r="F20" s="21"/>
      <c r="G20" s="21"/>
      <c r="H20" s="21"/>
      <c r="I20" s="21"/>
    </row>
    <row r="21" spans="1:9" s="18" customFormat="1" x14ac:dyDescent="0.25">
      <c r="A21" s="22" t="s">
        <v>20</v>
      </c>
      <c r="B21" s="19"/>
      <c r="C21" s="70"/>
      <c r="D21" s="70"/>
      <c r="E21" s="70"/>
      <c r="F21" s="70"/>
      <c r="G21" s="70"/>
      <c r="H21" s="21" t="s">
        <v>21</v>
      </c>
      <c r="I21" s="17"/>
    </row>
    <row r="22" spans="1:9" s="18" customFormat="1" x14ac:dyDescent="0.25">
      <c r="A22" s="22"/>
      <c r="B22" s="19"/>
      <c r="C22" s="20"/>
      <c r="D22" s="20"/>
      <c r="E22" s="20"/>
      <c r="F22" s="20"/>
      <c r="G22" s="20"/>
      <c r="H22" s="21"/>
      <c r="I22" s="16"/>
    </row>
    <row r="23" spans="1:9" x14ac:dyDescent="0.25">
      <c r="A23" s="6" t="s">
        <v>22</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71" t="s">
        <v>23</v>
      </c>
      <c r="B25" s="71"/>
      <c r="C25" s="71"/>
      <c r="D25" s="71"/>
      <c r="E25" s="71"/>
      <c r="F25" s="71"/>
      <c r="G25" s="71"/>
      <c r="H25" s="71"/>
      <c r="I25" s="6"/>
    </row>
    <row r="26" spans="1:9" ht="15" customHeight="1" x14ac:dyDescent="0.25">
      <c r="A26" s="6"/>
      <c r="B26" s="6"/>
      <c r="C26" s="6"/>
      <c r="D26" s="6"/>
      <c r="E26" s="6"/>
      <c r="F26" s="6"/>
      <c r="G26" s="6"/>
      <c r="H26" s="6"/>
      <c r="I26" s="6"/>
    </row>
    <row r="27" spans="1:9" ht="15" customHeight="1" x14ac:dyDescent="0.25">
      <c r="A27" s="6" t="s">
        <v>24</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25</v>
      </c>
      <c r="B29" s="72" t="str">
        <f>+IF('Anexo I Tabla Desglose Precio'!F67&lt;=73302.06,'Anexo I Tabla Desglose Precio'!F67,"ERROR: no debe superar 73.302,06")</f>
        <v>ERROR: no debe superar 73.302,06</v>
      </c>
      <c r="C29" s="73"/>
      <c r="D29" s="6" t="s">
        <v>26</v>
      </c>
      <c r="E29" s="6"/>
      <c r="F29" s="6"/>
      <c r="G29" s="6"/>
      <c r="H29" s="6"/>
    </row>
    <row r="30" spans="1:9" ht="15" customHeight="1" x14ac:dyDescent="0.25">
      <c r="A30" s="6"/>
      <c r="B30" s="6"/>
      <c r="C30" s="6"/>
      <c r="D30" s="6"/>
      <c r="E30" s="6"/>
      <c r="F30" s="6"/>
      <c r="G30" s="6"/>
      <c r="H30" s="6"/>
    </row>
    <row r="31" spans="1:9" ht="15" customHeight="1" x14ac:dyDescent="0.25">
      <c r="A31" s="23"/>
      <c r="B31" s="6"/>
      <c r="C31" s="6"/>
      <c r="D31" s="6"/>
      <c r="E31" s="6"/>
      <c r="F31" s="6"/>
      <c r="G31" s="6"/>
      <c r="H31" s="6"/>
    </row>
    <row r="32" spans="1:9" ht="15" customHeight="1" x14ac:dyDescent="0.25">
      <c r="A32" s="6"/>
      <c r="B32" s="6"/>
      <c r="C32" s="6"/>
      <c r="D32" s="6"/>
      <c r="E32" s="6"/>
      <c r="F32" s="6"/>
      <c r="G32" s="6"/>
      <c r="H32" s="6"/>
      <c r="I32" s="6"/>
    </row>
    <row r="33" spans="1:9" ht="35.1" customHeight="1" x14ac:dyDescent="0.25">
      <c r="A33" s="66" t="s">
        <v>27</v>
      </c>
      <c r="B33" s="66"/>
      <c r="C33" s="66"/>
      <c r="D33" s="66"/>
      <c r="E33" s="66"/>
      <c r="F33" s="66"/>
      <c r="G33" s="66"/>
      <c r="H33" s="66"/>
      <c r="I33" s="6"/>
    </row>
    <row r="34" spans="1:9" ht="27" customHeight="1" x14ac:dyDescent="0.25">
      <c r="A34" s="6"/>
      <c r="B34" s="6"/>
      <c r="C34" s="6"/>
      <c r="D34" s="6"/>
      <c r="E34" s="6"/>
      <c r="F34" s="6"/>
      <c r="G34" s="6"/>
      <c r="H34" s="6"/>
      <c r="I34" s="6"/>
    </row>
    <row r="35" spans="1:9" ht="27" customHeight="1" x14ac:dyDescent="0.25">
      <c r="A35" s="66" t="s">
        <v>28</v>
      </c>
      <c r="B35" s="66"/>
      <c r="C35" s="66"/>
      <c r="D35" s="66"/>
      <c r="E35" s="66"/>
      <c r="F35" s="66"/>
      <c r="G35" s="66"/>
      <c r="H35" s="66"/>
      <c r="I35" s="6"/>
    </row>
    <row r="36" spans="1:9" ht="27" customHeight="1" x14ac:dyDescent="0.25">
      <c r="A36" s="6"/>
      <c r="B36" s="6"/>
      <c r="C36" s="6"/>
      <c r="D36" s="6"/>
      <c r="E36" s="6"/>
      <c r="F36" s="6"/>
      <c r="G36" s="6"/>
      <c r="H36" s="6"/>
      <c r="I36" s="6"/>
    </row>
    <row r="37" spans="1:9" ht="27" customHeight="1" x14ac:dyDescent="0.25">
      <c r="A37" s="66" t="s">
        <v>29</v>
      </c>
      <c r="B37" s="66"/>
      <c r="C37" s="66"/>
      <c r="D37" s="66"/>
      <c r="E37" s="66"/>
      <c r="F37" s="66"/>
      <c r="G37" s="66"/>
      <c r="H37" s="66"/>
      <c r="I37" s="6"/>
    </row>
    <row r="38" spans="1:9" ht="27" customHeight="1" x14ac:dyDescent="0.25">
      <c r="A38" s="6"/>
      <c r="B38" s="6"/>
      <c r="C38" s="6"/>
      <c r="D38" s="6"/>
      <c r="E38" s="6"/>
      <c r="F38" s="6"/>
      <c r="G38" s="6"/>
      <c r="H38" s="6"/>
      <c r="I38" s="6"/>
    </row>
    <row r="39" spans="1:9" ht="43.5" customHeight="1" x14ac:dyDescent="0.25">
      <c r="A39" s="66" t="s">
        <v>30</v>
      </c>
      <c r="B39" s="66"/>
      <c r="C39" s="66"/>
      <c r="D39" s="66"/>
      <c r="E39" s="66"/>
      <c r="F39" s="66"/>
      <c r="G39" s="66"/>
      <c r="H39" s="66"/>
      <c r="I39" s="6"/>
    </row>
    <row r="40" spans="1:9" ht="27" customHeight="1" x14ac:dyDescent="0.25">
      <c r="A40" s="24"/>
      <c r="B40" s="24"/>
      <c r="C40" s="24"/>
      <c r="D40" s="24"/>
      <c r="E40" s="24"/>
      <c r="F40" s="24"/>
      <c r="G40" s="24"/>
      <c r="H40" s="24"/>
      <c r="I40" s="6"/>
    </row>
    <row r="41" spans="1:9" x14ac:dyDescent="0.25">
      <c r="A41" s="25" t="s">
        <v>31</v>
      </c>
      <c r="B41" s="6"/>
      <c r="C41" s="6"/>
      <c r="D41" s="6"/>
      <c r="E41" s="6"/>
      <c r="F41" s="6"/>
      <c r="G41" s="6"/>
      <c r="H41" s="6"/>
      <c r="I41" s="6"/>
    </row>
    <row r="42" spans="1:9" ht="8.1" customHeight="1" x14ac:dyDescent="0.25">
      <c r="A42" s="6"/>
      <c r="B42" s="6"/>
      <c r="C42" s="6"/>
      <c r="D42" s="6"/>
      <c r="E42" s="6"/>
      <c r="F42" s="6"/>
      <c r="G42" s="6"/>
      <c r="H42" s="6"/>
      <c r="I42" s="6"/>
    </row>
    <row r="47" spans="1:9" x14ac:dyDescent="0.25">
      <c r="B47" s="26" t="s">
        <v>32</v>
      </c>
    </row>
    <row r="55" spans="2:7" x14ac:dyDescent="0.25">
      <c r="B55" s="1" t="s">
        <v>7</v>
      </c>
      <c r="C55" s="67"/>
      <c r="D55" s="67"/>
      <c r="E55" s="67"/>
      <c r="F55" s="67"/>
      <c r="G55" s="67"/>
    </row>
  </sheetData>
  <sheetProtection algorithmName="SHA-512" hashValue="8MHkWOsQKZlzdIY5+8swhKJJKCffJJ8mGUJ2NPZRn1z+R16DecbLkGGd5hIaOAdJBjRB6s5mSQTZm5iYsPOsCA==" saltValue="qwEBZcIXVyMmSMCioRgjwg==" spinCount="100000" sheet="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F73"/>
  <sheetViews>
    <sheetView topLeftCell="A5" zoomScaleNormal="100" workbookViewId="0">
      <selection activeCell="E38" sqref="E38"/>
    </sheetView>
  </sheetViews>
  <sheetFormatPr baseColWidth="10" defaultColWidth="11.42578125" defaultRowHeight="15" x14ac:dyDescent="0.25"/>
  <cols>
    <col min="1" max="1" width="14.42578125" style="1" customWidth="1"/>
    <col min="2" max="2" width="74.28515625" style="1" customWidth="1"/>
    <col min="3" max="3" width="10.140625" style="48" customWidth="1"/>
    <col min="4" max="4" width="8.140625" style="57" bestFit="1" customWidth="1"/>
    <col min="5" max="5" width="11.28515625" style="48" customWidth="1"/>
    <col min="6" max="6" width="15.42578125" style="48" customWidth="1"/>
    <col min="7" max="16384" width="11.42578125" style="1"/>
  </cols>
  <sheetData>
    <row r="1" spans="1:6" ht="73.5" customHeight="1" thickBot="1" x14ac:dyDescent="0.3">
      <c r="A1" s="79" t="s">
        <v>39</v>
      </c>
      <c r="B1" s="80"/>
      <c r="C1" s="80"/>
      <c r="D1" s="80"/>
      <c r="E1" s="80"/>
      <c r="F1" s="81"/>
    </row>
    <row r="2" spans="1:6" ht="60" customHeight="1" x14ac:dyDescent="0.25">
      <c r="A2" s="82" t="s">
        <v>6</v>
      </c>
      <c r="B2" s="82"/>
      <c r="C2" s="82"/>
      <c r="D2" s="82"/>
      <c r="E2" s="82"/>
      <c r="F2" s="82"/>
    </row>
    <row r="3" spans="1:6" x14ac:dyDescent="0.25">
      <c r="A3" s="27"/>
      <c r="B3" s="6"/>
      <c r="C3" s="51"/>
      <c r="E3" s="51"/>
      <c r="F3" s="34"/>
    </row>
    <row r="4" spans="1:6" ht="18.75" x14ac:dyDescent="0.25">
      <c r="A4" s="28" t="s">
        <v>53</v>
      </c>
      <c r="B4" s="6"/>
      <c r="C4" s="51"/>
      <c r="E4" s="51"/>
      <c r="F4" s="34"/>
    </row>
    <row r="5" spans="1:6" ht="5.0999999999999996" customHeight="1" x14ac:dyDescent="0.25">
      <c r="A5" s="28"/>
      <c r="B5" s="6"/>
      <c r="C5" s="51"/>
      <c r="E5" s="51"/>
      <c r="F5" s="34"/>
    </row>
    <row r="6" spans="1:6" ht="36" x14ac:dyDescent="0.25">
      <c r="A6" s="84" t="s">
        <v>0</v>
      </c>
      <c r="B6" s="85" t="s">
        <v>1</v>
      </c>
      <c r="C6" s="86" t="s">
        <v>44</v>
      </c>
      <c r="D6" s="86" t="s">
        <v>43</v>
      </c>
      <c r="E6" s="86" t="s">
        <v>36</v>
      </c>
      <c r="F6" s="87" t="s">
        <v>37</v>
      </c>
    </row>
    <row r="7" spans="1:6" x14ac:dyDescent="0.25">
      <c r="A7" s="52" t="s">
        <v>54</v>
      </c>
      <c r="B7" s="53" t="s">
        <v>41</v>
      </c>
      <c r="C7" s="63"/>
      <c r="D7" s="61"/>
      <c r="E7" s="56"/>
      <c r="F7" s="65">
        <f>+F8</f>
        <v>0</v>
      </c>
    </row>
    <row r="8" spans="1:6" x14ac:dyDescent="0.25">
      <c r="A8" s="54" t="s">
        <v>114</v>
      </c>
      <c r="B8" s="55" t="s">
        <v>42</v>
      </c>
      <c r="C8" s="64">
        <v>1</v>
      </c>
      <c r="D8" s="62" t="s">
        <v>55</v>
      </c>
      <c r="E8" s="50"/>
      <c r="F8" s="49">
        <f t="shared" ref="F8:F63" si="0">+ROUND(+C8*ROUND(E8,2),2)</f>
        <v>0</v>
      </c>
    </row>
    <row r="9" spans="1:6" x14ac:dyDescent="0.25">
      <c r="A9" s="52" t="s">
        <v>56</v>
      </c>
      <c r="B9" s="53" t="s">
        <v>38</v>
      </c>
      <c r="C9" s="63"/>
      <c r="D9" s="61"/>
      <c r="E9" s="56"/>
      <c r="F9" s="65">
        <f>SUM(F10:F15)</f>
        <v>0</v>
      </c>
    </row>
    <row r="10" spans="1:6" x14ac:dyDescent="0.25">
      <c r="A10" s="54" t="s">
        <v>115</v>
      </c>
      <c r="B10" s="55" t="s">
        <v>57</v>
      </c>
      <c r="C10" s="64">
        <v>4</v>
      </c>
      <c r="D10" s="62" t="s">
        <v>55</v>
      </c>
      <c r="E10" s="50"/>
      <c r="F10" s="49">
        <f t="shared" si="0"/>
        <v>0</v>
      </c>
    </row>
    <row r="11" spans="1:6" x14ac:dyDescent="0.25">
      <c r="A11" s="54" t="s">
        <v>116</v>
      </c>
      <c r="B11" s="55" t="s">
        <v>58</v>
      </c>
      <c r="C11" s="64">
        <v>6</v>
      </c>
      <c r="D11" s="62" t="s">
        <v>55</v>
      </c>
      <c r="E11" s="50"/>
      <c r="F11" s="49">
        <f t="shared" si="0"/>
        <v>0</v>
      </c>
    </row>
    <row r="12" spans="1:6" x14ac:dyDescent="0.25">
      <c r="A12" s="54" t="s">
        <v>117</v>
      </c>
      <c r="B12" s="55" t="s">
        <v>59</v>
      </c>
      <c r="C12" s="64">
        <v>5</v>
      </c>
      <c r="D12" s="62" t="s">
        <v>55</v>
      </c>
      <c r="E12" s="50"/>
      <c r="F12" s="49">
        <f t="shared" si="0"/>
        <v>0</v>
      </c>
    </row>
    <row r="13" spans="1:6" x14ac:dyDescent="0.25">
      <c r="A13" s="54" t="s">
        <v>118</v>
      </c>
      <c r="B13" s="55" t="s">
        <v>60</v>
      </c>
      <c r="C13" s="64">
        <v>30</v>
      </c>
      <c r="D13" s="62" t="s">
        <v>3</v>
      </c>
      <c r="E13" s="50"/>
      <c r="F13" s="49">
        <f t="shared" si="0"/>
        <v>0</v>
      </c>
    </row>
    <row r="14" spans="1:6" x14ac:dyDescent="0.25">
      <c r="A14" s="54" t="s">
        <v>119</v>
      </c>
      <c r="B14" s="55" t="s">
        <v>61</v>
      </c>
      <c r="C14" s="64">
        <v>4</v>
      </c>
      <c r="D14" s="62" t="s">
        <v>55</v>
      </c>
      <c r="E14" s="50"/>
      <c r="F14" s="49">
        <f t="shared" si="0"/>
        <v>0</v>
      </c>
    </row>
    <row r="15" spans="1:6" x14ac:dyDescent="0.25">
      <c r="A15" s="54" t="s">
        <v>120</v>
      </c>
      <c r="B15" s="55" t="s">
        <v>62</v>
      </c>
      <c r="C15" s="64">
        <v>1</v>
      </c>
      <c r="D15" s="62" t="s">
        <v>55</v>
      </c>
      <c r="E15" s="50"/>
      <c r="F15" s="49">
        <f t="shared" si="0"/>
        <v>0</v>
      </c>
    </row>
    <row r="16" spans="1:6" x14ac:dyDescent="0.25">
      <c r="A16" s="52" t="s">
        <v>63</v>
      </c>
      <c r="B16" s="53" t="s">
        <v>64</v>
      </c>
      <c r="C16" s="63"/>
      <c r="D16" s="61"/>
      <c r="E16" s="56"/>
      <c r="F16" s="65">
        <f>SUM(F17:F27)</f>
        <v>0</v>
      </c>
    </row>
    <row r="17" spans="1:6" ht="22.5" x14ac:dyDescent="0.25">
      <c r="A17" s="54" t="s">
        <v>121</v>
      </c>
      <c r="B17" s="55" t="s">
        <v>65</v>
      </c>
      <c r="C17" s="64">
        <v>52.5</v>
      </c>
      <c r="D17" s="62" t="s">
        <v>3</v>
      </c>
      <c r="E17" s="50"/>
      <c r="F17" s="49">
        <f t="shared" si="0"/>
        <v>0</v>
      </c>
    </row>
    <row r="18" spans="1:6" x14ac:dyDescent="0.25">
      <c r="A18" s="54" t="s">
        <v>122</v>
      </c>
      <c r="B18" s="55" t="s">
        <v>66</v>
      </c>
      <c r="C18" s="64">
        <v>22.86</v>
      </c>
      <c r="D18" s="62" t="s">
        <v>2</v>
      </c>
      <c r="E18" s="50"/>
      <c r="F18" s="49">
        <f t="shared" si="0"/>
        <v>0</v>
      </c>
    </row>
    <row r="19" spans="1:6" x14ac:dyDescent="0.25">
      <c r="A19" s="54" t="s">
        <v>123</v>
      </c>
      <c r="B19" s="55" t="s">
        <v>67</v>
      </c>
      <c r="C19" s="64">
        <v>72.94</v>
      </c>
      <c r="D19" s="62" t="s">
        <v>2</v>
      </c>
      <c r="E19" s="50"/>
      <c r="F19" s="49">
        <f t="shared" si="0"/>
        <v>0</v>
      </c>
    </row>
    <row r="20" spans="1:6" x14ac:dyDescent="0.25">
      <c r="A20" s="54" t="s">
        <v>124</v>
      </c>
      <c r="B20" s="55" t="s">
        <v>68</v>
      </c>
      <c r="C20" s="64">
        <v>91.39</v>
      </c>
      <c r="D20" s="62" t="s">
        <v>69</v>
      </c>
      <c r="E20" s="50"/>
      <c r="F20" s="49">
        <f t="shared" si="0"/>
        <v>0</v>
      </c>
    </row>
    <row r="21" spans="1:6" x14ac:dyDescent="0.25">
      <c r="A21" s="54" t="s">
        <v>125</v>
      </c>
      <c r="B21" s="55" t="s">
        <v>70</v>
      </c>
      <c r="C21" s="64">
        <v>30</v>
      </c>
      <c r="D21" s="62" t="s">
        <v>3</v>
      </c>
      <c r="E21" s="50"/>
      <c r="F21" s="49">
        <f t="shared" si="0"/>
        <v>0</v>
      </c>
    </row>
    <row r="22" spans="1:6" x14ac:dyDescent="0.25">
      <c r="A22" s="54" t="s">
        <v>126</v>
      </c>
      <c r="B22" s="55" t="s">
        <v>71</v>
      </c>
      <c r="C22" s="64">
        <v>20</v>
      </c>
      <c r="D22" s="62" t="s">
        <v>3</v>
      </c>
      <c r="E22" s="50"/>
      <c r="F22" s="49">
        <f t="shared" si="0"/>
        <v>0</v>
      </c>
    </row>
    <row r="23" spans="1:6" x14ac:dyDescent="0.25">
      <c r="A23" s="54" t="s">
        <v>127</v>
      </c>
      <c r="B23" s="55" t="s">
        <v>72</v>
      </c>
      <c r="C23" s="64">
        <v>6.67</v>
      </c>
      <c r="D23" s="62" t="s">
        <v>69</v>
      </c>
      <c r="E23" s="50"/>
      <c r="F23" s="49">
        <f t="shared" si="0"/>
        <v>0</v>
      </c>
    </row>
    <row r="24" spans="1:6" x14ac:dyDescent="0.25">
      <c r="A24" s="54" t="s">
        <v>128</v>
      </c>
      <c r="B24" s="55" t="s">
        <v>73</v>
      </c>
      <c r="C24" s="64">
        <v>26.11</v>
      </c>
      <c r="D24" s="62" t="s">
        <v>69</v>
      </c>
      <c r="E24" s="50"/>
      <c r="F24" s="49">
        <f t="shared" si="0"/>
        <v>0</v>
      </c>
    </row>
    <row r="25" spans="1:6" x14ac:dyDescent="0.25">
      <c r="A25" s="54" t="s">
        <v>129</v>
      </c>
      <c r="B25" s="55" t="s">
        <v>74</v>
      </c>
      <c r="C25" s="64">
        <v>39.18</v>
      </c>
      <c r="D25" s="62" t="s">
        <v>69</v>
      </c>
      <c r="E25" s="50"/>
      <c r="F25" s="49">
        <f t="shared" si="0"/>
        <v>0</v>
      </c>
    </row>
    <row r="26" spans="1:6" x14ac:dyDescent="0.25">
      <c r="A26" s="54" t="s">
        <v>130</v>
      </c>
      <c r="B26" s="55" t="s">
        <v>75</v>
      </c>
      <c r="C26" s="64">
        <v>6.5</v>
      </c>
      <c r="D26" s="62" t="s">
        <v>3</v>
      </c>
      <c r="E26" s="50"/>
      <c r="F26" s="49">
        <f t="shared" si="0"/>
        <v>0</v>
      </c>
    </row>
    <row r="27" spans="1:6" x14ac:dyDescent="0.25">
      <c r="A27" s="54" t="s">
        <v>131</v>
      </c>
      <c r="B27" s="55" t="s">
        <v>76</v>
      </c>
      <c r="C27" s="64">
        <v>6</v>
      </c>
      <c r="D27" s="62" t="s">
        <v>55</v>
      </c>
      <c r="E27" s="50"/>
      <c r="F27" s="49">
        <f t="shared" si="0"/>
        <v>0</v>
      </c>
    </row>
    <row r="28" spans="1:6" x14ac:dyDescent="0.25">
      <c r="A28" s="52" t="s">
        <v>77</v>
      </c>
      <c r="B28" s="53" t="s">
        <v>35</v>
      </c>
      <c r="C28" s="63"/>
      <c r="D28" s="61"/>
      <c r="E28" s="56"/>
      <c r="F28" s="65">
        <f>SUM(F29:F38)</f>
        <v>0</v>
      </c>
    </row>
    <row r="29" spans="1:6" x14ac:dyDescent="0.25">
      <c r="A29" s="54" t="s">
        <v>132</v>
      </c>
      <c r="B29" s="55" t="s">
        <v>78</v>
      </c>
      <c r="C29" s="64">
        <v>2.4</v>
      </c>
      <c r="D29" s="62" t="s">
        <v>2</v>
      </c>
      <c r="E29" s="50"/>
      <c r="F29" s="49">
        <f t="shared" si="0"/>
        <v>0</v>
      </c>
    </row>
    <row r="30" spans="1:6" x14ac:dyDescent="0.25">
      <c r="A30" s="54" t="s">
        <v>133</v>
      </c>
      <c r="B30" s="55" t="s">
        <v>79</v>
      </c>
      <c r="C30" s="64">
        <v>259.14</v>
      </c>
      <c r="D30" s="62" t="s">
        <v>2</v>
      </c>
      <c r="E30" s="50"/>
      <c r="F30" s="49">
        <f t="shared" si="0"/>
        <v>0</v>
      </c>
    </row>
    <row r="31" spans="1:6" x14ac:dyDescent="0.25">
      <c r="A31" s="54" t="s">
        <v>134</v>
      </c>
      <c r="B31" s="55" t="s">
        <v>80</v>
      </c>
      <c r="C31" s="64">
        <v>2</v>
      </c>
      <c r="D31" s="62" t="s">
        <v>2</v>
      </c>
      <c r="E31" s="50"/>
      <c r="F31" s="49">
        <f t="shared" si="0"/>
        <v>0</v>
      </c>
    </row>
    <row r="32" spans="1:6" x14ac:dyDescent="0.25">
      <c r="A32" s="54" t="s">
        <v>135</v>
      </c>
      <c r="B32" s="55" t="s">
        <v>81</v>
      </c>
      <c r="C32" s="64">
        <v>6.28</v>
      </c>
      <c r="D32" s="62" t="s">
        <v>2</v>
      </c>
      <c r="E32" s="50"/>
      <c r="F32" s="49">
        <f t="shared" si="0"/>
        <v>0</v>
      </c>
    </row>
    <row r="33" spans="1:6" ht="22.5" x14ac:dyDescent="0.25">
      <c r="A33" s="54" t="s">
        <v>136</v>
      </c>
      <c r="B33" s="55" t="s">
        <v>82</v>
      </c>
      <c r="C33" s="64">
        <v>20.9</v>
      </c>
      <c r="D33" s="62" t="s">
        <v>3</v>
      </c>
      <c r="E33" s="50"/>
      <c r="F33" s="49">
        <f t="shared" si="0"/>
        <v>0</v>
      </c>
    </row>
    <row r="34" spans="1:6" x14ac:dyDescent="0.25">
      <c r="A34" s="54" t="s">
        <v>137</v>
      </c>
      <c r="B34" s="55" t="s">
        <v>83</v>
      </c>
      <c r="C34" s="64">
        <v>70.2</v>
      </c>
      <c r="D34" s="62" t="s">
        <v>3</v>
      </c>
      <c r="E34" s="50"/>
      <c r="F34" s="49">
        <f t="shared" si="0"/>
        <v>0</v>
      </c>
    </row>
    <row r="35" spans="1:6" x14ac:dyDescent="0.25">
      <c r="A35" s="54" t="s">
        <v>138</v>
      </c>
      <c r="B35" s="55" t="s">
        <v>84</v>
      </c>
      <c r="C35" s="64">
        <v>7</v>
      </c>
      <c r="D35" s="62" t="s">
        <v>3</v>
      </c>
      <c r="E35" s="50"/>
      <c r="F35" s="49">
        <f t="shared" si="0"/>
        <v>0</v>
      </c>
    </row>
    <row r="36" spans="1:6" x14ac:dyDescent="0.25">
      <c r="A36" s="54" t="s">
        <v>139</v>
      </c>
      <c r="B36" s="55" t="s">
        <v>85</v>
      </c>
      <c r="C36" s="64">
        <v>10</v>
      </c>
      <c r="D36" s="62" t="s">
        <v>4</v>
      </c>
      <c r="E36" s="50"/>
      <c r="F36" s="49">
        <f t="shared" si="0"/>
        <v>0</v>
      </c>
    </row>
    <row r="37" spans="1:6" x14ac:dyDescent="0.25">
      <c r="A37" s="54" t="s">
        <v>140</v>
      </c>
      <c r="B37" s="55" t="s">
        <v>86</v>
      </c>
      <c r="C37" s="64">
        <v>3.5</v>
      </c>
      <c r="D37" s="62" t="s">
        <v>3</v>
      </c>
      <c r="E37" s="50"/>
      <c r="F37" s="49">
        <f t="shared" si="0"/>
        <v>0</v>
      </c>
    </row>
    <row r="38" spans="1:6" x14ac:dyDescent="0.25">
      <c r="A38" s="54" t="s">
        <v>141</v>
      </c>
      <c r="B38" s="55" t="s">
        <v>87</v>
      </c>
      <c r="C38" s="64">
        <v>1</v>
      </c>
      <c r="D38" s="62" t="s">
        <v>55</v>
      </c>
      <c r="E38" s="50"/>
      <c r="F38" s="49">
        <f t="shared" si="0"/>
        <v>0</v>
      </c>
    </row>
    <row r="39" spans="1:6" x14ac:dyDescent="0.25">
      <c r="A39" s="52" t="s">
        <v>88</v>
      </c>
      <c r="B39" s="53" t="s">
        <v>89</v>
      </c>
      <c r="C39" s="63"/>
      <c r="D39" s="61"/>
      <c r="E39" s="56"/>
      <c r="F39" s="65">
        <f>SUM(F40:F49)</f>
        <v>0</v>
      </c>
    </row>
    <row r="40" spans="1:6" x14ac:dyDescent="0.25">
      <c r="A40" s="54" t="s">
        <v>142</v>
      </c>
      <c r="B40" s="55" t="s">
        <v>90</v>
      </c>
      <c r="C40" s="64">
        <v>6</v>
      </c>
      <c r="D40" s="62" t="s">
        <v>3</v>
      </c>
      <c r="E40" s="50"/>
      <c r="F40" s="49">
        <f t="shared" si="0"/>
        <v>0</v>
      </c>
    </row>
    <row r="41" spans="1:6" x14ac:dyDescent="0.25">
      <c r="A41" s="54" t="s">
        <v>143</v>
      </c>
      <c r="B41" s="55" t="s">
        <v>91</v>
      </c>
      <c r="C41" s="64">
        <v>6</v>
      </c>
      <c r="D41" s="62" t="s">
        <v>55</v>
      </c>
      <c r="E41" s="50"/>
      <c r="F41" s="49">
        <f t="shared" si="0"/>
        <v>0</v>
      </c>
    </row>
    <row r="42" spans="1:6" x14ac:dyDescent="0.25">
      <c r="A42" s="54" t="s">
        <v>144</v>
      </c>
      <c r="B42" s="55" t="s">
        <v>92</v>
      </c>
      <c r="C42" s="64">
        <v>70</v>
      </c>
      <c r="D42" s="62" t="s">
        <v>3</v>
      </c>
      <c r="E42" s="50"/>
      <c r="F42" s="49">
        <f t="shared" si="0"/>
        <v>0</v>
      </c>
    </row>
    <row r="43" spans="1:6" x14ac:dyDescent="0.25">
      <c r="A43" s="54" t="s">
        <v>145</v>
      </c>
      <c r="B43" s="55" t="s">
        <v>93</v>
      </c>
      <c r="C43" s="64">
        <v>70</v>
      </c>
      <c r="D43" s="62" t="s">
        <v>3</v>
      </c>
      <c r="E43" s="50"/>
      <c r="F43" s="49">
        <f t="shared" si="0"/>
        <v>0</v>
      </c>
    </row>
    <row r="44" spans="1:6" x14ac:dyDescent="0.25">
      <c r="A44" s="54" t="s">
        <v>146</v>
      </c>
      <c r="B44" s="55" t="s">
        <v>94</v>
      </c>
      <c r="C44" s="64">
        <v>4</v>
      </c>
      <c r="D44" s="62" t="s">
        <v>55</v>
      </c>
      <c r="E44" s="50"/>
      <c r="F44" s="49">
        <f t="shared" si="0"/>
        <v>0</v>
      </c>
    </row>
    <row r="45" spans="1:6" x14ac:dyDescent="0.25">
      <c r="A45" s="54" t="s">
        <v>147</v>
      </c>
      <c r="B45" s="55" t="s">
        <v>95</v>
      </c>
      <c r="C45" s="64">
        <v>4</v>
      </c>
      <c r="D45" s="62" t="s">
        <v>55</v>
      </c>
      <c r="E45" s="50"/>
      <c r="F45" s="49">
        <f t="shared" si="0"/>
        <v>0</v>
      </c>
    </row>
    <row r="46" spans="1:6" x14ac:dyDescent="0.25">
      <c r="A46" s="54" t="s">
        <v>148</v>
      </c>
      <c r="B46" s="55" t="s">
        <v>96</v>
      </c>
      <c r="C46" s="64">
        <v>2</v>
      </c>
      <c r="D46" s="62" t="s">
        <v>55</v>
      </c>
      <c r="E46" s="50"/>
      <c r="F46" s="49">
        <f t="shared" si="0"/>
        <v>0</v>
      </c>
    </row>
    <row r="47" spans="1:6" x14ac:dyDescent="0.25">
      <c r="A47" s="54" t="s">
        <v>149</v>
      </c>
      <c r="B47" s="55" t="s">
        <v>97</v>
      </c>
      <c r="C47" s="64">
        <v>2</v>
      </c>
      <c r="D47" s="62" t="s">
        <v>55</v>
      </c>
      <c r="E47" s="50"/>
      <c r="F47" s="49">
        <f t="shared" si="0"/>
        <v>0</v>
      </c>
    </row>
    <row r="48" spans="1:6" x14ac:dyDescent="0.25">
      <c r="A48" s="54" t="s">
        <v>150</v>
      </c>
      <c r="B48" s="55" t="s">
        <v>98</v>
      </c>
      <c r="C48" s="64">
        <v>2</v>
      </c>
      <c r="D48" s="62" t="s">
        <v>55</v>
      </c>
      <c r="E48" s="50"/>
      <c r="F48" s="49">
        <f t="shared" si="0"/>
        <v>0</v>
      </c>
    </row>
    <row r="49" spans="1:6" x14ac:dyDescent="0.25">
      <c r="A49" s="54" t="s">
        <v>151</v>
      </c>
      <c r="B49" s="55" t="s">
        <v>99</v>
      </c>
      <c r="C49" s="64">
        <v>2</v>
      </c>
      <c r="D49" s="62" t="s">
        <v>55</v>
      </c>
      <c r="E49" s="50"/>
      <c r="F49" s="49">
        <f t="shared" si="0"/>
        <v>0</v>
      </c>
    </row>
    <row r="50" spans="1:6" x14ac:dyDescent="0.25">
      <c r="A50" s="52" t="s">
        <v>100</v>
      </c>
      <c r="B50" s="53" t="s">
        <v>101</v>
      </c>
      <c r="C50" s="63"/>
      <c r="D50" s="61"/>
      <c r="E50" s="56"/>
      <c r="F50" s="65">
        <f>SUM(F51:F54)</f>
        <v>0</v>
      </c>
    </row>
    <row r="51" spans="1:6" x14ac:dyDescent="0.25">
      <c r="A51" s="54" t="s">
        <v>152</v>
      </c>
      <c r="B51" s="55" t="s">
        <v>102</v>
      </c>
      <c r="C51" s="64">
        <v>56</v>
      </c>
      <c r="D51" s="62" t="s">
        <v>2</v>
      </c>
      <c r="E51" s="50"/>
      <c r="F51" s="49">
        <f t="shared" si="0"/>
        <v>0</v>
      </c>
    </row>
    <row r="52" spans="1:6" x14ac:dyDescent="0.25">
      <c r="A52" s="54" t="s">
        <v>153</v>
      </c>
      <c r="B52" s="55" t="s">
        <v>103</v>
      </c>
      <c r="C52" s="64">
        <v>2</v>
      </c>
      <c r="D52" s="62" t="s">
        <v>55</v>
      </c>
      <c r="E52" s="50"/>
      <c r="F52" s="49">
        <f t="shared" si="0"/>
        <v>0</v>
      </c>
    </row>
    <row r="53" spans="1:6" x14ac:dyDescent="0.25">
      <c r="A53" s="54" t="s">
        <v>154</v>
      </c>
      <c r="B53" s="55" t="s">
        <v>104</v>
      </c>
      <c r="C53" s="64">
        <v>4</v>
      </c>
      <c r="D53" s="62" t="s">
        <v>55</v>
      </c>
      <c r="E53" s="50"/>
      <c r="F53" s="49">
        <f t="shared" si="0"/>
        <v>0</v>
      </c>
    </row>
    <row r="54" spans="1:6" x14ac:dyDescent="0.25">
      <c r="A54" s="54" t="s">
        <v>155</v>
      </c>
      <c r="B54" s="55" t="s">
        <v>105</v>
      </c>
      <c r="C54" s="64">
        <v>2</v>
      </c>
      <c r="D54" s="62" t="s">
        <v>55</v>
      </c>
      <c r="E54" s="50"/>
      <c r="F54" s="49">
        <f t="shared" si="0"/>
        <v>0</v>
      </c>
    </row>
    <row r="55" spans="1:6" x14ac:dyDescent="0.25">
      <c r="A55" s="52" t="s">
        <v>106</v>
      </c>
      <c r="B55" s="53" t="s">
        <v>107</v>
      </c>
      <c r="C55" s="63"/>
      <c r="D55" s="61"/>
      <c r="E55" s="56"/>
      <c r="F55" s="65">
        <f>SUM(F56:F57)</f>
        <v>0</v>
      </c>
    </row>
    <row r="56" spans="1:6" x14ac:dyDescent="0.25">
      <c r="A56" s="54" t="s">
        <v>156</v>
      </c>
      <c r="B56" s="55" t="s">
        <v>108</v>
      </c>
      <c r="C56" s="64">
        <v>22.3</v>
      </c>
      <c r="D56" s="62" t="s">
        <v>3</v>
      </c>
      <c r="E56" s="50"/>
      <c r="F56" s="49">
        <f t="shared" si="0"/>
        <v>0</v>
      </c>
    </row>
    <row r="57" spans="1:6" x14ac:dyDescent="0.25">
      <c r="A57" s="54" t="s">
        <v>157</v>
      </c>
      <c r="B57" s="55" t="s">
        <v>109</v>
      </c>
      <c r="C57" s="64">
        <v>30</v>
      </c>
      <c r="D57" s="62" t="s">
        <v>3</v>
      </c>
      <c r="E57" s="50"/>
      <c r="F57" s="49">
        <f t="shared" si="0"/>
        <v>0</v>
      </c>
    </row>
    <row r="58" spans="1:6" x14ac:dyDescent="0.25">
      <c r="A58" s="52" t="s">
        <v>110</v>
      </c>
      <c r="B58" s="53" t="s">
        <v>45</v>
      </c>
      <c r="C58" s="63"/>
      <c r="D58" s="61"/>
      <c r="E58" s="56"/>
      <c r="F58" s="65">
        <f>+F59</f>
        <v>0</v>
      </c>
    </row>
    <row r="59" spans="1:6" x14ac:dyDescent="0.25">
      <c r="A59" s="54" t="s">
        <v>158</v>
      </c>
      <c r="B59" s="55" t="s">
        <v>46</v>
      </c>
      <c r="C59" s="64">
        <v>1</v>
      </c>
      <c r="D59" s="62" t="s">
        <v>55</v>
      </c>
      <c r="E59" s="50"/>
      <c r="F59" s="49">
        <f t="shared" si="0"/>
        <v>0</v>
      </c>
    </row>
    <row r="60" spans="1:6" x14ac:dyDescent="0.25">
      <c r="A60" s="52" t="s">
        <v>111</v>
      </c>
      <c r="B60" s="53" t="s">
        <v>47</v>
      </c>
      <c r="C60" s="63"/>
      <c r="D60" s="61"/>
      <c r="E60" s="56"/>
      <c r="F60" s="65">
        <f>+F61</f>
        <v>0</v>
      </c>
    </row>
    <row r="61" spans="1:6" x14ac:dyDescent="0.25">
      <c r="A61" s="54" t="s">
        <v>159</v>
      </c>
      <c r="B61" s="55" t="s">
        <v>48</v>
      </c>
      <c r="C61" s="64">
        <v>1</v>
      </c>
      <c r="D61" s="62" t="s">
        <v>55</v>
      </c>
      <c r="E61" s="50"/>
      <c r="F61" s="49">
        <f t="shared" si="0"/>
        <v>0</v>
      </c>
    </row>
    <row r="62" spans="1:6" x14ac:dyDescent="0.25">
      <c r="A62" s="52" t="s">
        <v>112</v>
      </c>
      <c r="B62" s="53" t="s">
        <v>49</v>
      </c>
      <c r="C62" s="63"/>
      <c r="D62" s="61"/>
      <c r="E62" s="56"/>
      <c r="F62" s="65">
        <f>+F63</f>
        <v>0</v>
      </c>
    </row>
    <row r="63" spans="1:6" x14ac:dyDescent="0.25">
      <c r="A63" s="54" t="s">
        <v>160</v>
      </c>
      <c r="B63" s="55" t="s">
        <v>50</v>
      </c>
      <c r="C63" s="64">
        <v>1</v>
      </c>
      <c r="D63" s="62" t="s">
        <v>55</v>
      </c>
      <c r="E63" s="50"/>
      <c r="F63" s="49">
        <f t="shared" si="0"/>
        <v>0</v>
      </c>
    </row>
    <row r="64" spans="1:6" s="18" customFormat="1" ht="12" customHeight="1" x14ac:dyDescent="0.25">
      <c r="A64" s="30"/>
      <c r="B64" s="29" t="s">
        <v>5</v>
      </c>
      <c r="C64" s="36"/>
      <c r="D64" s="58"/>
      <c r="E64" s="37"/>
      <c r="F64" s="35">
        <f>+F62+F60+F58+F55+F50+F39+F28+F16+F9+F7</f>
        <v>0</v>
      </c>
    </row>
    <row r="65" spans="1:6" s="18" customFormat="1" ht="15" customHeight="1" x14ac:dyDescent="0.25">
      <c r="A65" s="30"/>
      <c r="B65" s="3" t="s">
        <v>33</v>
      </c>
      <c r="C65" s="38"/>
      <c r="D65" s="39" t="str">
        <f>+IF(AND($F$64&gt;0,LEN(F65)&lt;=0,LEN(E65)&lt;=0),"13 %",IF(AND($F$64&gt;0,F65&gt;0,LEN(E65)&lt;=0),+(F65/$F$64),""))</f>
        <v/>
      </c>
      <c r="E65" s="40"/>
      <c r="F65" s="41">
        <f>+(F64)*0.13</f>
        <v>0</v>
      </c>
    </row>
    <row r="66" spans="1:6" s="18" customFormat="1" ht="18.600000000000001" customHeight="1" x14ac:dyDescent="0.25">
      <c r="A66" s="31"/>
      <c r="B66" s="4" t="s">
        <v>34</v>
      </c>
      <c r="C66" s="38"/>
      <c r="D66" s="39" t="str">
        <f>+IF(AND($F$64&gt;0,LEN(F66)&lt;=0,LEN(E66)&lt;=0)," 6 %",IF(AND($F$64&gt;0,F66&gt;0,LEN(E66)&lt;=0),+(F66/$F$64),""))</f>
        <v/>
      </c>
      <c r="E66" s="42"/>
      <c r="F66" s="41">
        <f>+F64*0.06</f>
        <v>0</v>
      </c>
    </row>
    <row r="67" spans="1:6" s="18" customFormat="1" ht="22.15" customHeight="1" x14ac:dyDescent="0.25">
      <c r="A67" s="31"/>
      <c r="B67" s="4" t="s">
        <v>40</v>
      </c>
      <c r="C67" s="43"/>
      <c r="D67" s="59"/>
      <c r="E67" s="44"/>
      <c r="F67" s="45" t="str">
        <f>IF(COUNTA(E8:E63)&lt;47,"Hay partidas sin ofertar",+F64+F65+F66)</f>
        <v>Hay partidas sin ofertar</v>
      </c>
    </row>
    <row r="69" spans="1:6" ht="19.5" customHeight="1" x14ac:dyDescent="0.25">
      <c r="A69" s="83" t="s">
        <v>113</v>
      </c>
      <c r="B69" s="83"/>
      <c r="C69" s="83"/>
      <c r="D69" s="83"/>
      <c r="E69" s="83"/>
      <c r="F69" s="83"/>
    </row>
    <row r="71" spans="1:6" s="2" customFormat="1" x14ac:dyDescent="0.25">
      <c r="A71" s="5" t="s">
        <v>7</v>
      </c>
      <c r="B71" s="32"/>
      <c r="C71" s="33"/>
      <c r="D71" s="60"/>
      <c r="E71" s="46"/>
      <c r="F71" s="47"/>
    </row>
    <row r="73" spans="1:6" s="2" customFormat="1" ht="37.5" customHeight="1" x14ac:dyDescent="0.25">
      <c r="A73" s="78" t="s">
        <v>161</v>
      </c>
      <c r="B73" s="78"/>
      <c r="C73" s="78"/>
      <c r="D73" s="78"/>
      <c r="E73" s="78"/>
      <c r="F73" s="78"/>
    </row>
  </sheetData>
  <sheetProtection algorithmName="SHA-512" hashValue="+TYihtKobbiv9g/qgIIhaMKpCnYPVxm5acITSndw8+D5ivQzTncppassCOHAbTPJ/2YnGrHnQCYCyVwuU1SKlg==" saltValue="hGISJXYv5G/1A8EULze0yw==" spinCount="100000" sheet="1" selectLockedCells="1"/>
  <autoFilter ref="D6:F66" xr:uid="{D5FBA314-90EB-4E8A-8285-51728F70CACE}"/>
  <mergeCells count="4">
    <mergeCell ref="A73:F73"/>
    <mergeCell ref="A1:F1"/>
    <mergeCell ref="A2:F2"/>
    <mergeCell ref="A69:F69"/>
  </mergeCells>
  <pageMargins left="0.70866141732283472" right="0.70866141732283472" top="0.74803149606299213" bottom="0.74803149606299213" header="0.31496062992125984" footer="0.31496062992125984"/>
  <pageSetup paperSize="9" scale="65"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2026-06-16T12:59:52Z</cp:lastPrinted>
  <dcterms:created xsi:type="dcterms:W3CDTF">2025-03-07T14:13:09Z</dcterms:created>
  <dcterms:modified xsi:type="dcterms:W3CDTF">2026-06-16T13:00:45Z</dcterms:modified>
</cp:coreProperties>
</file>