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3211-2026 - Reparaciones ascensores Edificios Casa Radio y TVE Prado del Rey\DOCU\"/>
    </mc:Choice>
  </mc:AlternateContent>
  <xr:revisionPtr revIDLastSave="0" documentId="13_ncr:1_{1E6A53DE-AD79-445E-A0C3-F1CA9A298AF1}"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s>
  <definedNames>
    <definedName name="_xlnm._FilterDatabase" localSheetId="1" hidden="1">'Anexo I Tabla Desglose Precio'!$A$7:$G$35</definedName>
    <definedName name="_xlnm.Print_Area" localSheetId="0">'Anexo I pag 1 oferta'!$A$3:$J$52</definedName>
    <definedName name="_xlnm.Print_Area" localSheetId="1">'Anexo I Tabla Desglose Precio'!$A$4:$G$45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6" l="1"/>
  <c r="G28" i="6"/>
  <c r="G26" i="6"/>
  <c r="G24" i="6"/>
  <c r="G22" i="6"/>
  <c r="G20" i="6"/>
  <c r="G18" i="6"/>
  <c r="G16" i="6"/>
  <c r="G14" i="6"/>
  <c r="G12" i="6"/>
  <c r="G10" i="6"/>
  <c r="G8" i="6"/>
  <c r="G32" i="6" l="1"/>
  <c r="G34" i="6" s="1"/>
  <c r="G33" i="6" l="1"/>
  <c r="G35" i="6" s="1"/>
  <c r="G33" i="8" s="1"/>
  <c r="B33" i="8"/>
  <c r="A25" i="8"/>
</calcChain>
</file>

<file path=xl/sharedStrings.xml><?xml version="1.0" encoding="utf-8"?>
<sst xmlns="http://schemas.openxmlformats.org/spreadsheetml/2006/main" count="119" uniqueCount="90">
  <si>
    <t>Código</t>
  </si>
  <si>
    <t>Nat</t>
  </si>
  <si>
    <t>Ud</t>
  </si>
  <si>
    <t>Resumen</t>
  </si>
  <si>
    <t>CanPres</t>
  </si>
  <si>
    <t>Pres</t>
  </si>
  <si>
    <t>Capítulo</t>
  </si>
  <si>
    <t>Partida</t>
  </si>
  <si>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</si>
  <si>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</si>
  <si>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</si>
  <si>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</si>
  <si>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</si>
  <si>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</si>
  <si>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</si>
  <si>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</si>
  <si>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</si>
  <si>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</si>
  <si>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</si>
  <si>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</si>
  <si>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</si>
  <si>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</si>
  <si>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</si>
  <si>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</si>
  <si>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</si>
  <si>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</si>
  <si>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</si>
  <si>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</si>
  <si>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</si>
  <si>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</si>
  <si>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</si>
  <si>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</si>
  <si>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</si>
  <si>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</si>
  <si>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</si>
  <si>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</si>
  <si>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01</t>
  </si>
  <si>
    <t>, a</t>
  </si>
  <si>
    <t>Fdo:</t>
  </si>
  <si>
    <t>(fecha)</t>
  </si>
  <si>
    <r>
      <rPr>
        <sz val="10"/>
        <color theme="0"/>
        <rFont val="Calibri"/>
        <family val="2"/>
        <scheme val="minor"/>
      </rPr>
      <t>.</t>
    </r>
    <r>
      <rPr>
        <sz val="10"/>
        <color theme="1"/>
        <rFont val="Calibri"/>
        <family val="2"/>
        <scheme val="minor"/>
      </rPr>
      <t xml:space="preserve">- FIRMA - (Obligatoria) </t>
    </r>
  </si>
  <si>
    <t>Se incluirá, como apéndice a la proposición económica, la desagregación del precio y/o los precios unitarios utilizados para determinar el precio de la oferta.</t>
  </si>
  <si>
    <t xml:space="preserve">      /    / 2.026</t>
  </si>
  <si>
    <t>01_01</t>
  </si>
  <si>
    <t>01_02</t>
  </si>
  <si>
    <t>01_03</t>
  </si>
  <si>
    <t xml:space="preserve">Presupuesto S-03211-2026 - Reparaciones ascensores Edificios Casa de la Radio y TVE en Prado del Rey </t>
  </si>
  <si>
    <t>ImpPres</t>
  </si>
  <si>
    <t>LOTE ÚNICO - Reparaciones ascensores Prado del Rey</t>
  </si>
  <si>
    <t>ud</t>
  </si>
  <si>
    <t>ASCENSOR CASA DE LA RADIO 4 HALL IZQUIERDO RAE 26052 (A23)</t>
  </si>
  <si>
    <t>Trabajos de reparaciones en ascensor de la marca THYSSENKRUPP, consistentes en:
BATERIA RESCATAMAC (RESCATE): Suministro y colocación de nuevo acumulador de Ni-Cd para el actualsistema de rescate del elevador. La potencia de la batería (o delconjunto de las mismas según instalación) será la indicada para elcorrecto funcionamiento del sistema y será capaz de posicionar elascensor en planta en caso de ausencia de suministro eléctrico.
ALUMBRADO CONMUTADO EN HUECO: Suministro e instalación de una nueva línea eléctrica desde el cuartodemáquinas al foso del ascensor, para posibilitar la conmutación delalumbrado del hueco. Se suministrarán además de los correspondientesmecanismos conmutados que irán instalados en el foso y cuarto demáquinas. Esta nueva instalación, permitirá cumplir con el RD 57/2005así como en lo establecido en los puntos 5.7.3.4 y 5.7.2.5 de la EN81-1y EN 81-2 respectivamente.</t>
  </si>
  <si>
    <t>ASCENSOR CASA DE LA RADIO 3 HALL IZQUIERDO RAE 26051 (A24)</t>
  </si>
  <si>
    <t>ASCENSOR CASA DE LA RADIO 8 ZONA SUR CAFETERIA RAE 26054 (A26)</t>
  </si>
  <si>
    <t>Trabajos de reparaciones en ascensor de la marca OTIS, consistentes en:
CONTACTO DE ACUÑAMIENTO: Suministro y colocación de un enclavamiento eléctrico, en el sistema dearticulaciones accionadoras de la caja de cuñas del chasis de cabina ocontrapeso (cuando lleve acuñamiento), comprobación y graduación deldisparo en el sistema de paracaídas.
CONTACTO AFLOJAMIENTO DE CABLES:Corrección del sistema de articulaciones del chasis de cabina ycolocación de un nuevo contacto de aflojamiento de cables.
OPALINA PLASTICO: Suministro y colocación de un metacrilato postformado de plástico parala iluminación de la cabina.</t>
  </si>
  <si>
    <t>01_04</t>
  </si>
  <si>
    <t>ASCENSOR CASA DE LA RADIO 5 HALL DERECHO RAE 26049 (A29)</t>
  </si>
  <si>
    <t>Trabajos de reparaciones en ascensor, de la marca OTIS, consistentes en:
PROTECCION METALICA EN SUELO DE CABINA: Suministro y colocación de una protección de chapa de acero instalada en la parte inferiorde la cabina</t>
  </si>
  <si>
    <t>01_05</t>
  </si>
  <si>
    <t>ASCENSOR PRINCIPAL TVE 1 IZQUIERDO HALL  RAE 43752 (A14)</t>
  </si>
  <si>
    <t>Trabajos de reparaciones en ascensor, de la marca OTIS, consistentes en:
ACORTAR CABLES TRACCION: Suspensión de la cabina y del contrapeso para acortar los cables de tracción o de suspensión y darles la longitud adecuada para una correcta adherencia y un mejor funcionamiento.
CONTACTO DE ACUÑAMIENTO: Suministro y colocación de un enclavamiento eléctrico, en el sistema dearticulaciones accionadoras de la caja de cuñas del chasis de cabina ocontrapeso (cuando lleve acuñamiento), comprobación y graduación del disparo en el sistema de paracaídas.</t>
  </si>
  <si>
    <t>01_06</t>
  </si>
  <si>
    <t>ASCENSOR PRINCIPAL TVE 2 DERECHO HALL  RAE 43752 (A15)</t>
  </si>
  <si>
    <t>Trabajos de reparaciones en ascensor, de la marca OTIS, consistentes en:
CABLE DEL LIMITADOR (HASTA 10 PARADAS): Suministro y colocación de un nuevo cable de acero tipo Seale, de 6 mm,de alta flexibilidad, para el accionamiento del sistema de cuñas deseguridad del chasis de cabina, ajuste de las cajas de cuñas ycomprobación del sistema.
FALDON DE PISO: Suministro y colocación de un nuevo frente de chapa de acero acopladopor la parte inferior de la puerta de piso, para evitar discontinuidadesentre la pisadera y la pared del hueco, cuya medida cumplirá lo exigidopor la norma EN81.</t>
  </si>
  <si>
    <t>01_07</t>
  </si>
  <si>
    <t>ASCENSOR PRINCIPAL 3 IZQUIERDA MONTACARGAS RAE 43581 (A17)</t>
  </si>
  <si>
    <t>Trabajos de reparaciones en ascensor, de la marca OTIS, consistentes en:
TELEFONO DE CABINA (SUSTITUCIÓN): Suministro y colocación de un nuevo equipo de comunicación bidireccionalen la cabina del ascensor.</t>
  </si>
  <si>
    <t>01_08</t>
  </si>
  <si>
    <t>ASCENSOR CASA DE LA RADIO RAE 26048 (A31)</t>
  </si>
  <si>
    <t>Trabajos de reparaciones en ascensor de la marca THYSSENKRUPP, consistentes en:
CABLES DE TRACCIÓN: Suministro e instalación de un juego de cables de suspensión de acero de gran resistencia mecánica, con sus tensores reglamentarios para el amarre de los mismos a la cabina y al contrapeso, lubricante permanente en su alma textil y con un coeficiente de seguridad superior al exigido por el Reglamento de Aparatos Elevadores.
- Longitud de Cables: 160,00 m
- Diámetro de Cables: 8,00 mm</t>
  </si>
  <si>
    <t>01_09</t>
  </si>
  <si>
    <t>ASCENSOR CASA DE LA RADIO - RAE 26047 (A30)</t>
  </si>
  <si>
    <t>Trabajos de reparaciones en ascensor de la marca THYSSENKRUPP, consistentes en:
ALUMBRADO CONMUTADO EN HUECO (RAE 26047): Suministro e instalación de una línea eléctrica desde el cuarto de máquinas al foso del ascensor, para posibilitar la conmutación del alumbrado del hueco. Se suministrarán, además, los correspondientes mecanismos conmutados que irán instalados en el foso y en el cuarto de máquinas.
VARIADOR DE FRECUENCIA (RAE 26047):  Suministro e instalación de un variador de frecuencia conectado al cuadro de maniobra de la instalación. El variador de frecuencia actúa modificando la frecuencia de la red y, por consiguiente, la velocidad de giro del motor. Con este elemento se consigue una aceleración y deceleración progresiva del ascensor en arrancadas y paradas respectivamente. Esta tensión alterna de frecuencia variable se puede utilizar para controlar la velocidad de motores trifásicos de jaula de ardilla. Las ventajas de este elemento son varias y entre ellas destacamos el ahorro energético, pues al producirse las arrancadas de forma progresiva se anulan los picos de corriente con la consiguiente reducción de costes de electricidad. Cuando el ascensor no funciona a plena carga, el variador suministra sólo la energía eléctrica necesaria para efectuar el desplazamiento solicitado. Por otro lado, la progresión en la aceleración y deceleración se traduce en un mayor confort de viaje y una nivelación precisa de la cabina en los niveles servidos, con un margen de ± 2 mm.</t>
  </si>
  <si>
    <t>01_10</t>
  </si>
  <si>
    <t>GESTION RESIDUOS</t>
  </si>
  <si>
    <t>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</si>
  <si>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01_11</t>
  </si>
  <si>
    <t>CONTROL DE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</si>
  <si>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incluso parte proporcional de mano de obra, redacción de plan de control de calidad, coordinación de los trabajos y toma de datos, redacción de informes, material y medios auxiliares necesarios.</t>
  </si>
  <si>
    <t>01_12</t>
  </si>
  <si>
    <t>SEGURIDAD Y SALUD</t>
  </si>
  <si>
    <t>Partida destinada a la gestión de la seguridad y salud en la ejecución de los trabajos, incluyendo: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</si>
  <si>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PRESUPUESTO EJECUCION MATERIAL</t>
  </si>
  <si>
    <r>
      <t>Gastos Generales</t>
    </r>
    <r>
      <rPr>
        <b/>
        <sz val="8"/>
        <color rgb="FFFF0000"/>
        <rFont val="Calibri"/>
        <family val="2"/>
        <scheme val="minor"/>
      </rPr>
      <t xml:space="preserve"> xx</t>
    </r>
    <r>
      <rPr>
        <b/>
        <sz val="8"/>
        <rFont val="Calibri"/>
        <family val="2"/>
        <scheme val="minor"/>
      </rPr>
      <t xml:space="preserve"> % (a)</t>
    </r>
  </si>
  <si>
    <r>
      <t xml:space="preserve">Beneficio Industrial </t>
    </r>
    <r>
      <rPr>
        <b/>
        <sz val="8"/>
        <color rgb="FFFF0000"/>
        <rFont val="Calibri"/>
        <family val="2"/>
        <scheme val="minor"/>
      </rPr>
      <t>xx</t>
    </r>
    <r>
      <rPr>
        <b/>
        <sz val="8"/>
        <rFont val="Calibri"/>
        <family val="2"/>
        <scheme val="minor"/>
      </rPr>
      <t xml:space="preserve"> % (b)</t>
    </r>
  </si>
  <si>
    <t>PRESUPUESTO EJECUCION CONTRATA/IMPORTE OFERTA</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</si>
  <si>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</si>
  <si>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Expediente n.º S/03211/2026</t>
  </si>
  <si>
    <t xml:space="preserve">   “Reparaciones ascensores Edificios Casa de la Radio y TVE en Prado del Rey"</t>
  </si>
  <si>
    <t>(*) Deberán presupuestarse todas las partidas de los capítulos 01 a 12. En caso de incluirse alguna partida con importe cero se considerará ofertada SIN COSTE para CRTVE.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</si>
</sst>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0"/>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sz val="10"/>
      <color theme="0"/>
      <name val="Calibri"/>
      <family val="2"/>
      <scheme val="minor"/>
    </font>
    <font>
      <b/>
      <sz val="10"/>
      <name val="Calibri"/>
      <family val="2"/>
      <scheme val="minor"/>
    </font>
    <font>
      <b/>
      <sz val="8"/>
      <color rgb="FFFF0000"/>
      <name val="Calibri"/>
      <family val="2"/>
      <scheme val="minor"/>
    </font>
    <font>
      <sz val="8"/>
      <color rgb="FFFF0000"/>
      <name val="Calibri"/>
      <family val="2"/>
    </font>
    <font>
      <b/>
      <sz val="8"/>
      <color theme="1"/>
      <name val="Calibri"/>
      <family val="2"/>
      <scheme val="minor"/>
    </font>
  </fonts>
  <fills count="8">
    <fill>
      <patternFill patternType="none"/>
    </fill>
    <fill>
      <patternFill patternType="gray125"/>
    </fill>
    <fill>
      <patternFill patternType="solid">
        <fgColor rgb="FFFFFFCC"/>
        <bgColor indexed="64"/>
      </patternFill>
    </fill>
    <fill>
      <patternFill patternType="solid">
        <fgColor rgb="FFE36C0A"/>
        <bgColor indexed="64"/>
      </patternFill>
    </fill>
    <fill>
      <patternFill patternType="solid">
        <fgColor rgb="FFFDE9D9"/>
        <bgColor indexed="64"/>
      </patternFill>
    </fill>
    <fill>
      <patternFill patternType="solid">
        <fgColor rgb="FFB4CBE0"/>
        <bgColor indexed="64"/>
      </patternFill>
    </fill>
    <fill>
      <patternFill patternType="solid">
        <fgColor rgb="FFF0F0F0"/>
        <bgColor indexed="64"/>
      </patternFill>
    </fill>
    <fill>
      <patternFill patternType="solid">
        <fgColor rgb="FFFFFFCC"/>
        <bgColor rgb="FF000000"/>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89">
    <xf numFmtId="0" fontId="0" fillId="0" borderId="0" xfId="0"/>
    <xf numFmtId="0" fontId="0" fillId="0" borderId="0" xfId="0" applyProtection="1"/>
    <xf numFmtId="0" fontId="0" fillId="0" borderId="0" xfId="0" applyAlignment="1" applyProtection="1">
      <alignment vertical="top"/>
    </xf>
    <xf numFmtId="0" fontId="11" fillId="0" borderId="0" xfId="0" applyFont="1" applyProtection="1"/>
    <xf numFmtId="0" fontId="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5" fillId="0" borderId="0" xfId="0" applyFont="1" applyAlignment="1" applyProtection="1">
      <alignment horizontal="left" vertical="top"/>
    </xf>
    <xf numFmtId="0" fontId="11" fillId="0" borderId="0" xfId="0" applyFont="1" applyAlignment="1" applyProtection="1">
      <alignment vertical="top"/>
    </xf>
    <xf numFmtId="14" fontId="15" fillId="2" borderId="0" xfId="0" applyNumberFormat="1" applyFont="1" applyFill="1" applyAlignment="1" applyProtection="1">
      <alignment horizontal="left" vertical="top"/>
      <protection locked="0"/>
    </xf>
    <xf numFmtId="0" fontId="11" fillId="0" borderId="0" xfId="0" applyFont="1" applyAlignment="1" applyProtection="1">
      <alignment horizontal="right"/>
    </xf>
    <xf numFmtId="0" fontId="11" fillId="0" borderId="0" xfId="0" applyFont="1" applyAlignment="1" applyProtection="1">
      <alignment horizontal="left" vertical="top" indent="1"/>
    </xf>
    <xf numFmtId="0" fontId="2" fillId="0" borderId="0" xfId="0" applyFont="1" applyAlignment="1" applyProtection="1">
      <alignment horizontal="left" vertical="top" indent="1"/>
    </xf>
    <xf numFmtId="0" fontId="0" fillId="0" borderId="0" xfId="0" applyAlignment="1" applyProtection="1">
      <alignment horizontal="left" indent="1"/>
    </xf>
    <xf numFmtId="0" fontId="11" fillId="0" borderId="0" xfId="0" applyFont="1" applyAlignment="1" applyProtection="1">
      <alignment horizontal="left" indent="1"/>
    </xf>
    <xf numFmtId="0" fontId="0" fillId="0" borderId="0" xfId="0" applyFill="1" applyAlignment="1" applyProtection="1">
      <alignment horizontal="left" indent="1"/>
    </xf>
    <xf numFmtId="0" fontId="10" fillId="0" borderId="0" xfId="0" applyFont="1" applyAlignment="1" applyProtection="1">
      <alignment horizontal="left" vertical="top" indent="1"/>
    </xf>
    <xf numFmtId="0" fontId="0" fillId="0" borderId="0" xfId="0" applyAlignment="1" applyProtection="1">
      <alignment horizontal="left" vertical="top" indent="1"/>
    </xf>
    <xf numFmtId="0" fontId="3" fillId="0" borderId="0" xfId="0" applyFont="1" applyAlignment="1" applyProtection="1">
      <alignment vertical="top"/>
    </xf>
    <xf numFmtId="0" fontId="14" fillId="0" borderId="0" xfId="0" applyFont="1" applyAlignment="1" applyProtection="1">
      <alignment vertical="top"/>
    </xf>
    <xf numFmtId="0" fontId="0" fillId="0" borderId="0" xfId="0" applyAlignment="1" applyProtection="1">
      <alignment horizontal="right"/>
    </xf>
    <xf numFmtId="0" fontId="0" fillId="0" borderId="0" xfId="0" applyAlignment="1" applyProtection="1">
      <alignment horizontal="center"/>
    </xf>
    <xf numFmtId="0" fontId="2" fillId="0" borderId="0" xfId="0" applyFont="1" applyAlignment="1" applyProtection="1">
      <alignment horizontal="center"/>
    </xf>
    <xf numFmtId="0" fontId="0" fillId="2" borderId="0" xfId="0" applyFill="1" applyAlignment="1" applyProtection="1">
      <protection locked="0"/>
    </xf>
    <xf numFmtId="0" fontId="0" fillId="2" borderId="0" xfId="0" applyFill="1" applyAlignment="1" applyProtection="1">
      <alignment wrapText="1"/>
      <protection locked="0"/>
    </xf>
    <xf numFmtId="0" fontId="0" fillId="0" borderId="0" xfId="0" applyAlignment="1" applyProtection="1"/>
    <xf numFmtId="4" fontId="6" fillId="2" borderId="1" xfId="0" applyNumberFormat="1" applyFont="1" applyFill="1" applyBorder="1" applyAlignment="1" applyProtection="1">
      <alignment vertical="top"/>
    </xf>
    <xf numFmtId="4" fontId="19" fillId="2" borderId="1" xfId="0" applyNumberFormat="1" applyFont="1" applyFill="1" applyBorder="1" applyAlignment="1" applyProtection="1">
      <alignment vertical="top" wrapText="1"/>
    </xf>
    <xf numFmtId="4" fontId="6" fillId="2" borderId="1" xfId="0" applyNumberFormat="1" applyFont="1" applyFill="1" applyBorder="1" applyAlignment="1" applyProtection="1">
      <alignment vertical="top"/>
      <protection locked="0"/>
    </xf>
    <xf numFmtId="4" fontId="5" fillId="0" borderId="1" xfId="0" applyNumberFormat="1" applyFont="1" applyFill="1" applyBorder="1" applyAlignment="1" applyProtection="1">
      <alignment vertical="top"/>
    </xf>
    <xf numFmtId="4" fontId="5" fillId="2" borderId="1" xfId="0" applyNumberFormat="1" applyFont="1" applyFill="1" applyBorder="1" applyAlignment="1" applyProtection="1">
      <alignment vertical="top"/>
    </xf>
    <xf numFmtId="0" fontId="11" fillId="0" borderId="0" xfId="0" applyFont="1" applyAlignment="1" applyProtection="1">
      <alignment horizontal="center"/>
    </xf>
    <xf numFmtId="0" fontId="11" fillId="2" borderId="0" xfId="0" applyFont="1" applyFill="1" applyAlignment="1" applyProtection="1">
      <alignment horizontal="left" vertical="top" shrinkToFit="1"/>
      <protection locked="0"/>
    </xf>
    <xf numFmtId="0" fontId="22" fillId="0" borderId="0" xfId="0" applyFont="1" applyBorder="1" applyAlignment="1" applyProtection="1">
      <alignment vertical="top" wrapText="1"/>
    </xf>
    <xf numFmtId="0" fontId="5" fillId="0" borderId="0" xfId="0" applyFont="1" applyBorder="1" applyAlignment="1" applyProtection="1">
      <alignment vertical="top" wrapText="1"/>
    </xf>
    <xf numFmtId="0" fontId="0" fillId="0" borderId="0" xfId="0" applyAlignment="1" applyProtection="1">
      <alignment horizontal="left"/>
    </xf>
    <xf numFmtId="0" fontId="4" fillId="0" borderId="1" xfId="0" applyFont="1" applyBorder="1" applyAlignment="1" applyProtection="1">
      <alignment vertical="top"/>
    </xf>
    <xf numFmtId="0" fontId="4" fillId="0" borderId="1" xfId="0" applyFont="1" applyBorder="1" applyAlignment="1" applyProtection="1">
      <alignment vertical="top" wrapText="1"/>
    </xf>
    <xf numFmtId="49" fontId="5" fillId="5" borderId="1" xfId="0" applyNumberFormat="1" applyFont="1" applyFill="1" applyBorder="1" applyAlignment="1" applyProtection="1">
      <alignment vertical="top" wrapText="1"/>
    </xf>
    <xf numFmtId="3" fontId="5" fillId="5" borderId="1" xfId="0" applyNumberFormat="1" applyFont="1" applyFill="1" applyBorder="1" applyAlignment="1" applyProtection="1">
      <alignment vertical="top" wrapText="1"/>
    </xf>
    <xf numFmtId="4" fontId="5" fillId="5" borderId="1" xfId="0" applyNumberFormat="1" applyFont="1" applyFill="1" applyBorder="1" applyAlignment="1" applyProtection="1">
      <alignment vertical="top" wrapText="1"/>
    </xf>
    <xf numFmtId="49" fontId="6" fillId="6" borderId="1" xfId="0" applyNumberFormat="1" applyFont="1" applyFill="1" applyBorder="1" applyAlignment="1" applyProtection="1">
      <alignment vertical="top" wrapText="1"/>
    </xf>
    <xf numFmtId="49" fontId="6" fillId="0" borderId="1" xfId="0" applyNumberFormat="1" applyFont="1" applyBorder="1" applyAlignment="1" applyProtection="1">
      <alignment vertical="top" wrapText="1"/>
    </xf>
    <xf numFmtId="4" fontId="6" fillId="0" borderId="1" xfId="0" applyNumberFormat="1" applyFont="1" applyBorder="1" applyAlignment="1" applyProtection="1">
      <alignment vertical="top" wrapText="1"/>
    </xf>
    <xf numFmtId="0" fontId="6" fillId="0" borderId="1" xfId="0" applyFont="1" applyBorder="1" applyAlignment="1" applyProtection="1">
      <alignment vertical="top" wrapText="1"/>
    </xf>
    <xf numFmtId="4" fontId="5" fillId="0" borderId="1"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2" fontId="21" fillId="7" borderId="17" xfId="0" applyNumberFormat="1" applyFont="1" applyFill="1" applyBorder="1" applyAlignment="1" applyProtection="1">
      <alignment horizontal="right" vertical="center"/>
      <protection locked="0"/>
    </xf>
    <xf numFmtId="2" fontId="21" fillId="7" borderId="15" xfId="0" applyNumberFormat="1" applyFont="1" applyFill="1" applyBorder="1" applyAlignment="1" applyProtection="1">
      <alignment horizontal="right" vertical="center"/>
      <protection locked="0"/>
    </xf>
    <xf numFmtId="4" fontId="5" fillId="2" borderId="1" xfId="0" applyNumberFormat="1" applyFont="1" applyFill="1" applyBorder="1" applyAlignment="1" applyProtection="1">
      <alignment vertical="top"/>
      <protection locked="0"/>
    </xf>
    <xf numFmtId="0" fontId="0" fillId="0" borderId="0" xfId="0" applyFont="1" applyAlignment="1" applyProtection="1">
      <alignment horizontal="justify" vertical="top" wrapText="1"/>
    </xf>
    <xf numFmtId="0" fontId="0" fillId="2" borderId="0" xfId="0" applyFill="1" applyAlignment="1" applyProtection="1">
      <alignment horizontal="center"/>
      <protection locked="0"/>
    </xf>
    <xf numFmtId="0" fontId="0" fillId="2" borderId="0" xfId="0" applyFill="1" applyAlignment="1" applyProtection="1">
      <alignment horizontal="center" wrapText="1"/>
      <protection locked="0"/>
    </xf>
    <xf numFmtId="0" fontId="11" fillId="0" borderId="0" xfId="0" applyFont="1" applyAlignment="1" applyProtection="1">
      <alignment horizontal="center"/>
    </xf>
    <xf numFmtId="0" fontId="16" fillId="3" borderId="8" xfId="0" applyFont="1" applyFill="1" applyBorder="1" applyAlignment="1" applyProtection="1">
      <alignment horizontal="center" vertical="center" wrapText="1"/>
    </xf>
    <xf numFmtId="0" fontId="16" fillId="3" borderId="6" xfId="0" applyFont="1" applyFill="1" applyBorder="1" applyAlignment="1" applyProtection="1">
      <alignment horizontal="center" vertical="center" wrapText="1"/>
    </xf>
    <xf numFmtId="0" fontId="16" fillId="3" borderId="10" xfId="0" applyFont="1" applyFill="1" applyBorder="1" applyAlignment="1" applyProtection="1">
      <alignment horizontal="center" vertical="center" wrapText="1"/>
    </xf>
    <xf numFmtId="0" fontId="16" fillId="3" borderId="9" xfId="0" applyFont="1" applyFill="1" applyBorder="1" applyAlignment="1" applyProtection="1">
      <alignment horizontal="center" vertical="center" wrapText="1"/>
    </xf>
    <xf numFmtId="0" fontId="16" fillId="3" borderId="7" xfId="0" applyFont="1" applyFill="1" applyBorder="1" applyAlignment="1" applyProtection="1">
      <alignment horizontal="center" vertical="center" wrapText="1"/>
    </xf>
    <xf numFmtId="0" fontId="16" fillId="3" borderId="11" xfId="0" applyFont="1" applyFill="1" applyBorder="1" applyAlignment="1" applyProtection="1">
      <alignment horizontal="center" vertical="center" wrapText="1"/>
    </xf>
    <xf numFmtId="0" fontId="16" fillId="3" borderId="12" xfId="0" applyFont="1" applyFill="1" applyBorder="1" applyAlignment="1" applyProtection="1">
      <alignment horizontal="center" vertical="center" wrapText="1"/>
    </xf>
    <xf numFmtId="0" fontId="16" fillId="3" borderId="0" xfId="0" applyFont="1" applyFill="1" applyBorder="1" applyAlignment="1" applyProtection="1">
      <alignment horizontal="center" vertical="center" wrapText="1"/>
    </xf>
    <xf numFmtId="0" fontId="11" fillId="2" borderId="0" xfId="0" applyFont="1" applyFill="1" applyAlignment="1" applyProtection="1">
      <alignment horizontal="center" wrapText="1"/>
      <protection locked="0"/>
    </xf>
    <xf numFmtId="0" fontId="2" fillId="0" borderId="0" xfId="0" applyFont="1" applyAlignment="1" applyProtection="1">
      <alignment horizontal="center" vertical="top"/>
    </xf>
    <xf numFmtId="0" fontId="15" fillId="2" borderId="0" xfId="0" applyFont="1" applyFill="1" applyAlignment="1" applyProtection="1">
      <alignment horizontal="center" vertical="top"/>
      <protection locked="0"/>
    </xf>
    <xf numFmtId="0" fontId="15" fillId="2" borderId="0" xfId="0" applyFont="1" applyFill="1" applyAlignment="1" applyProtection="1">
      <alignment horizontal="center" vertical="top" wrapText="1"/>
      <protection locked="0"/>
    </xf>
    <xf numFmtId="0" fontId="9" fillId="0" borderId="0" xfId="0" applyFont="1" applyAlignment="1" applyProtection="1">
      <alignment horizontal="center" vertical="top" wrapText="1"/>
    </xf>
    <xf numFmtId="0" fontId="13" fillId="0" borderId="0" xfId="0" applyFont="1" applyAlignment="1" applyProtection="1">
      <alignment horizontal="center"/>
    </xf>
    <xf numFmtId="0" fontId="11" fillId="2" borderId="0" xfId="0" applyFont="1" applyFill="1" applyAlignment="1" applyProtection="1">
      <alignment horizontal="left" vertical="top" shrinkToFit="1"/>
      <protection locked="0"/>
    </xf>
    <xf numFmtId="0" fontId="11" fillId="0" borderId="0" xfId="0" applyFont="1" applyAlignment="1" applyProtection="1">
      <alignment horizontal="center" vertical="top"/>
    </xf>
    <xf numFmtId="0" fontId="0" fillId="0" borderId="0" xfId="0" applyAlignment="1" applyProtection="1">
      <alignment horizontal="left" vertical="top" wrapText="1" indent="1"/>
    </xf>
    <xf numFmtId="4" fontId="17" fillId="4" borderId="13" xfId="0" applyNumberFormat="1" applyFont="1" applyFill="1" applyBorder="1" applyAlignment="1" applyProtection="1">
      <alignment horizontal="center" vertical="center" wrapText="1"/>
    </xf>
    <xf numFmtId="0" fontId="17" fillId="4" borderId="13" xfId="0" applyFont="1" applyFill="1" applyBorder="1" applyAlignment="1" applyProtection="1">
      <alignment horizontal="center" vertical="center" wrapText="1"/>
    </xf>
    <xf numFmtId="0" fontId="17" fillId="4" borderId="14" xfId="0" applyFont="1" applyFill="1" applyBorder="1" applyAlignment="1" applyProtection="1">
      <alignment horizontal="center" vertical="center" wrapText="1"/>
    </xf>
    <xf numFmtId="0" fontId="11" fillId="2" borderId="0" xfId="0" applyFont="1" applyFill="1" applyAlignment="1" applyProtection="1">
      <alignment horizontal="center" shrinkToFit="1"/>
      <protection locked="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4" xfId="0" applyFont="1" applyBorder="1" applyAlignment="1" applyProtection="1">
      <alignment horizontal="left" vertical="top" wrapText="1"/>
    </xf>
    <xf numFmtId="0" fontId="9" fillId="0" borderId="5" xfId="0" applyFont="1" applyBorder="1" applyAlignment="1" applyProtection="1">
      <alignment horizontal="center" vertical="center" wrapText="1"/>
    </xf>
    <xf numFmtId="0" fontId="5" fillId="0" borderId="15" xfId="0" applyFont="1" applyBorder="1" applyAlignment="1" applyProtection="1">
      <alignment horizontal="right" vertical="top" wrapText="1"/>
    </xf>
    <xf numFmtId="0" fontId="5" fillId="0" borderId="16" xfId="0" applyFont="1" applyBorder="1" applyAlignment="1" applyProtection="1">
      <alignment horizontal="right" vertical="top" wrapText="1"/>
    </xf>
    <xf numFmtId="0" fontId="22" fillId="0" borderId="0" xfId="0" applyFont="1" applyBorder="1" applyAlignment="1" applyProtection="1">
      <alignment horizontal="left" vertical="top" wrapText="1"/>
    </xf>
    <xf numFmtId="0" fontId="5" fillId="0" borderId="0"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50"/>
  <sheetViews>
    <sheetView showGridLines="0" tabSelected="1" workbookViewId="0">
      <pane ySplit="2" topLeftCell="A3" activePane="bottomLeft" state="frozen"/>
      <selection pane="bottomLeft" activeCell="G14" sqref="G14:I14"/>
    </sheetView>
  </sheetViews>
  <sheetFormatPr baseColWidth="10" defaultColWidth="11.42578125" defaultRowHeight="15" x14ac:dyDescent="0.25"/>
  <cols>
    <col min="1" max="1" width="8.28515625" style="1" customWidth="1"/>
    <col min="2" max="2" width="13.5703125" style="1" customWidth="1"/>
    <col min="3" max="3" width="17.85546875" style="1" customWidth="1"/>
    <col min="4" max="5" width="11.42578125" style="1"/>
    <col min="6" max="6" width="13.42578125" style="1" customWidth="1"/>
    <col min="7" max="9" width="11.42578125" style="1"/>
    <col min="10" max="10" width="1.7109375" style="1" customWidth="1"/>
    <col min="11" max="16384" width="11.42578125" style="1"/>
  </cols>
  <sheetData>
    <row r="2" spans="1:9" s="2" customFormat="1" ht="108.75" customHeight="1" x14ac:dyDescent="0.25">
      <c r="A2" s="72" t="s">
        <v>10</v>
      </c>
      <c r="B2" s="72"/>
      <c r="C2" s="72"/>
      <c r="D2" s="72"/>
      <c r="E2" s="72"/>
      <c r="F2" s="72"/>
      <c r="G2" s="72"/>
      <c r="H2" s="72"/>
      <c r="I2" s="72"/>
    </row>
    <row r="5" spans="1:9" x14ac:dyDescent="0.25">
      <c r="D5" s="3"/>
      <c r="E5" s="3"/>
      <c r="F5" s="4"/>
      <c r="G5" s="4"/>
      <c r="H5" s="4"/>
      <c r="I5" s="5" t="s">
        <v>88</v>
      </c>
    </row>
    <row r="6" spans="1:9" x14ac:dyDescent="0.25">
      <c r="D6" s="3"/>
      <c r="E6" s="3"/>
      <c r="F6" s="4"/>
      <c r="G6" s="4"/>
      <c r="H6" s="4"/>
      <c r="I6" s="5"/>
    </row>
    <row r="7" spans="1:9" x14ac:dyDescent="0.25">
      <c r="D7" s="3"/>
      <c r="E7" s="3"/>
      <c r="F7" s="4"/>
      <c r="G7" s="4"/>
      <c r="H7" s="4"/>
      <c r="I7" s="6" t="s">
        <v>87</v>
      </c>
    </row>
    <row r="8" spans="1:9" ht="24.95" customHeight="1" x14ac:dyDescent="0.25"/>
    <row r="9" spans="1:9" ht="18.75" x14ac:dyDescent="0.3">
      <c r="A9" s="73" t="s">
        <v>11</v>
      </c>
      <c r="B9" s="73"/>
      <c r="C9" s="73"/>
      <c r="D9" s="73"/>
      <c r="E9" s="73"/>
      <c r="F9" s="73"/>
      <c r="G9" s="73"/>
      <c r="H9" s="73"/>
      <c r="I9" s="73"/>
    </row>
    <row r="10" spans="1:9" ht="15" customHeight="1" x14ac:dyDescent="0.25"/>
    <row r="11" spans="1:9" ht="15" customHeight="1" x14ac:dyDescent="0.25"/>
    <row r="12" spans="1:9" x14ac:dyDescent="0.25">
      <c r="A12" s="17" t="s">
        <v>12</v>
      </c>
      <c r="B12" s="74"/>
      <c r="C12" s="74"/>
      <c r="D12" s="74"/>
      <c r="E12" s="74"/>
      <c r="F12" s="75" t="s">
        <v>17</v>
      </c>
      <c r="G12" s="75"/>
      <c r="H12" s="75"/>
      <c r="I12" s="38"/>
    </row>
    <row r="13" spans="1:9" x14ac:dyDescent="0.25">
      <c r="A13" s="18" t="s">
        <v>23</v>
      </c>
      <c r="B13" s="69" t="s">
        <v>24</v>
      </c>
      <c r="C13" s="69"/>
      <c r="D13" s="69"/>
      <c r="E13" s="69"/>
      <c r="F13" s="8"/>
      <c r="G13" s="8"/>
      <c r="H13" s="8"/>
      <c r="I13" s="7"/>
    </row>
    <row r="14" spans="1:9" x14ac:dyDescent="0.25">
      <c r="A14" s="17" t="s">
        <v>18</v>
      </c>
      <c r="B14" s="13"/>
      <c r="C14" s="15"/>
      <c r="D14" s="13"/>
      <c r="E14" s="75" t="s">
        <v>19</v>
      </c>
      <c r="F14" s="75"/>
      <c r="G14" s="71"/>
      <c r="H14" s="71"/>
      <c r="I14" s="71"/>
    </row>
    <row r="15" spans="1:9" ht="15" customHeight="1" x14ac:dyDescent="0.25">
      <c r="A15" s="19"/>
    </row>
    <row r="16" spans="1:9" ht="15" customHeight="1" x14ac:dyDescent="0.25">
      <c r="A16" s="20" t="s">
        <v>20</v>
      </c>
      <c r="B16" s="3"/>
      <c r="C16" s="68"/>
      <c r="D16" s="68"/>
      <c r="E16" s="68"/>
      <c r="F16" s="68"/>
      <c r="G16" s="68"/>
      <c r="H16" s="37" t="s">
        <v>21</v>
      </c>
      <c r="I16" s="38"/>
    </row>
    <row r="17" spans="1:12" ht="15" customHeight="1" x14ac:dyDescent="0.25">
      <c r="A17" s="19"/>
    </row>
    <row r="18" spans="1:12" x14ac:dyDescent="0.25">
      <c r="A18" s="17" t="s">
        <v>22</v>
      </c>
      <c r="B18" s="14"/>
      <c r="C18" s="70"/>
      <c r="D18" s="70"/>
      <c r="E18" s="3"/>
      <c r="F18" s="16" t="s">
        <v>26</v>
      </c>
      <c r="G18" s="71"/>
      <c r="H18" s="71"/>
      <c r="I18" s="71"/>
    </row>
    <row r="19" spans="1:12" x14ac:dyDescent="0.25">
      <c r="A19" s="19"/>
      <c r="B19" s="8"/>
      <c r="C19" s="8" t="s">
        <v>25</v>
      </c>
      <c r="D19" s="8"/>
      <c r="E19" s="8"/>
      <c r="G19" s="69" t="s">
        <v>13</v>
      </c>
      <c r="H19" s="69"/>
      <c r="I19" s="69"/>
    </row>
    <row r="20" spans="1:12" x14ac:dyDescent="0.25">
      <c r="A20" s="17" t="s">
        <v>14</v>
      </c>
      <c r="B20" s="38"/>
      <c r="C20" s="75" t="s">
        <v>15</v>
      </c>
      <c r="D20" s="75"/>
      <c r="E20" s="80"/>
      <c r="F20" s="80"/>
      <c r="G20" s="80"/>
      <c r="H20" s="37" t="s">
        <v>33</v>
      </c>
      <c r="I20" s="38"/>
    </row>
    <row r="21" spans="1:12" s="9" customFormat="1" x14ac:dyDescent="0.25">
      <c r="A21" s="21"/>
      <c r="B21" s="10"/>
      <c r="C21" s="11"/>
      <c r="D21" s="11"/>
      <c r="E21" s="12"/>
      <c r="F21" s="12"/>
      <c r="G21" s="12"/>
      <c r="H21" s="12"/>
      <c r="I21" s="12"/>
    </row>
    <row r="22" spans="1:12" ht="15" customHeight="1" x14ac:dyDescent="0.25">
      <c r="A22" s="20" t="s">
        <v>20</v>
      </c>
      <c r="B22" s="3"/>
      <c r="C22" s="68"/>
      <c r="D22" s="68"/>
      <c r="E22" s="68"/>
      <c r="F22" s="68"/>
      <c r="G22" s="68"/>
      <c r="H22" s="37" t="s">
        <v>34</v>
      </c>
      <c r="I22" s="38"/>
    </row>
    <row r="23" spans="1:12" ht="15" customHeight="1" x14ac:dyDescent="0.25"/>
    <row r="24" spans="1:12" ht="15" customHeight="1" x14ac:dyDescent="0.25">
      <c r="A24" s="19" t="s">
        <v>27</v>
      </c>
      <c r="B24" s="19"/>
      <c r="C24" s="19"/>
      <c r="D24" s="19"/>
      <c r="E24" s="19"/>
      <c r="F24" s="19"/>
      <c r="G24" s="19"/>
      <c r="H24" s="19"/>
      <c r="I24" s="19"/>
    </row>
    <row r="25" spans="1:12" x14ac:dyDescent="0.25">
      <c r="A25" s="22" t="str">
        <f>+RIGHT(I7,12)&amp;" - "&amp;I5</f>
        <v>S/03211/2026 -    “Reparaciones ascensores Edificios Casa de la Radio y TVE en Prado del Rey"</v>
      </c>
      <c r="B25" s="23"/>
      <c r="C25" s="23"/>
      <c r="D25" s="23"/>
      <c r="E25" s="23"/>
      <c r="F25" s="23"/>
      <c r="G25" s="23"/>
      <c r="H25" s="23"/>
      <c r="I25" s="23"/>
    </row>
    <row r="26" spans="1:12" ht="15" customHeight="1" x14ac:dyDescent="0.25">
      <c r="A26" s="23"/>
      <c r="B26" s="23"/>
      <c r="C26" s="23"/>
      <c r="D26" s="23"/>
      <c r="E26" s="23"/>
      <c r="F26" s="23"/>
      <c r="G26" s="23"/>
      <c r="H26" s="23"/>
      <c r="I26" s="23"/>
    </row>
    <row r="27" spans="1:12" ht="56.25" customHeight="1" x14ac:dyDescent="0.25">
      <c r="A27" s="76" t="s">
        <v>28</v>
      </c>
      <c r="B27" s="76"/>
      <c r="C27" s="76"/>
      <c r="D27" s="76"/>
      <c r="E27" s="76"/>
      <c r="F27" s="76"/>
      <c r="G27" s="76"/>
      <c r="H27" s="76"/>
      <c r="I27" s="76"/>
    </row>
    <row r="28" spans="1:12" ht="15" customHeight="1" x14ac:dyDescent="0.25">
      <c r="A28" s="23"/>
      <c r="B28" s="23"/>
      <c r="C28" s="23"/>
      <c r="D28" s="23"/>
      <c r="E28" s="23"/>
      <c r="F28" s="23"/>
      <c r="G28" s="23"/>
      <c r="H28" s="23"/>
      <c r="I28" s="23"/>
    </row>
    <row r="29" spans="1:12" ht="15" customHeight="1" x14ac:dyDescent="0.25">
      <c r="A29" s="22" t="s">
        <v>29</v>
      </c>
      <c r="B29" s="23"/>
      <c r="C29" s="23"/>
      <c r="D29" s="23"/>
      <c r="E29" s="23"/>
      <c r="F29" s="23"/>
      <c r="G29" s="23"/>
      <c r="H29" s="23"/>
      <c r="I29" s="19"/>
    </row>
    <row r="30" spans="1:12" ht="15" customHeight="1" thickBot="1" x14ac:dyDescent="0.3">
      <c r="A30" s="2"/>
      <c r="B30" s="2"/>
      <c r="C30" s="2"/>
      <c r="D30" s="2"/>
      <c r="E30" s="2"/>
      <c r="F30" s="2"/>
      <c r="G30" s="2"/>
      <c r="H30" s="2"/>
    </row>
    <row r="31" spans="1:12" ht="15" customHeight="1" thickTop="1" x14ac:dyDescent="0.25">
      <c r="A31" s="2"/>
      <c r="B31" s="60" t="s">
        <v>30</v>
      </c>
      <c r="C31" s="61"/>
      <c r="D31" s="61"/>
      <c r="E31" s="61"/>
      <c r="F31" s="62"/>
      <c r="G31" s="66" t="s">
        <v>31</v>
      </c>
      <c r="H31" s="67"/>
      <c r="I31" s="2"/>
      <c r="J31" s="2"/>
      <c r="K31" s="2"/>
      <c r="L31" s="2"/>
    </row>
    <row r="32" spans="1:12" ht="15" customHeight="1" thickBot="1" x14ac:dyDescent="0.3">
      <c r="A32" s="2"/>
      <c r="B32" s="63"/>
      <c r="C32" s="64"/>
      <c r="D32" s="64"/>
      <c r="E32" s="64"/>
      <c r="F32" s="65"/>
      <c r="G32" s="66" t="s">
        <v>32</v>
      </c>
      <c r="H32" s="67"/>
      <c r="I32" s="2"/>
      <c r="J32" s="2"/>
      <c r="K32" s="2"/>
      <c r="L32" s="2"/>
    </row>
    <row r="33" spans="1:12" ht="30" customHeight="1" thickBot="1" x14ac:dyDescent="0.3">
      <c r="A33" s="2"/>
      <c r="B33" s="78" t="str">
        <f>+I5</f>
        <v xml:space="preserve">   “Reparaciones ascensores Edificios Casa de la Radio y TVE en Prado del Rey"</v>
      </c>
      <c r="C33" s="78"/>
      <c r="D33" s="78"/>
      <c r="E33" s="78"/>
      <c r="F33" s="79"/>
      <c r="G33" s="77">
        <f>IF('Anexo I Tabla Desglose Precio'!G35&lt;=20218.1,'Anexo I Tabla Desglose Precio'!G35,"ERROR no debe superar 20.218,10")</f>
        <v>0</v>
      </c>
      <c r="H33" s="77"/>
      <c r="I33" s="2"/>
      <c r="J33" s="2"/>
      <c r="K33" s="2"/>
      <c r="L33" s="2"/>
    </row>
    <row r="34" spans="1:12" ht="15" customHeight="1" x14ac:dyDescent="0.25">
      <c r="A34" s="2"/>
      <c r="B34" s="2"/>
      <c r="C34" s="2"/>
      <c r="D34" s="2"/>
      <c r="E34" s="2"/>
      <c r="F34" s="2"/>
      <c r="G34" s="2"/>
      <c r="H34" s="2"/>
    </row>
    <row r="35" spans="1:12" ht="15" customHeight="1" x14ac:dyDescent="0.25">
      <c r="A35" s="2"/>
      <c r="B35" s="2"/>
      <c r="C35" s="2"/>
      <c r="D35" s="2"/>
      <c r="E35" s="2"/>
      <c r="F35" s="2"/>
      <c r="G35" s="2"/>
      <c r="H35" s="2"/>
      <c r="I35" s="2"/>
    </row>
    <row r="36" spans="1:12" x14ac:dyDescent="0.25">
      <c r="A36" s="22" t="s">
        <v>16</v>
      </c>
      <c r="B36" s="2"/>
      <c r="C36" s="2"/>
      <c r="D36" s="2"/>
      <c r="E36" s="2"/>
      <c r="F36" s="2"/>
      <c r="G36" s="2"/>
      <c r="H36" s="2"/>
      <c r="I36" s="2"/>
    </row>
    <row r="37" spans="1:12" ht="8.1" customHeight="1" x14ac:dyDescent="0.25">
      <c r="A37" s="2"/>
      <c r="B37" s="2"/>
      <c r="C37" s="2"/>
      <c r="D37" s="2"/>
      <c r="E37" s="2"/>
      <c r="F37" s="2"/>
      <c r="G37" s="2"/>
      <c r="H37" s="2"/>
      <c r="I37" s="2"/>
    </row>
    <row r="42" spans="1:12" ht="47.25" customHeight="1" x14ac:dyDescent="0.25">
      <c r="A42" s="56" t="s">
        <v>41</v>
      </c>
      <c r="B42" s="56"/>
      <c r="C42" s="56"/>
      <c r="D42" s="56"/>
      <c r="E42" s="56"/>
      <c r="F42" s="56"/>
      <c r="G42" s="56"/>
      <c r="H42" s="56"/>
      <c r="I42" s="56"/>
    </row>
    <row r="47" spans="1:12" x14ac:dyDescent="0.25">
      <c r="B47" s="57"/>
      <c r="C47" s="57"/>
      <c r="D47" s="57"/>
      <c r="E47" s="27" t="s">
        <v>37</v>
      </c>
      <c r="F47" s="29" t="s">
        <v>42</v>
      </c>
    </row>
    <row r="48" spans="1:12" x14ac:dyDescent="0.25">
      <c r="F48" s="28" t="s">
        <v>39</v>
      </c>
    </row>
    <row r="49" spans="2:6" x14ac:dyDescent="0.25">
      <c r="B49" s="26" t="s">
        <v>38</v>
      </c>
      <c r="C49" s="58"/>
      <c r="D49" s="58"/>
      <c r="E49" s="58"/>
      <c r="F49" s="58"/>
    </row>
    <row r="50" spans="2:6" x14ac:dyDescent="0.25">
      <c r="C50" s="59" t="s">
        <v>40</v>
      </c>
      <c r="D50" s="59"/>
      <c r="E50" s="59"/>
      <c r="F50" s="31"/>
    </row>
  </sheetData>
  <sheetProtection algorithmName="SHA-512" hashValue="9iH+wbC0S/6lcPUKu1+6bI8ZnTY2vJ7zWelZ8xNIerFiGFQnYQdr/+V3g6TKCu7q6jhiE0sblEk/VQjR78Nm9g==" saltValue="TIQjzwswtMaj5OfW4Laq4w==" spinCount="100000" sheet="1" selectLockedCells="1"/>
  <mergeCells count="24">
    <mergeCell ref="C22:G22"/>
    <mergeCell ref="A27:I27"/>
    <mergeCell ref="C20:D20"/>
    <mergeCell ref="G33:H33"/>
    <mergeCell ref="B33:F33"/>
    <mergeCell ref="E20:G20"/>
    <mergeCell ref="A2:I2"/>
    <mergeCell ref="A9:I9"/>
    <mergeCell ref="B12:E12"/>
    <mergeCell ref="F12:H12"/>
    <mergeCell ref="E14:F14"/>
    <mergeCell ref="G14:I14"/>
    <mergeCell ref="C16:G16"/>
    <mergeCell ref="B13:E13"/>
    <mergeCell ref="C18:D18"/>
    <mergeCell ref="G18:I18"/>
    <mergeCell ref="G19:I19"/>
    <mergeCell ref="A42:I42"/>
    <mergeCell ref="B47:D47"/>
    <mergeCell ref="C49:F49"/>
    <mergeCell ref="C50:E50"/>
    <mergeCell ref="B31:F32"/>
    <mergeCell ref="G31:H31"/>
    <mergeCell ref="G32:H32"/>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dimension ref="A1:K43"/>
  <sheetViews>
    <sheetView showGridLines="0" zoomScaleNormal="100" workbookViewId="0">
      <pane ySplit="6" topLeftCell="A30" activePane="bottomLeft" state="frozen"/>
      <selection pane="bottomLeft" activeCell="G33" sqref="G33"/>
    </sheetView>
  </sheetViews>
  <sheetFormatPr baseColWidth="10" defaultRowHeight="15" x14ac:dyDescent="0.25"/>
  <cols>
    <col min="1" max="1" width="7" style="1" bestFit="1" customWidth="1"/>
    <col min="2" max="2" width="6.5703125" style="1" bestFit="1" customWidth="1"/>
    <col min="3" max="3" width="3.7109375" style="1" bestFit="1" customWidth="1"/>
    <col min="4" max="4" width="64.42578125" style="1" customWidth="1"/>
    <col min="5" max="5" width="7.85546875" style="1" bestFit="1" customWidth="1"/>
    <col min="6" max="7" width="12.7109375" style="1" customWidth="1"/>
    <col min="8" max="16384" width="11.42578125" style="1"/>
  </cols>
  <sheetData>
    <row r="1" spans="1:7" ht="73.5" hidden="1" customHeight="1" thickBot="1" x14ac:dyDescent="0.3">
      <c r="A1" s="81" t="s">
        <v>9</v>
      </c>
      <c r="B1" s="82"/>
      <c r="C1" s="82"/>
      <c r="D1" s="82"/>
      <c r="E1" s="82"/>
      <c r="F1" s="82"/>
      <c r="G1" s="83"/>
    </row>
    <row r="2" spans="1:7" ht="60" customHeight="1" x14ac:dyDescent="0.25">
      <c r="A2" s="84" t="s">
        <v>35</v>
      </c>
      <c r="B2" s="84"/>
      <c r="C2" s="84"/>
      <c r="D2" s="84"/>
      <c r="E2" s="84"/>
      <c r="F2" s="84"/>
      <c r="G2" s="84"/>
    </row>
    <row r="3" spans="1:7" x14ac:dyDescent="0.25">
      <c r="A3" s="24"/>
      <c r="B3" s="24"/>
      <c r="C3" s="24"/>
      <c r="D3" s="24"/>
      <c r="E3" s="24"/>
      <c r="F3" s="24"/>
      <c r="G3" s="24"/>
    </row>
    <row r="4" spans="1:7" x14ac:dyDescent="0.25">
      <c r="A4" s="25" t="s">
        <v>46</v>
      </c>
      <c r="B4" s="24"/>
      <c r="C4" s="24"/>
      <c r="D4" s="24"/>
      <c r="E4" s="24"/>
      <c r="F4" s="24"/>
      <c r="G4" s="24"/>
    </row>
    <row r="5" spans="1:7" ht="5.0999999999999996" customHeight="1" x14ac:dyDescent="0.25">
      <c r="A5" s="25"/>
      <c r="B5" s="24"/>
      <c r="C5" s="24"/>
      <c r="D5" s="24"/>
      <c r="E5" s="24"/>
      <c r="F5" s="24"/>
      <c r="G5" s="24"/>
    </row>
    <row r="6" spans="1:7" x14ac:dyDescent="0.25">
      <c r="A6" s="42" t="s">
        <v>0</v>
      </c>
      <c r="B6" s="42" t="s">
        <v>1</v>
      </c>
      <c r="C6" s="42" t="s">
        <v>2</v>
      </c>
      <c r="D6" s="43" t="s">
        <v>3</v>
      </c>
      <c r="E6" s="42" t="s">
        <v>4</v>
      </c>
      <c r="F6" s="42" t="s">
        <v>5</v>
      </c>
      <c r="G6" s="42" t="s">
        <v>47</v>
      </c>
    </row>
    <row r="7" spans="1:7" x14ac:dyDescent="0.25">
      <c r="A7" s="44" t="s">
        <v>36</v>
      </c>
      <c r="B7" s="44" t="s">
        <v>6</v>
      </c>
      <c r="C7" s="44" t="s">
        <v>8</v>
      </c>
      <c r="D7" s="44" t="s">
        <v>48</v>
      </c>
      <c r="E7" s="45"/>
      <c r="F7" s="46"/>
      <c r="G7" s="46"/>
    </row>
    <row r="8" spans="1:7" x14ac:dyDescent="0.25">
      <c r="A8" s="47" t="s">
        <v>43</v>
      </c>
      <c r="B8" s="48" t="s">
        <v>7</v>
      </c>
      <c r="C8" s="48" t="s">
        <v>49</v>
      </c>
      <c r="D8" s="48" t="s">
        <v>50</v>
      </c>
      <c r="E8" s="49">
        <v>1</v>
      </c>
      <c r="F8" s="34"/>
      <c r="G8" s="32">
        <f>+ROUND(TRUNC(E8,2)*TRUNC(F8,2),2)</f>
        <v>0</v>
      </c>
    </row>
    <row r="9" spans="1:7" ht="146.25" x14ac:dyDescent="0.25">
      <c r="A9" s="50"/>
      <c r="B9" s="50"/>
      <c r="C9" s="50"/>
      <c r="D9" s="48" t="s">
        <v>51</v>
      </c>
      <c r="E9" s="50"/>
      <c r="F9" s="50"/>
      <c r="G9" s="50"/>
    </row>
    <row r="10" spans="1:7" x14ac:dyDescent="0.25">
      <c r="A10" s="47" t="s">
        <v>44</v>
      </c>
      <c r="B10" s="48" t="s">
        <v>7</v>
      </c>
      <c r="C10" s="48" t="s">
        <v>49</v>
      </c>
      <c r="D10" s="48" t="s">
        <v>52</v>
      </c>
      <c r="E10" s="49">
        <v>1</v>
      </c>
      <c r="F10" s="34"/>
      <c r="G10" s="32">
        <f>+ROUND(TRUNC(E10,2)*TRUNC(F10,2),2)</f>
        <v>0</v>
      </c>
    </row>
    <row r="11" spans="1:7" ht="146.25" x14ac:dyDescent="0.25">
      <c r="A11" s="50"/>
      <c r="B11" s="50"/>
      <c r="C11" s="50"/>
      <c r="D11" s="48" t="s">
        <v>51</v>
      </c>
      <c r="E11" s="50"/>
      <c r="F11" s="50"/>
      <c r="G11" s="50"/>
    </row>
    <row r="12" spans="1:7" x14ac:dyDescent="0.25">
      <c r="A12" s="47" t="s">
        <v>45</v>
      </c>
      <c r="B12" s="48" t="s">
        <v>7</v>
      </c>
      <c r="C12" s="48" t="s">
        <v>49</v>
      </c>
      <c r="D12" s="48" t="s">
        <v>53</v>
      </c>
      <c r="E12" s="49">
        <v>1</v>
      </c>
      <c r="F12" s="34"/>
      <c r="G12" s="32">
        <f>+ROUND(TRUNC(E12,2)*TRUNC(F12,2),2)</f>
        <v>0</v>
      </c>
    </row>
    <row r="13" spans="1:7" ht="135" x14ac:dyDescent="0.25">
      <c r="A13" s="50"/>
      <c r="B13" s="50"/>
      <c r="C13" s="50"/>
      <c r="D13" s="48" t="s">
        <v>54</v>
      </c>
      <c r="E13" s="50"/>
      <c r="F13" s="50"/>
      <c r="G13" s="50"/>
    </row>
    <row r="14" spans="1:7" x14ac:dyDescent="0.25">
      <c r="A14" s="47" t="s">
        <v>55</v>
      </c>
      <c r="B14" s="48" t="s">
        <v>7</v>
      </c>
      <c r="C14" s="48" t="s">
        <v>49</v>
      </c>
      <c r="D14" s="48" t="s">
        <v>56</v>
      </c>
      <c r="E14" s="49">
        <v>1</v>
      </c>
      <c r="F14" s="34"/>
      <c r="G14" s="32">
        <f>+ROUND(TRUNC(E14,2)*TRUNC(F14,2),2)</f>
        <v>0</v>
      </c>
    </row>
    <row r="15" spans="1:7" ht="45" x14ac:dyDescent="0.25">
      <c r="A15" s="50"/>
      <c r="B15" s="50"/>
      <c r="C15" s="50"/>
      <c r="D15" s="48" t="s">
        <v>57</v>
      </c>
      <c r="E15" s="50"/>
      <c r="F15" s="50"/>
      <c r="G15" s="50"/>
    </row>
    <row r="16" spans="1:7" x14ac:dyDescent="0.25">
      <c r="A16" s="47" t="s">
        <v>58</v>
      </c>
      <c r="B16" s="48" t="s">
        <v>7</v>
      </c>
      <c r="C16" s="48" t="s">
        <v>49</v>
      </c>
      <c r="D16" s="48" t="s">
        <v>59</v>
      </c>
      <c r="E16" s="49">
        <v>1</v>
      </c>
      <c r="F16" s="34"/>
      <c r="G16" s="32">
        <f>+ROUND(TRUNC(E16,2)*TRUNC(F16,2),2)</f>
        <v>0</v>
      </c>
    </row>
    <row r="17" spans="1:7" ht="112.5" x14ac:dyDescent="0.25">
      <c r="A17" s="50"/>
      <c r="B17" s="50"/>
      <c r="C17" s="50"/>
      <c r="D17" s="48" t="s">
        <v>60</v>
      </c>
      <c r="E17" s="50"/>
      <c r="F17" s="50"/>
      <c r="G17" s="50"/>
    </row>
    <row r="18" spans="1:7" x14ac:dyDescent="0.25">
      <c r="A18" s="47" t="s">
        <v>61</v>
      </c>
      <c r="B18" s="48" t="s">
        <v>7</v>
      </c>
      <c r="C18" s="48" t="s">
        <v>49</v>
      </c>
      <c r="D18" s="48" t="s">
        <v>62</v>
      </c>
      <c r="E18" s="49">
        <v>1</v>
      </c>
      <c r="F18" s="34"/>
      <c r="G18" s="32">
        <f>+ROUND(TRUNC(E18,2)*TRUNC(F18,2),2)</f>
        <v>0</v>
      </c>
    </row>
    <row r="19" spans="1:7" ht="101.25" x14ac:dyDescent="0.25">
      <c r="A19" s="50"/>
      <c r="B19" s="50"/>
      <c r="C19" s="50"/>
      <c r="D19" s="48" t="s">
        <v>63</v>
      </c>
      <c r="E19" s="50"/>
      <c r="F19" s="50"/>
      <c r="G19" s="50"/>
    </row>
    <row r="20" spans="1:7" x14ac:dyDescent="0.25">
      <c r="A20" s="47" t="s">
        <v>64</v>
      </c>
      <c r="B20" s="48" t="s">
        <v>7</v>
      </c>
      <c r="C20" s="48" t="s">
        <v>49</v>
      </c>
      <c r="D20" s="48" t="s">
        <v>65</v>
      </c>
      <c r="E20" s="49">
        <v>1</v>
      </c>
      <c r="F20" s="34"/>
      <c r="G20" s="32">
        <f>+ROUND(TRUNC(E20,2)*TRUNC(F20,2),2)</f>
        <v>0</v>
      </c>
    </row>
    <row r="21" spans="1:7" ht="45" x14ac:dyDescent="0.25">
      <c r="A21" s="50"/>
      <c r="B21" s="50"/>
      <c r="C21" s="50"/>
      <c r="D21" s="48" t="s">
        <v>66</v>
      </c>
      <c r="E21" s="50"/>
      <c r="F21" s="50"/>
      <c r="G21" s="50"/>
    </row>
    <row r="22" spans="1:7" x14ac:dyDescent="0.25">
      <c r="A22" s="47" t="s">
        <v>67</v>
      </c>
      <c r="B22" s="48" t="s">
        <v>7</v>
      </c>
      <c r="C22" s="48" t="s">
        <v>49</v>
      </c>
      <c r="D22" s="48" t="s">
        <v>68</v>
      </c>
      <c r="E22" s="49">
        <v>1</v>
      </c>
      <c r="F22" s="34"/>
      <c r="G22" s="32">
        <f>+ROUND(TRUNC(E22,2)*TRUNC(F22,2),2)</f>
        <v>0</v>
      </c>
    </row>
    <row r="23" spans="1:7" ht="90" x14ac:dyDescent="0.25">
      <c r="A23" s="50"/>
      <c r="B23" s="50"/>
      <c r="C23" s="50"/>
      <c r="D23" s="48" t="s">
        <v>69</v>
      </c>
      <c r="E23" s="50"/>
      <c r="F23" s="50"/>
      <c r="G23" s="50"/>
    </row>
    <row r="24" spans="1:7" x14ac:dyDescent="0.25">
      <c r="A24" s="47" t="s">
        <v>70</v>
      </c>
      <c r="B24" s="48" t="s">
        <v>7</v>
      </c>
      <c r="C24" s="48" t="s">
        <v>49</v>
      </c>
      <c r="D24" s="48" t="s">
        <v>71</v>
      </c>
      <c r="E24" s="49">
        <v>1</v>
      </c>
      <c r="F24" s="34"/>
      <c r="G24" s="32">
        <f>+ROUND(TRUNC(E24,2)*TRUNC(F24,2),2)</f>
        <v>0</v>
      </c>
    </row>
    <row r="25" spans="1:7" ht="225" x14ac:dyDescent="0.25">
      <c r="A25" s="50"/>
      <c r="B25" s="50"/>
      <c r="C25" s="50"/>
      <c r="D25" s="48" t="s">
        <v>72</v>
      </c>
      <c r="E25" s="50"/>
      <c r="F25" s="50"/>
      <c r="G25" s="50"/>
    </row>
    <row r="26" spans="1:7" x14ac:dyDescent="0.25">
      <c r="A26" s="47" t="s">
        <v>73</v>
      </c>
      <c r="B26" s="48" t="s">
        <v>7</v>
      </c>
      <c r="C26" s="48" t="s">
        <v>49</v>
      </c>
      <c r="D26" s="48" t="s">
        <v>74</v>
      </c>
      <c r="E26" s="49">
        <v>1</v>
      </c>
      <c r="F26" s="34"/>
      <c r="G26" s="32">
        <f>+ROUND(TRUNC(E26,2)*TRUNC(F26,2),2)</f>
        <v>0</v>
      </c>
    </row>
    <row r="27" spans="1:7" ht="112.5" x14ac:dyDescent="0.25">
      <c r="A27" s="50"/>
      <c r="B27" s="50"/>
      <c r="C27" s="50"/>
      <c r="D27" s="48" t="s">
        <v>75</v>
      </c>
      <c r="E27" s="50"/>
      <c r="F27" s="50"/>
      <c r="G27" s="50"/>
    </row>
    <row r="28" spans="1:7" x14ac:dyDescent="0.25">
      <c r="A28" s="47" t="s">
        <v>76</v>
      </c>
      <c r="B28" s="48" t="s">
        <v>7</v>
      </c>
      <c r="C28" s="48" t="s">
        <v>49</v>
      </c>
      <c r="D28" s="48" t="s">
        <v>77</v>
      </c>
      <c r="E28" s="49">
        <v>1</v>
      </c>
      <c r="F28" s="34"/>
      <c r="G28" s="32">
        <f>+ROUND(TRUNC(E28,2)*TRUNC(F28,2),2)</f>
        <v>0</v>
      </c>
    </row>
    <row r="29" spans="1:7" ht="135" x14ac:dyDescent="0.25">
      <c r="A29" s="50"/>
      <c r="B29" s="50"/>
      <c r="C29" s="50"/>
      <c r="D29" s="48" t="s">
        <v>78</v>
      </c>
      <c r="E29" s="50"/>
      <c r="F29" s="50"/>
      <c r="G29" s="50"/>
    </row>
    <row r="30" spans="1:7" x14ac:dyDescent="0.25">
      <c r="A30" s="47" t="s">
        <v>79</v>
      </c>
      <c r="B30" s="48" t="s">
        <v>7</v>
      </c>
      <c r="C30" s="48" t="s">
        <v>49</v>
      </c>
      <c r="D30" s="50" t="s">
        <v>80</v>
      </c>
      <c r="E30" s="49">
        <v>1</v>
      </c>
      <c r="F30" s="34"/>
      <c r="G30" s="32">
        <f>+ROUND(TRUNC(E30,2)*TRUNC(F30,2),2)</f>
        <v>0</v>
      </c>
    </row>
    <row r="31" spans="1:7" ht="112.5" x14ac:dyDescent="0.25">
      <c r="A31" s="50"/>
      <c r="B31" s="50"/>
      <c r="C31" s="50"/>
      <c r="D31" s="50" t="s">
        <v>81</v>
      </c>
      <c r="E31" s="51"/>
      <c r="F31" s="49"/>
      <c r="G31" s="35"/>
    </row>
    <row r="32" spans="1:7" x14ac:dyDescent="0.25">
      <c r="A32" s="50"/>
      <c r="B32" s="50"/>
      <c r="C32" s="50"/>
      <c r="D32" s="85" t="s">
        <v>82</v>
      </c>
      <c r="E32" s="86"/>
      <c r="F32" s="52"/>
      <c r="G32" s="36">
        <f>SUM(G8:G30)</f>
        <v>0</v>
      </c>
    </row>
    <row r="33" spans="1:11" x14ac:dyDescent="0.25">
      <c r="A33" s="50"/>
      <c r="B33" s="50"/>
      <c r="C33" s="50"/>
      <c r="D33" s="85" t="s">
        <v>83</v>
      </c>
      <c r="E33" s="86"/>
      <c r="F33" s="53"/>
      <c r="G33" s="55">
        <f>G32*F33/100</f>
        <v>0</v>
      </c>
    </row>
    <row r="34" spans="1:11" x14ac:dyDescent="0.25">
      <c r="A34" s="50"/>
      <c r="B34" s="50"/>
      <c r="C34" s="50"/>
      <c r="D34" s="85" t="s">
        <v>84</v>
      </c>
      <c r="E34" s="86"/>
      <c r="F34" s="54"/>
      <c r="G34" s="55">
        <f>F34*G32/100</f>
        <v>0</v>
      </c>
    </row>
    <row r="35" spans="1:11" x14ac:dyDescent="0.25">
      <c r="A35" s="50"/>
      <c r="B35" s="50"/>
      <c r="C35" s="50"/>
      <c r="D35" s="85" t="s">
        <v>85</v>
      </c>
      <c r="E35" s="86"/>
      <c r="F35" s="49"/>
      <c r="G35" s="33">
        <f>SUM(G32+G33+G34)</f>
        <v>0</v>
      </c>
    </row>
    <row r="37" spans="1:11" s="2" customFormat="1" ht="15" customHeight="1" x14ac:dyDescent="0.25">
      <c r="A37" s="87" t="s">
        <v>86</v>
      </c>
      <c r="B37" s="87"/>
      <c r="C37" s="87"/>
      <c r="D37" s="87"/>
      <c r="E37" s="87"/>
      <c r="F37" s="87"/>
      <c r="G37" s="87"/>
      <c r="H37" s="39"/>
      <c r="I37" s="39"/>
      <c r="J37" s="39"/>
      <c r="K37" s="39"/>
    </row>
    <row r="38" spans="1:11" s="2" customFormat="1" ht="17.25" customHeight="1" x14ac:dyDescent="0.25">
      <c r="A38" s="88" t="s">
        <v>89</v>
      </c>
      <c r="B38" s="88"/>
      <c r="C38" s="88"/>
      <c r="D38" s="88"/>
      <c r="E38" s="88"/>
      <c r="F38" s="88"/>
      <c r="G38" s="88"/>
      <c r="H38" s="40"/>
      <c r="I38" s="40"/>
      <c r="J38" s="40"/>
      <c r="K38" s="40"/>
    </row>
    <row r="39" spans="1:11" x14ac:dyDescent="0.25">
      <c r="A39" s="41"/>
      <c r="B39" s="41"/>
      <c r="C39" s="41"/>
      <c r="D39" s="41"/>
      <c r="E39" s="41"/>
      <c r="F39" s="41"/>
      <c r="G39" s="41"/>
    </row>
    <row r="40" spans="1:11" x14ac:dyDescent="0.25">
      <c r="B40" s="57"/>
      <c r="C40" s="57"/>
      <c r="D40" s="57"/>
      <c r="E40" s="27" t="s">
        <v>37</v>
      </c>
      <c r="F40" s="29" t="s">
        <v>42</v>
      </c>
    </row>
    <row r="41" spans="1:11" x14ac:dyDescent="0.25">
      <c r="F41" s="28" t="s">
        <v>39</v>
      </c>
    </row>
    <row r="42" spans="1:11" x14ac:dyDescent="0.25">
      <c r="C42" s="26" t="s">
        <v>38</v>
      </c>
      <c r="D42" s="30"/>
    </row>
    <row r="43" spans="1:11" x14ac:dyDescent="0.25">
      <c r="D43" s="37" t="s">
        <v>40</v>
      </c>
      <c r="E43" s="31"/>
      <c r="F43" s="31"/>
      <c r="G43" s="31"/>
    </row>
  </sheetData>
  <sheetProtection algorithmName="SHA-512" hashValue="1DagqSq++K/3leM5M6yqKKFXcZTrzUkHEKt6YZRTSFv6PvQv41PCUmv6m4G3Edrjw50v92xlVOegD2i7+OwUDg==" saltValue="1rOnqBRxkmi2X1jlaqyMDA==" spinCount="100000" sheet="1" selectLockedCells="1"/>
  <autoFilter ref="A7:G35" xr:uid="{7E887ED2-E81F-42F1-9AA3-D53C183FB606}"/>
  <mergeCells count="9">
    <mergeCell ref="A1:G1"/>
    <mergeCell ref="A2:G2"/>
    <mergeCell ref="B40:D40"/>
    <mergeCell ref="D32:E32"/>
    <mergeCell ref="D33:E33"/>
    <mergeCell ref="D34:E34"/>
    <mergeCell ref="D35:E35"/>
    <mergeCell ref="A37:G37"/>
    <mergeCell ref="A38:G38"/>
  </mergeCells>
  <dataValidations count="1">
    <dataValidation type="list" allowBlank="1" showInputMessage="1" showErrorMessage="1" sqref="B7:B35" xr:uid="{CD3EE285-05C6-492E-B96A-803F7812867D}">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70"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pag 1 oferta'!Área_de_impresión</vt:lpstr>
      <vt:lpstr>'Anexo I Tabla Desglose Precio'!Área_de_impresión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2026-07-17T09:57:28Z</cp:lastPrinted>
  <dcterms:created xsi:type="dcterms:W3CDTF">2026-02-02T12:27:45Z</dcterms:created>
  <dcterms:modified xsi:type="dcterms:W3CDTF">2026-07-17T09:57:31Z</dcterms:modified>
</cp:coreProperties>
</file>