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6exp\2726_GrElectrogCasaRadio_ALBERTO-RRJ\"/>
    </mc:Choice>
  </mc:AlternateContent>
  <xr:revisionPtr revIDLastSave="0" documentId="13_ncr:1_{8C21FED4-F7D1-4A01-8CE7-F12E74122903}" xr6:coauthVersionLast="36" xr6:coauthVersionMax="36" xr10:uidLastSave="{00000000-0000-0000-0000-000000000000}"/>
  <bookViews>
    <workbookView xWindow="0" yWindow="0" windowWidth="26160" windowHeight="10125" xr2:uid="{F68FF14D-B592-49D2-BE66-06A19E86D1A6}"/>
  </bookViews>
  <sheets>
    <sheet name="Anexo I pag 1 oferta" sheetId="11" r:id="rId1"/>
    <sheet name="Anexo I Tabla Desglose Precio" sheetId="5" r:id="rId2"/>
  </sheets>
  <definedNames>
    <definedName name="_xlnm._FilterDatabase" localSheetId="1" hidden="1">'Anexo I Tabla Desglose Precio'!$A$5:$I$117</definedName>
    <definedName name="_xlnm.Print_Area" localSheetId="0">'Anexo I pag 1 oferta'!$A$3:$J$48</definedName>
    <definedName name="_xlnm.Print_Area" localSheetId="1">'Anexo I Tabla Desglose Precio'!$A$6:$G$121</definedName>
    <definedName name="_xlnm.Print_Titles" localSheetId="1">'Anexo I Tabla Desglose Precio'!$3:$5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9" i="5" l="1"/>
  <c r="F108" i="5"/>
  <c r="F107" i="5"/>
  <c r="F106" i="5"/>
  <c r="F105" i="5"/>
  <c r="F104" i="5"/>
  <c r="F103" i="5"/>
  <c r="F102" i="5"/>
  <c r="F101" i="5"/>
  <c r="F100" i="5"/>
  <c r="F99" i="5"/>
  <c r="F98" i="5"/>
  <c r="F95" i="5"/>
  <c r="F94" i="5"/>
  <c r="F93" i="5"/>
  <c r="F90" i="5"/>
  <c r="F89" i="5"/>
  <c r="F86" i="5"/>
  <c r="F85" i="5"/>
  <c r="F84" i="5"/>
  <c r="F83" i="5"/>
  <c r="F80" i="5"/>
  <c r="F79" i="5"/>
  <c r="F78" i="5"/>
  <c r="F75" i="5"/>
  <c r="F74" i="5"/>
  <c r="F73" i="5"/>
  <c r="F72" i="5"/>
  <c r="F71" i="5"/>
  <c r="F70" i="5"/>
  <c r="F69" i="5"/>
  <c r="F68" i="5"/>
  <c r="F67" i="5"/>
  <c r="F66" i="5"/>
  <c r="F65" i="5"/>
  <c r="F64" i="5"/>
  <c r="F63" i="5"/>
  <c r="F62" i="5"/>
  <c r="F61" i="5"/>
  <c r="F60" i="5"/>
  <c r="F59" i="5"/>
  <c r="F58" i="5"/>
  <c r="F57" i="5"/>
  <c r="F54" i="5"/>
  <c r="F53" i="5"/>
  <c r="F52" i="5"/>
  <c r="F49" i="5"/>
  <c r="F48" i="5"/>
  <c r="F47" i="5"/>
  <c r="F46" i="5"/>
  <c r="F45" i="5"/>
  <c r="F44" i="5"/>
  <c r="F41" i="5"/>
  <c r="F40" i="5"/>
  <c r="F39" i="5"/>
  <c r="F38" i="5"/>
  <c r="F35" i="5"/>
  <c r="F34" i="5"/>
  <c r="F33" i="5"/>
  <c r="F32" i="5"/>
  <c r="F31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96" i="5" l="1"/>
  <c r="F81" i="5"/>
  <c r="F91" i="5"/>
  <c r="F42" i="5"/>
  <c r="F55" i="5"/>
  <c r="F36" i="5"/>
  <c r="F76" i="5"/>
  <c r="F87" i="5"/>
  <c r="F50" i="5"/>
  <c r="F29" i="5"/>
  <c r="F110" i="5"/>
  <c r="F111" i="5" l="1"/>
  <c r="D113" i="5" s="1"/>
  <c r="F114" i="5"/>
  <c r="B26" i="11" s="1"/>
  <c r="D112" i="5" l="1"/>
  <c r="A115" i="5" l="1"/>
</calcChain>
</file>

<file path=xl/sharedStrings.xml><?xml version="1.0" encoding="utf-8"?>
<sst xmlns="http://schemas.openxmlformats.org/spreadsheetml/2006/main" count="350" uniqueCount="251">
  <si>
    <t>Ud</t>
  </si>
  <si>
    <t>01</t>
  </si>
  <si>
    <t/>
  </si>
  <si>
    <t>Total 01</t>
  </si>
  <si>
    <t>02</t>
  </si>
  <si>
    <t>Total 02</t>
  </si>
  <si>
    <t>03</t>
  </si>
  <si>
    <t>Total 03</t>
  </si>
  <si>
    <t>04</t>
  </si>
  <si>
    <t>Total 04</t>
  </si>
  <si>
    <t>05</t>
  </si>
  <si>
    <t>Total 05</t>
  </si>
  <si>
    <t>06</t>
  </si>
  <si>
    <t>Total 06</t>
  </si>
  <si>
    <t>07</t>
  </si>
  <si>
    <t>Total 07</t>
  </si>
  <si>
    <t>08</t>
  </si>
  <si>
    <t>SEGURIDAD Y SALUD</t>
  </si>
  <si>
    <t>Total 08</t>
  </si>
  <si>
    <t>01_01</t>
  </si>
  <si>
    <t>01_02</t>
  </si>
  <si>
    <t>01_03</t>
  </si>
  <si>
    <t>01_04</t>
  </si>
  <si>
    <t>01_05</t>
  </si>
  <si>
    <t>02_01</t>
  </si>
  <si>
    <t>03_01</t>
  </si>
  <si>
    <t>04_01</t>
  </si>
  <si>
    <t>05_01</t>
  </si>
  <si>
    <t>06_01</t>
  </si>
  <si>
    <t>07_01</t>
  </si>
  <si>
    <t>08_01</t>
  </si>
  <si>
    <t>Fdo:</t>
  </si>
  <si>
    <r>
      <t xml:space="preserve">NOTA IMPORTANTE: 
Este fichero de mediciones en Excel </t>
    </r>
    <r>
      <rPr>
        <b/>
        <u/>
        <sz val="10"/>
        <color rgb="FFFF0000"/>
        <rFont val="Calibri"/>
        <family val="2"/>
      </rPr>
      <t>(ÚNICO FORMATO DISPONIBLE)</t>
    </r>
    <r>
      <rPr>
        <b/>
        <sz val="10"/>
        <color theme="1"/>
        <rFont val="Calibri"/>
        <family val="2"/>
      </rPr>
      <t xml:space="preserve"> se facilita como ayuda para la preparación de la oferta económica. Debe considerarse que, en todo caso, el ÚNICO CONTENIDO TÉCNICO VINCULANTE ES EL DEFINIDO EN EL PLIEGO DE CONDICIONES TÉCNICAS y el licitador debe verificar que los capítulos y contenidos de la oferta presentada correspondan exactamente con las mediciones del Proyecto.</t>
    </r>
  </si>
  <si>
    <t xml:space="preserve">ESTA TABLA DESGLOSE PRECIO DE OFERTA SE PRESENTARA EN FORMATO PDF 
</t>
  </si>
  <si>
    <t>NOTA IMPORTANTE: 
ESTE ANEXO I Y LA TABLA DESGLOSE PRECIO SE PRESENTARAN EN FORMATO PDF
DEBERA ESTAR FIRMADO POR DECLARANTE(S)</t>
  </si>
  <si>
    <t>ANEXO I: MODELO DE PROPOSICIÓN ECONÓMICA</t>
  </si>
  <si>
    <t xml:space="preserve">D./Dª </t>
  </si>
  <si>
    <t xml:space="preserve">provisto de D.N.I./NIE número </t>
  </si>
  <si>
    <t xml:space="preserve">                                (Nombre y dos apellidos)</t>
  </si>
  <si>
    <t xml:space="preserve">en calidad de    </t>
  </si>
  <si>
    <t>de la empresa</t>
  </si>
  <si>
    <t>(cargo que ocupa)</t>
  </si>
  <si>
    <t>(nombre o razón social)</t>
  </si>
  <si>
    <t xml:space="preserve">con NIF </t>
  </si>
  <si>
    <t xml:space="preserve">y domicilio social en </t>
  </si>
  <si>
    <t>conforme acredita con Poder.</t>
  </si>
  <si>
    <r>
      <rPr>
        <b/>
        <sz val="11"/>
        <color theme="1"/>
        <rFont val="Calibri"/>
        <family val="2"/>
        <scheme val="minor"/>
      </rPr>
      <t>Se compromete a ejecutar la obra con estricta sujeción a todas las condiciones técnicas y legales que se contienen en las Condiciones Generales de Contratación y de Condiciones Técnicas Particulares que ha examinado y expresamente acepta,</t>
    </r>
    <r>
      <rPr>
        <sz val="11"/>
        <color theme="1"/>
        <rFont val="Calibri"/>
        <family val="2"/>
        <scheme val="minor"/>
      </rPr>
      <t xml:space="preserve"> señalando como características de su proposición las siguientes:</t>
    </r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</si>
  <si>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b/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</si>
  <si>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</si>
  <si>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</si>
  <si>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contrato.</t>
  </si>
  <si>
    <t>Las proposiciones económicas no podrán superar el valor estimado indicado en el PCAP cláusula 3ª, sin incluir modificaciones.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</si>
  <si>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</si>
  <si>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total de la obra, prevalecerá el importe del precio unitario de cada prestación, y se corregirá el cálculo partiendo del precio unitario indicado.</t>
  </si>
  <si>
    <t>B.  Desglose Precio:</t>
  </si>
  <si>
    <t>(tabla desglose precio se incluye en páginas siguientes)</t>
  </si>
  <si>
    <t>t</t>
  </si>
  <si>
    <t>CAPITULO</t>
  </si>
  <si>
    <t>DESCRIPCION</t>
  </si>
  <si>
    <t>CANTIDAD</t>
  </si>
  <si>
    <t>PRECIO UNITARIO</t>
  </si>
  <si>
    <t>TOTAL (**)</t>
  </si>
  <si>
    <t>m</t>
  </si>
  <si>
    <t>u</t>
  </si>
  <si>
    <t>m²</t>
  </si>
  <si>
    <t>03_02</t>
  </si>
  <si>
    <t>05_02</t>
  </si>
  <si>
    <t>06_02</t>
  </si>
  <si>
    <t>07_02</t>
  </si>
  <si>
    <t>07_03</t>
  </si>
  <si>
    <t>09</t>
  </si>
  <si>
    <t>09_01</t>
  </si>
  <si>
    <t>Total 09</t>
  </si>
  <si>
    <t>10</t>
  </si>
  <si>
    <t>10_01</t>
  </si>
  <si>
    <t>Total 10</t>
  </si>
  <si>
    <t> Gastos Generales 13,00% (*)</t>
  </si>
  <si>
    <t> Beneficio Industrial 6,00% (*)</t>
  </si>
  <si>
    <t> TOTAL PRESUPUESTO EJECUCIÓN CONTRATA / TOTAL OFERTA</t>
  </si>
  <si>
    <t>(*) Cuando no se indiquen otros porcentajes se entenderá que quedan incluidos en el precio de la oferta el 13% de Gastos Generales y el 6% de Beneficio Industrial</t>
  </si>
  <si>
    <r>
      <t xml:space="preserve">Esta tabla </t>
    </r>
    <r>
      <rPr>
        <b/>
        <i/>
        <u/>
        <sz val="9"/>
        <color theme="1"/>
        <rFont val="Calibri"/>
        <family val="2"/>
        <scheme val="minor"/>
      </rPr>
      <t>se indica como formato válido para la presentación de las ofertas para la presentación de las ofertas</t>
    </r>
    <r>
      <rPr>
        <b/>
        <i/>
        <sz val="9"/>
        <color theme="1"/>
        <rFont val="Calibri"/>
        <family val="2"/>
        <scheme val="minor"/>
      </rPr>
      <t>,</t>
    </r>
    <r>
      <rPr>
        <i/>
        <sz val="9"/>
        <color theme="1"/>
        <rFont val="Calibri"/>
        <family val="2"/>
        <scheme val="minor"/>
      </rPr>
      <t xml:space="preserve"> el único contenido técnico vinculante es el definido en el Pliego de Condiciones Técnicas, el licitador debe verificar que los capítulos y contenidos de la oferta presentada correspondan exactamente con las mediciones del Proyecto</t>
    </r>
    <r>
      <rPr>
        <b/>
        <i/>
        <sz val="9"/>
        <color theme="1"/>
        <rFont val="Calibri"/>
        <family val="2"/>
        <scheme val="minor"/>
      </rPr>
      <t>.</t>
    </r>
    <r>
      <rPr>
        <i/>
        <sz val="9"/>
        <color theme="1"/>
        <rFont val="Calibri"/>
        <family val="2"/>
        <scheme val="minor"/>
      </rPr>
      <t xml:space="preserve">
Las propuestas deberán presentarse exclusivamente con desglose de capítulos, partidas, subtotales y totales indicado </t>
    </r>
    <r>
      <rPr>
        <i/>
        <u/>
        <sz val="9"/>
        <color theme="1"/>
        <rFont val="Calibri"/>
        <family val="2"/>
        <scheme val="minor"/>
      </rPr>
      <t>y sin desglose descriptivo de cada partida</t>
    </r>
    <r>
      <rPr>
        <i/>
        <sz val="9"/>
        <color theme="1"/>
        <rFont val="Calibri"/>
        <family val="2"/>
        <scheme val="minor"/>
      </rPr>
      <t xml:space="preserve">. </t>
    </r>
  </si>
  <si>
    <r>
      <t xml:space="preserve">(**) Deben ofertarse </t>
    </r>
    <r>
      <rPr>
        <b/>
        <i/>
        <u/>
        <sz val="9"/>
        <color theme="1"/>
        <rFont val="Calibri"/>
        <family val="2"/>
        <scheme val="minor"/>
      </rPr>
      <t>TODAS</t>
    </r>
    <r>
      <rPr>
        <i/>
        <sz val="9"/>
        <color theme="1"/>
        <rFont val="Calibri"/>
        <family val="2"/>
        <scheme val="minor"/>
      </rPr>
      <t xml:space="preserve"> las partidas. Si alguna se ofertara por importe CERO se consideraría ofertada SIN COSTE para CRTVE.  </t>
    </r>
  </si>
  <si>
    <t>01_06</t>
  </si>
  <si>
    <t>01_07</t>
  </si>
  <si>
    <t>03_03</t>
  </si>
  <si>
    <t>03_04</t>
  </si>
  <si>
    <t>04_02</t>
  </si>
  <si>
    <t>04_03</t>
  </si>
  <si>
    <t>04_04</t>
  </si>
  <si>
    <t>04_05</t>
  </si>
  <si>
    <t>04_06</t>
  </si>
  <si>
    <t>05_03</t>
  </si>
  <si>
    <t>06_03</t>
  </si>
  <si>
    <t>06_04</t>
  </si>
  <si>
    <t>06_05</t>
  </si>
  <si>
    <t>06_06</t>
  </si>
  <si>
    <t>06_07</t>
  </si>
  <si>
    <t>06_08</t>
  </si>
  <si>
    <t>06_09</t>
  </si>
  <si>
    <t>Expediente n.º S/02726/2026</t>
  </si>
  <si>
    <t>“Sustitución grupos electrógenos en Casa de la Radio Prado del Rey ”</t>
  </si>
  <si>
    <t>ud</t>
  </si>
  <si>
    <t>OBRA CIVIL Y ACONDICIONAMIENTO</t>
  </si>
  <si>
    <t>Implantación de obra: caseta, vallado provisional, señalización</t>
  </si>
  <si>
    <t>Replanteo topográfico y marcado de cimentaciones/canalizaciones</t>
  </si>
  <si>
    <t>Demolición puntual y retirada de elementos existentes</t>
  </si>
  <si>
    <t>m³</t>
  </si>
  <si>
    <t>Desmonte y preparación para solera</t>
  </si>
  <si>
    <t>ml</t>
  </si>
  <si>
    <t>Excavación mecánica en zanja para canalizaciones (prof. 1,20 m)</t>
  </si>
  <si>
    <t>Cama de arena para protección de canalizaciones</t>
  </si>
  <si>
    <t>Hormigón H15 para protección de canalizaciones</t>
  </si>
  <si>
    <t>01_08</t>
  </si>
  <si>
    <t>Relleno y compactación de zanja por tongadas</t>
  </si>
  <si>
    <t>01_09</t>
  </si>
  <si>
    <t>Reposición en acera existente</t>
  </si>
  <si>
    <t>01_10</t>
  </si>
  <si>
    <t>Reposición en asfalto existente</t>
  </si>
  <si>
    <t>01_11</t>
  </si>
  <si>
    <t>Reposición en pavimento existente</t>
  </si>
  <si>
    <t>01_12</t>
  </si>
  <si>
    <t>Ejecución de losa/solera de apoyo equipos (HA-25), e=30 cm, arma</t>
  </si>
  <si>
    <t>01_13</t>
  </si>
  <si>
    <t>Ejecución de relleno zona con grava</t>
  </si>
  <si>
    <t>01_14</t>
  </si>
  <si>
    <t>Capa de regularización y nivelación de apoyos (mortero/epoxi)</t>
  </si>
  <si>
    <t>01_15</t>
  </si>
  <si>
    <t>Muro de contención tierras perimetral</t>
  </si>
  <si>
    <t>01_16</t>
  </si>
  <si>
    <t>Vallado definitivo perimetral metálico (2m)</t>
  </si>
  <si>
    <t>01_17</t>
  </si>
  <si>
    <t>Vallado definitivo perimetral metálico (1m)</t>
  </si>
  <si>
    <t>01_18</t>
  </si>
  <si>
    <t>ud,</t>
  </si>
  <si>
    <t>Puerta de acceso peatonal (1,2x2m)</t>
  </si>
  <si>
    <t>01_19</t>
  </si>
  <si>
    <t>Pantalla vegetal  (2m)</t>
  </si>
  <si>
    <t>01_20</t>
  </si>
  <si>
    <t>Cerramiento exterior bandeja cableado en fachada</t>
  </si>
  <si>
    <t>01_21</t>
  </si>
  <si>
    <t>Refuerzo de forjado existente en planta baja</t>
  </si>
  <si>
    <t>01_22</t>
  </si>
  <si>
    <t>Desvio de instalaciones existentes</t>
  </si>
  <si>
    <t>CANALIZACIONES</t>
  </si>
  <si>
    <t>Suministro e instalación tubo corrugado doble pared PEAD Ø160 mm</t>
  </si>
  <si>
    <t>02_02</t>
  </si>
  <si>
    <t>Arqueta prefabricada hormigón 100x100x120 cm con tapa</t>
  </si>
  <si>
    <t>02_03</t>
  </si>
  <si>
    <t>Señalización canalizaciones: cinta de advertencia y malla</t>
  </si>
  <si>
    <t>02_04</t>
  </si>
  <si>
    <t>Bandeja portacables metálica galvanizada + soportación 600x100</t>
  </si>
  <si>
    <t>02_05</t>
  </si>
  <si>
    <t>Bandeja portacables metálica galvanizada + soportación 100x30</t>
  </si>
  <si>
    <t>SUMINISTRO EQUIPOS</t>
  </si>
  <si>
    <t>Grupo electrógeno 800 kVA PRP, cabina insonorizada, 400/230V 50H</t>
  </si>
  <si>
    <t>Cuadro servicios auxiliares</t>
  </si>
  <si>
    <t>Extintor Polvo ABC de 6kg</t>
  </si>
  <si>
    <t>Extintor CO2 de 5kg</t>
  </si>
  <si>
    <t>INSTALACIÓN ELÉCTRICA BT</t>
  </si>
  <si>
    <t>Conductor CU 1x240mm2 SEGURFOC AS+ 0,6/1</t>
  </si>
  <si>
    <t>Conductor CU 5x10mm2 SEGURFOC AS+ 0,6/1</t>
  </si>
  <si>
    <t>Conductor CU 1x150mm2 RZ1K 0,6/1</t>
  </si>
  <si>
    <t>Sistema de puesta a tierra: conductor CU25mm² + picas + conexi</t>
  </si>
  <si>
    <t>Medición y certificación de puesta a tierra / continuidad PE</t>
  </si>
  <si>
    <t>Pruebas eléctricas BT: aislamiento, continuidad, verificación pr</t>
  </si>
  <si>
    <t>COMBUSTIBLE</t>
  </si>
  <si>
    <t>Depósito exterior gasóleo 5.000 L doble pared acero-acero homolo</t>
  </si>
  <si>
    <t>Sistema automático de trasiego: bomba + niveles + mando</t>
  </si>
  <si>
    <t>Prueba estanqueidad y funcionamiento trasiego</t>
  </si>
  <si>
    <t>CONTROL</t>
  </si>
  <si>
    <t>Cableado de control</t>
  </si>
  <si>
    <t>Armario de control</t>
  </si>
  <si>
    <t>Controlador Trafo</t>
  </si>
  <si>
    <t>Controlador ATS</t>
  </si>
  <si>
    <t>Controlador ATS 02</t>
  </si>
  <si>
    <t>Pantalla HMI</t>
  </si>
  <si>
    <t>Fuente 0-40VDC</t>
  </si>
  <si>
    <t>Fuente 0-30VDC</t>
  </si>
  <si>
    <t>Manguera CAN Bus exteriores</t>
  </si>
  <si>
    <t>06_10</t>
  </si>
  <si>
    <t>Manguera CAN Bus interiores</t>
  </si>
  <si>
    <t>06_11</t>
  </si>
  <si>
    <t>Manguera 8FO OM4 50/125 exteriores armadura</t>
  </si>
  <si>
    <t>06_12</t>
  </si>
  <si>
    <t>Caja superficie 8 FO</t>
  </si>
  <si>
    <t>06_13</t>
  </si>
  <si>
    <t>Pigtail OM4 50/125 1m</t>
  </si>
  <si>
    <t>06_14</t>
  </si>
  <si>
    <t>Patchcord OM4 50/125 LC duplex 2m</t>
  </si>
  <si>
    <t>06_15</t>
  </si>
  <si>
    <t>Switch Ethernet 8 puertos 10/100/1000 2-SFP</t>
  </si>
  <si>
    <t>06_16</t>
  </si>
  <si>
    <t>SFP 1000BASESX</t>
  </si>
  <si>
    <t>06_17</t>
  </si>
  <si>
    <t>Patchcord RJ45 RJ45 cat.6A 2m</t>
  </si>
  <si>
    <t>06_18</t>
  </si>
  <si>
    <t>Patchcord RJ45 RJ45 cat.6A 10m</t>
  </si>
  <si>
    <t>06_19</t>
  </si>
  <si>
    <t>Programación control paralelo, sincronismo y parámetros de prote</t>
  </si>
  <si>
    <t>PRUEBAS Y PUESTA EN SERVICIO</t>
  </si>
  <si>
    <t>Pruebas funcionales: transferencia, alarmas, eventos</t>
  </si>
  <si>
    <t>Prueba con carga (banco de cargas externo)</t>
  </si>
  <si>
    <t>Continuidad del servicio. Alquiler grupos temporales durante obr</t>
  </si>
  <si>
    <t>LEGALIZACIONES Y DOCUMENTACIÓN</t>
  </si>
  <si>
    <t>Legalización eléctrica, CIE,</t>
  </si>
  <si>
    <t>08_02</t>
  </si>
  <si>
    <t>Legalización petrolifera</t>
  </si>
  <si>
    <t>08_03</t>
  </si>
  <si>
    <t>OCA electricidad</t>
  </si>
  <si>
    <t>08_04</t>
  </si>
  <si>
    <t>OCA petrolifera</t>
  </si>
  <si>
    <t>DESMONTAJES GRUPOS EXISTENTES</t>
  </si>
  <si>
    <t>Desmontaje de grupos existentes para acopio</t>
  </si>
  <si>
    <t>09_02</t>
  </si>
  <si>
    <t>Desmontaje de depósito existente para acopio</t>
  </si>
  <si>
    <t>GESTION RESIDUOS</t>
  </si>
  <si>
    <t>Gestión y transporte de tierras a vertedero autorizado</t>
  </si>
  <si>
    <t>10_02</t>
  </si>
  <si>
    <t>Gestión y transporte de escombro/sobrante a vertedero autorizado</t>
  </si>
  <si>
    <t>10_03</t>
  </si>
  <si>
    <t>Contenedor 6m3</t>
  </si>
  <si>
    <t>11</t>
  </si>
  <si>
    <t>11_01</t>
  </si>
  <si>
    <t>u.</t>
  </si>
  <si>
    <t>Seguridad y salud en obra</t>
  </si>
  <si>
    <t>11_02</t>
  </si>
  <si>
    <t>Casco de seguridad con desudador, homologado CE.</t>
  </si>
  <si>
    <t>11_03</t>
  </si>
  <si>
    <t>Gafas contra impactos antirayadura, homologadas CE.</t>
  </si>
  <si>
    <t>11_04</t>
  </si>
  <si>
    <t>Peto reflectante color butano o amarillo, homologada CE.</t>
  </si>
  <si>
    <t>11_05</t>
  </si>
  <si>
    <t>Par de guantes de latex rugoso anticorte, homologado CE</t>
  </si>
  <si>
    <t>11_06</t>
  </si>
  <si>
    <t>Par de botas de seguridad S3 piel negra con puntera y plantilla</t>
  </si>
  <si>
    <t>11_07</t>
  </si>
  <si>
    <t>Arnes de seguridad para trabajo en altura con tres puntos de anc</t>
  </si>
  <si>
    <t>11_08</t>
  </si>
  <si>
    <t>m.</t>
  </si>
  <si>
    <t>Valla metálica galvanizada en caliente, en paños de 3,50x1,90 m.</t>
  </si>
  <si>
    <t>11_09</t>
  </si>
  <si>
    <t>Cinta corrida de balizamiento plástica pintada a dos colores roj</t>
  </si>
  <si>
    <t>11_10</t>
  </si>
  <si>
    <t>Cartel indicativo de riesgo de 0,30x0,30 m. con soporte metálico</t>
  </si>
  <si>
    <t>11_11</t>
  </si>
  <si>
    <t>Botiquín de obra instalado</t>
  </si>
  <si>
    <t>11_12</t>
  </si>
  <si>
    <t>Extintor de polvo químico ABC polivalente antibrasa de eficacia</t>
  </si>
  <si>
    <t>Total 11</t>
  </si>
  <si>
    <t>PRESUPUESTO DE EJECUCION MATERIAL</t>
  </si>
  <si>
    <t>S-02726-2026 - Sustitución grupos electrógenos en Casa de la Radio Prado del Rey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</si>
</sst>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0"/>
      <color theme="1"/>
      <name val="Calibri"/>
      <family val="2"/>
    </font>
    <font>
      <b/>
      <u/>
      <sz val="10"/>
      <color rgb="FFFF0000"/>
      <name val="Calibri"/>
      <family val="2"/>
    </font>
    <font>
      <b/>
      <sz val="14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0"/>
      <color rgb="FF000000"/>
      <name val="Calibri"/>
      <family val="2"/>
      <scheme val="minor"/>
    </font>
    <font>
      <b/>
      <i/>
      <sz val="10"/>
      <color rgb="FF000000"/>
      <name val="Calibri"/>
      <family val="2"/>
      <scheme val="minor"/>
    </font>
    <font>
      <b/>
      <i/>
      <u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i/>
      <u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4CBE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Protection="1"/>
    <xf numFmtId="0" fontId="1" fillId="0" borderId="0" xfId="0" applyFont="1" applyProtection="1"/>
    <xf numFmtId="0" fontId="0" fillId="0" borderId="0" xfId="0" applyFill="1" applyProtection="1"/>
    <xf numFmtId="2" fontId="0" fillId="0" borderId="0" xfId="0" applyNumberFormat="1" applyProtection="1"/>
    <xf numFmtId="0" fontId="0" fillId="0" borderId="0" xfId="0" applyAlignment="1" applyProtection="1">
      <alignment vertical="top"/>
    </xf>
    <xf numFmtId="0" fontId="7" fillId="0" borderId="0" xfId="0" applyFont="1" applyProtection="1"/>
    <xf numFmtId="0" fontId="9" fillId="0" borderId="0" xfId="0" applyFont="1" applyProtection="1"/>
    <xf numFmtId="0" fontId="15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right"/>
    </xf>
    <xf numFmtId="0" fontId="0" fillId="2" borderId="0" xfId="0" applyFill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/>
    </xf>
    <xf numFmtId="0" fontId="5" fillId="0" borderId="0" xfId="0" applyFont="1" applyAlignment="1" applyProtection="1">
      <alignment horizontal="left" vertical="top"/>
    </xf>
    <xf numFmtId="0" fontId="0" fillId="2" borderId="0" xfId="0" applyFill="1" applyAlignment="1" applyProtection="1">
      <alignment vertical="top" shrinkToFit="1"/>
      <protection locked="0"/>
    </xf>
    <xf numFmtId="0" fontId="5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6" fillId="0" borderId="0" xfId="0" applyFont="1" applyAlignment="1" applyProtection="1">
      <alignment vertical="top"/>
    </xf>
    <xf numFmtId="0" fontId="8" fillId="0" borderId="0" xfId="0" applyFont="1" applyProtection="1"/>
    <xf numFmtId="10" fontId="11" fillId="2" borderId="5" xfId="0" applyNumberFormat="1" applyFont="1" applyFill="1" applyBorder="1" applyAlignment="1" applyProtection="1">
      <alignment horizontal="right" vertical="center"/>
    </xf>
    <xf numFmtId="10" fontId="11" fillId="4" borderId="6" xfId="0" applyNumberFormat="1" applyFont="1" applyFill="1" applyBorder="1" applyAlignment="1" applyProtection="1">
      <alignment horizontal="right" vertical="center" indent="4"/>
      <protection locked="0"/>
    </xf>
    <xf numFmtId="10" fontId="11" fillId="2" borderId="3" xfId="0" applyNumberFormat="1" applyFont="1" applyFill="1" applyBorder="1" applyAlignment="1" applyProtection="1">
      <alignment horizontal="right" vertical="center"/>
    </xf>
    <xf numFmtId="10" fontId="11" fillId="4" borderId="4" xfId="0" applyNumberFormat="1" applyFont="1" applyFill="1" applyBorder="1" applyAlignment="1" applyProtection="1">
      <alignment horizontal="right" vertical="center" indent="4"/>
      <protection locked="0"/>
    </xf>
    <xf numFmtId="0" fontId="10" fillId="0" borderId="0" xfId="0" applyFont="1" applyBorder="1" applyAlignment="1" applyProtection="1">
      <alignment vertical="center" wrapText="1"/>
    </xf>
    <xf numFmtId="0" fontId="0" fillId="0" borderId="3" xfId="0" applyFill="1" applyBorder="1" applyProtection="1"/>
    <xf numFmtId="0" fontId="22" fillId="0" borderId="2" xfId="0" applyFont="1" applyFill="1" applyBorder="1" applyAlignment="1" applyProtection="1">
      <alignment horizontal="right" vertical="center"/>
    </xf>
    <xf numFmtId="0" fontId="18" fillId="0" borderId="2" xfId="0" applyFont="1" applyFill="1" applyBorder="1" applyAlignment="1" applyProtection="1">
      <alignment vertical="top"/>
    </xf>
    <xf numFmtId="0" fontId="23" fillId="0" borderId="2" xfId="0" applyFont="1" applyFill="1" applyBorder="1" applyAlignment="1" applyProtection="1">
      <alignment horizontal="right" vertical="center"/>
    </xf>
    <xf numFmtId="0" fontId="23" fillId="0" borderId="4" xfId="0" applyFont="1" applyFill="1" applyBorder="1" applyAlignment="1" applyProtection="1">
      <alignment horizontal="right" vertical="center"/>
    </xf>
    <xf numFmtId="0" fontId="1" fillId="0" borderId="0" xfId="0" applyFont="1" applyFill="1" applyAlignment="1" applyProtection="1">
      <alignment vertical="top"/>
    </xf>
    <xf numFmtId="0" fontId="0" fillId="0" borderId="0" xfId="0" applyAlignment="1" applyProtection="1">
      <alignment horizontal="center"/>
    </xf>
    <xf numFmtId="0" fontId="1" fillId="0" borderId="0" xfId="0" applyFont="1" applyFill="1" applyProtection="1"/>
    <xf numFmtId="0" fontId="0" fillId="0" borderId="0" xfId="0" applyBorder="1" applyAlignment="1" applyProtection="1">
      <alignment horizontal="right" vertical="top"/>
    </xf>
    <xf numFmtId="4" fontId="3" fillId="2" borderId="7" xfId="0" applyNumberFormat="1" applyFont="1" applyFill="1" applyBorder="1" applyAlignment="1" applyProtection="1">
      <alignment horizontal="right" vertical="center" wrapText="1"/>
    </xf>
    <xf numFmtId="0" fontId="20" fillId="0" borderId="0" xfId="0" applyFont="1" applyAlignment="1" applyProtection="1">
      <alignment vertical="top"/>
    </xf>
    <xf numFmtId="0" fontId="1" fillId="0" borderId="0" xfId="0" applyFont="1" applyAlignment="1" applyProtection="1">
      <alignment vertical="top"/>
    </xf>
    <xf numFmtId="0" fontId="14" fillId="0" borderId="0" xfId="0" applyFont="1" applyAlignment="1" applyProtection="1">
      <alignment vertical="top"/>
    </xf>
    <xf numFmtId="0" fontId="2" fillId="0" borderId="1" xfId="0" applyFont="1" applyBorder="1" applyAlignment="1" applyProtection="1">
      <alignment horizontal="center" vertical="top"/>
    </xf>
    <xf numFmtId="0" fontId="2" fillId="0" borderId="1" xfId="0" applyFont="1" applyBorder="1" applyAlignment="1" applyProtection="1">
      <alignment horizontal="center" vertical="top" wrapText="1"/>
    </xf>
    <xf numFmtId="4" fontId="0" fillId="0" borderId="0" xfId="0" applyNumberFormat="1" applyFill="1" applyProtection="1"/>
    <xf numFmtId="0" fontId="18" fillId="0" borderId="1" xfId="0" applyFont="1" applyFill="1" applyBorder="1" applyAlignment="1" applyProtection="1">
      <alignment vertical="top"/>
    </xf>
    <xf numFmtId="0" fontId="21" fillId="0" borderId="0" xfId="0" applyFont="1" applyAlignment="1" applyProtection="1">
      <alignment horizontal="left" vertical="center" wrapText="1"/>
    </xf>
    <xf numFmtId="0" fontId="0" fillId="0" borderId="0" xfId="0" applyAlignment="1" applyProtection="1">
      <alignment horizontal="justify" vertical="top" wrapText="1"/>
    </xf>
    <xf numFmtId="0" fontId="0" fillId="0" borderId="8" xfId="0" applyBorder="1" applyAlignment="1" applyProtection="1">
      <alignment horizontal="center" wrapText="1"/>
      <protection locked="0"/>
    </xf>
    <xf numFmtId="0" fontId="0" fillId="0" borderId="0" xfId="0" applyAlignment="1" applyProtection="1">
      <alignment horizontal="center" vertical="top"/>
    </xf>
    <xf numFmtId="0" fontId="0" fillId="0" borderId="0" xfId="0" applyAlignment="1" applyProtection="1">
      <alignment horizontal="left" vertical="top" wrapText="1"/>
    </xf>
    <xf numFmtId="4" fontId="6" fillId="3" borderId="0" xfId="0" applyNumberFormat="1" applyFont="1" applyFill="1" applyAlignment="1" applyProtection="1">
      <alignment horizontal="center" vertical="top" shrinkToFit="1"/>
    </xf>
    <xf numFmtId="0" fontId="6" fillId="3" borderId="0" xfId="0" applyFont="1" applyFill="1" applyAlignment="1" applyProtection="1">
      <alignment horizontal="center" vertical="top" shrinkToFit="1"/>
    </xf>
    <xf numFmtId="0" fontId="0" fillId="2" borderId="0" xfId="0" applyFill="1" applyAlignment="1" applyProtection="1">
      <alignment horizontal="center" vertical="top" shrinkToFit="1"/>
      <protection locked="0"/>
    </xf>
    <xf numFmtId="0" fontId="0" fillId="2" borderId="0" xfId="0" applyFill="1" applyAlignment="1" applyProtection="1">
      <alignment horizontal="center" shrinkToFit="1"/>
      <protection locked="0"/>
    </xf>
    <xf numFmtId="0" fontId="10" fillId="0" borderId="0" xfId="0" applyFont="1" applyAlignment="1" applyProtection="1">
      <alignment horizontal="center" vertical="top" wrapText="1"/>
    </xf>
    <xf numFmtId="0" fontId="16" fillId="0" borderId="0" xfId="0" applyFont="1" applyAlignment="1" applyProtection="1">
      <alignment horizontal="center"/>
    </xf>
    <xf numFmtId="0" fontId="0" fillId="2" borderId="0" xfId="0" applyFill="1" applyAlignment="1" applyProtection="1">
      <alignment horizontal="left" vertical="top" shrinkToFit="1"/>
      <protection locked="0"/>
    </xf>
    <xf numFmtId="0" fontId="5" fillId="0" borderId="0" xfId="0" applyFont="1" applyAlignment="1" applyProtection="1">
      <alignment horizontal="left" vertical="top"/>
    </xf>
    <xf numFmtId="0" fontId="21" fillId="0" borderId="0" xfId="0" applyFont="1" applyAlignment="1" applyProtection="1">
      <alignment horizontal="left" vertical="center" wrapText="1"/>
    </xf>
    <xf numFmtId="0" fontId="12" fillId="0" borderId="9" xfId="0" applyFont="1" applyBorder="1" applyAlignment="1" applyProtection="1">
      <alignment horizontal="left" vertical="top" wrapText="1"/>
    </xf>
    <xf numFmtId="0" fontId="12" fillId="0" borderId="10" xfId="0" applyFont="1" applyBorder="1" applyAlignment="1" applyProtection="1">
      <alignment horizontal="left" vertical="top" wrapText="1"/>
    </xf>
    <xf numFmtId="0" fontId="12" fillId="0" borderId="11" xfId="0" applyFont="1" applyBorder="1" applyAlignment="1" applyProtection="1">
      <alignment horizontal="left" vertical="top" wrapText="1"/>
    </xf>
    <xf numFmtId="0" fontId="10" fillId="0" borderId="12" xfId="0" applyFont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left" vertical="top" wrapText="1"/>
    </xf>
    <xf numFmtId="0" fontId="0" fillId="2" borderId="8" xfId="0" applyFill="1" applyBorder="1" applyAlignment="1" applyProtection="1">
      <alignment horizontal="center" vertical="top"/>
      <protection locked="0"/>
    </xf>
    <xf numFmtId="0" fontId="19" fillId="0" borderId="13" xfId="0" applyFont="1" applyFill="1" applyBorder="1" applyAlignment="1" applyProtection="1">
      <alignment horizontal="center" vertical="center" wrapText="1"/>
    </xf>
    <xf numFmtId="49" fontId="27" fillId="5" borderId="1" xfId="0" applyNumberFormat="1" applyFont="1" applyFill="1" applyBorder="1" applyAlignment="1" applyProtection="1">
      <alignment vertical="top"/>
    </xf>
    <xf numFmtId="49" fontId="27" fillId="5" borderId="1" xfId="0" applyNumberFormat="1" applyFont="1" applyFill="1" applyBorder="1" applyAlignment="1" applyProtection="1">
      <alignment vertical="top" wrapText="1"/>
    </xf>
    <xf numFmtId="3" fontId="3" fillId="5" borderId="1" xfId="0" applyNumberFormat="1" applyFont="1" applyFill="1" applyBorder="1" applyAlignment="1" applyProtection="1">
      <alignment vertical="top"/>
    </xf>
    <xf numFmtId="4" fontId="3" fillId="5" borderId="1" xfId="0" applyNumberFormat="1" applyFont="1" applyFill="1" applyBorder="1" applyAlignment="1" applyProtection="1">
      <alignment vertical="top"/>
    </xf>
    <xf numFmtId="49" fontId="28" fillId="0" borderId="1" xfId="0" applyNumberFormat="1" applyFont="1" applyFill="1" applyBorder="1" applyAlignment="1" applyProtection="1">
      <alignment vertical="top"/>
    </xf>
    <xf numFmtId="49" fontId="28" fillId="0" borderId="1" xfId="0" applyNumberFormat="1" applyFont="1" applyBorder="1" applyAlignment="1" applyProtection="1">
      <alignment vertical="top"/>
    </xf>
    <xf numFmtId="49" fontId="28" fillId="0" borderId="1" xfId="0" applyNumberFormat="1" applyFont="1" applyBorder="1" applyAlignment="1" applyProtection="1">
      <alignment vertical="top" wrapText="1"/>
    </xf>
    <xf numFmtId="4" fontId="4" fillId="0" borderId="1" xfId="0" applyNumberFormat="1" applyFont="1" applyBorder="1" applyAlignment="1" applyProtection="1">
      <alignment vertical="top"/>
    </xf>
    <xf numFmtId="4" fontId="4" fillId="2" borderId="1" xfId="0" applyNumberFormat="1" applyFont="1" applyFill="1" applyBorder="1" applyAlignment="1" applyProtection="1">
      <alignment vertical="top"/>
    </xf>
    <xf numFmtId="0" fontId="28" fillId="0" borderId="1" xfId="0" applyFont="1" applyBorder="1" applyAlignment="1" applyProtection="1">
      <alignment vertical="top"/>
    </xf>
    <xf numFmtId="0" fontId="18" fillId="0" borderId="1" xfId="0" applyFont="1" applyBorder="1" applyAlignment="1" applyProtection="1">
      <alignment vertical="top"/>
    </xf>
    <xf numFmtId="49" fontId="27" fillId="0" borderId="1" xfId="0" applyNumberFormat="1" applyFont="1" applyBorder="1" applyAlignment="1" applyProtection="1">
      <alignment vertical="top" wrapText="1"/>
    </xf>
    <xf numFmtId="3" fontId="4" fillId="0" borderId="1" xfId="0" applyNumberFormat="1" applyFont="1" applyBorder="1" applyAlignment="1" applyProtection="1">
      <alignment vertical="top"/>
    </xf>
    <xf numFmtId="4" fontId="3" fillId="0" borderId="1" xfId="0" applyNumberFormat="1" applyFont="1" applyBorder="1" applyAlignment="1" applyProtection="1">
      <alignment vertical="top"/>
    </xf>
    <xf numFmtId="4" fontId="3" fillId="2" borderId="1" xfId="0" applyNumberFormat="1" applyFont="1" applyFill="1" applyBorder="1" applyAlignment="1" applyProtection="1">
      <alignment vertical="top"/>
    </xf>
    <xf numFmtId="49" fontId="27" fillId="0" borderId="1" xfId="0" applyNumberFormat="1" applyFont="1" applyBorder="1" applyAlignment="1" applyProtection="1">
      <alignment horizontal="right" vertical="top" wrapText="1"/>
    </xf>
    <xf numFmtId="4" fontId="4" fillId="2" borderId="1" xfId="0" applyNumberFormat="1" applyFont="1" applyFill="1" applyBorder="1" applyAlignment="1" applyProtection="1">
      <alignment vertical="top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885825</xdr:colOff>
      <xdr:row>7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9496FFB-BE78-49D9-90D4-09A207BA17B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500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594BB-9A51-4A3E-A5FD-DE78006A3709}">
  <sheetPr>
    <pageSetUpPr fitToPage="1"/>
  </sheetPr>
  <dimension ref="A2:I47"/>
  <sheetViews>
    <sheetView tabSelected="1" workbookViewId="0">
      <pane ySplit="2" topLeftCell="A3" activePane="bottomLeft" state="frozen"/>
      <selection pane="bottomLeft" activeCell="B12" sqref="B12:E12"/>
    </sheetView>
  </sheetViews>
  <sheetFormatPr baseColWidth="10" defaultRowHeight="15" x14ac:dyDescent="0.25"/>
  <cols>
    <col min="1" max="1" width="8.28515625" style="1" customWidth="1"/>
    <col min="2" max="2" width="13.5703125" style="1" customWidth="1"/>
    <col min="3" max="3" width="19.7109375" style="1" customWidth="1"/>
    <col min="4" max="9" width="11.42578125" style="1"/>
    <col min="10" max="10" width="1.7109375" style="1" customWidth="1"/>
    <col min="11" max="16384" width="11.42578125" style="1"/>
  </cols>
  <sheetData>
    <row r="2" spans="1:9" s="5" customFormat="1" ht="89.25" customHeight="1" x14ac:dyDescent="0.25">
      <c r="A2" s="51" t="s">
        <v>34</v>
      </c>
      <c r="B2" s="51"/>
      <c r="C2" s="51"/>
      <c r="D2" s="51"/>
      <c r="E2" s="51"/>
      <c r="F2" s="51"/>
      <c r="G2" s="51"/>
      <c r="H2" s="51"/>
      <c r="I2" s="51"/>
    </row>
    <row r="5" spans="1:9" x14ac:dyDescent="0.25">
      <c r="D5" s="6"/>
      <c r="E5" s="6"/>
      <c r="F5" s="7"/>
      <c r="G5" s="7"/>
      <c r="H5" s="7"/>
      <c r="I5" s="8" t="s">
        <v>100</v>
      </c>
    </row>
    <row r="6" spans="1:9" x14ac:dyDescent="0.25">
      <c r="D6" s="6"/>
      <c r="E6" s="6"/>
      <c r="F6" s="7"/>
      <c r="G6" s="7"/>
      <c r="H6" s="7"/>
      <c r="I6" s="8"/>
    </row>
    <row r="7" spans="1:9" x14ac:dyDescent="0.25">
      <c r="D7" s="6"/>
      <c r="E7" s="6"/>
      <c r="F7" s="7"/>
      <c r="G7" s="7"/>
      <c r="H7" s="7"/>
      <c r="I7" s="9" t="s">
        <v>99</v>
      </c>
    </row>
    <row r="8" spans="1:9" ht="24.95" customHeight="1" x14ac:dyDescent="0.25"/>
    <row r="9" spans="1:9" ht="18.75" x14ac:dyDescent="0.3">
      <c r="A9" s="52" t="s">
        <v>35</v>
      </c>
      <c r="B9" s="52"/>
      <c r="C9" s="52"/>
      <c r="D9" s="52"/>
      <c r="E9" s="52"/>
      <c r="F9" s="52"/>
      <c r="G9" s="52"/>
      <c r="H9" s="52"/>
      <c r="I9" s="52"/>
    </row>
    <row r="10" spans="1:9" ht="15" customHeight="1" x14ac:dyDescent="0.25"/>
    <row r="11" spans="1:9" ht="15" customHeight="1" x14ac:dyDescent="0.25"/>
    <row r="12" spans="1:9" x14ac:dyDescent="0.25">
      <c r="A12" s="5" t="s">
        <v>36</v>
      </c>
      <c r="B12" s="53"/>
      <c r="C12" s="53"/>
      <c r="D12" s="53"/>
      <c r="E12" s="53"/>
      <c r="F12" s="45" t="s">
        <v>37</v>
      </c>
      <c r="G12" s="45"/>
      <c r="H12" s="45"/>
      <c r="I12" s="10"/>
    </row>
    <row r="13" spans="1:9" x14ac:dyDescent="0.25">
      <c r="A13" s="54" t="s">
        <v>38</v>
      </c>
      <c r="B13" s="54"/>
      <c r="C13" s="54"/>
      <c r="D13" s="54"/>
      <c r="E13" s="54"/>
      <c r="F13" s="54"/>
      <c r="G13" s="54"/>
      <c r="H13" s="54"/>
      <c r="I13" s="11"/>
    </row>
    <row r="14" spans="1:9" x14ac:dyDescent="0.25">
      <c r="A14" s="12"/>
      <c r="B14" s="12"/>
      <c r="C14" s="12"/>
      <c r="D14" s="12"/>
      <c r="E14" s="12"/>
      <c r="F14" s="12"/>
      <c r="G14" s="12"/>
      <c r="H14" s="12"/>
      <c r="I14" s="11"/>
    </row>
    <row r="15" spans="1:9" x14ac:dyDescent="0.25">
      <c r="A15" s="5" t="s">
        <v>39</v>
      </c>
      <c r="B15" s="5"/>
      <c r="C15" s="13"/>
      <c r="D15" s="45" t="s">
        <v>40</v>
      </c>
      <c r="E15" s="45"/>
      <c r="F15" s="49"/>
      <c r="G15" s="49"/>
      <c r="H15" s="49"/>
      <c r="I15" s="49"/>
    </row>
    <row r="16" spans="1:9" x14ac:dyDescent="0.25">
      <c r="B16" s="14"/>
      <c r="C16" s="14" t="s">
        <v>41</v>
      </c>
      <c r="D16" s="14"/>
      <c r="E16" s="14"/>
      <c r="F16" s="14" t="s">
        <v>42</v>
      </c>
      <c r="G16" s="14"/>
      <c r="H16" s="14"/>
      <c r="I16" s="5"/>
    </row>
    <row r="17" spans="1:9" x14ac:dyDescent="0.25">
      <c r="B17" s="14"/>
      <c r="C17" s="14"/>
      <c r="D17" s="14"/>
      <c r="E17" s="14"/>
      <c r="F17" s="14"/>
      <c r="G17" s="14"/>
      <c r="H17" s="14"/>
      <c r="I17" s="5"/>
    </row>
    <row r="18" spans="1:9" x14ac:dyDescent="0.25">
      <c r="A18" s="5" t="s">
        <v>43</v>
      </c>
      <c r="B18" s="10"/>
      <c r="C18" s="45" t="s">
        <v>44</v>
      </c>
      <c r="D18" s="45"/>
      <c r="E18" s="50"/>
      <c r="F18" s="50"/>
      <c r="G18" s="50"/>
      <c r="H18" s="50"/>
      <c r="I18" s="50"/>
    </row>
    <row r="19" spans="1:9" s="3" customFormat="1" x14ac:dyDescent="0.25">
      <c r="B19" s="15"/>
      <c r="C19" s="16"/>
      <c r="D19" s="16"/>
      <c r="E19" s="17"/>
      <c r="F19" s="17"/>
      <c r="G19" s="17"/>
      <c r="H19" s="17"/>
      <c r="I19" s="17"/>
    </row>
    <row r="20" spans="1:9" x14ac:dyDescent="0.25">
      <c r="A20" s="5" t="s">
        <v>45</v>
      </c>
      <c r="B20" s="5"/>
      <c r="C20" s="5"/>
      <c r="D20" s="5"/>
      <c r="E20" s="5"/>
      <c r="F20" s="5"/>
      <c r="G20" s="5"/>
      <c r="H20" s="5"/>
      <c r="I20" s="5"/>
    </row>
    <row r="21" spans="1:9" ht="15" customHeight="1" x14ac:dyDescent="0.25">
      <c r="A21" s="5"/>
      <c r="B21" s="5"/>
      <c r="C21" s="5"/>
      <c r="D21" s="5"/>
      <c r="E21" s="5"/>
      <c r="F21" s="5"/>
      <c r="G21" s="5"/>
      <c r="H21" s="5"/>
      <c r="I21" s="5"/>
    </row>
    <row r="22" spans="1:9" ht="56.25" customHeight="1" x14ac:dyDescent="0.25">
      <c r="A22" s="46" t="s">
        <v>46</v>
      </c>
      <c r="B22" s="46"/>
      <c r="C22" s="46"/>
      <c r="D22" s="46"/>
      <c r="E22" s="46"/>
      <c r="F22" s="46"/>
      <c r="G22" s="46"/>
      <c r="H22" s="46"/>
      <c r="I22" s="5"/>
    </row>
    <row r="23" spans="1:9" ht="15" customHeight="1" x14ac:dyDescent="0.25">
      <c r="A23" s="5"/>
      <c r="B23" s="5"/>
      <c r="C23" s="5"/>
      <c r="D23" s="5"/>
      <c r="E23" s="5"/>
      <c r="F23" s="5"/>
      <c r="G23" s="5"/>
      <c r="H23" s="5"/>
      <c r="I23" s="5"/>
    </row>
    <row r="24" spans="1:9" ht="15" customHeight="1" x14ac:dyDescent="0.25">
      <c r="A24" s="18" t="s">
        <v>47</v>
      </c>
      <c r="B24" s="5"/>
      <c r="C24" s="5"/>
      <c r="D24" s="5"/>
      <c r="E24" s="5"/>
      <c r="F24" s="5"/>
      <c r="G24" s="5"/>
      <c r="H24" s="5"/>
    </row>
    <row r="25" spans="1:9" ht="15" customHeight="1" x14ac:dyDescent="0.25">
      <c r="A25" s="5"/>
      <c r="B25" s="5"/>
      <c r="C25" s="5"/>
      <c r="D25" s="5"/>
      <c r="E25" s="5"/>
      <c r="F25" s="5"/>
      <c r="G25" s="5"/>
      <c r="H25" s="5"/>
    </row>
    <row r="26" spans="1:9" ht="15" customHeight="1" x14ac:dyDescent="0.25">
      <c r="A26" s="18" t="s">
        <v>48</v>
      </c>
      <c r="B26" s="47" t="str">
        <f>+IFERROR(IF(ISNUMBER('Anexo I Tabla Desglose Precio'!F114),IF('Anexo I Tabla Desglose Precio'!F114&lt;=1113311.57,'Anexo I Tabla Desglose Precio'!F114,"ERROR: no debe superar 1.113.311,57 "),"revisar desglose precio"),"desglose precio incompleto/incorrecto")</f>
        <v>revisar desglose precio</v>
      </c>
      <c r="C26" s="48"/>
      <c r="D26" s="5" t="s">
        <v>49</v>
      </c>
      <c r="E26" s="5"/>
      <c r="F26" s="5"/>
      <c r="G26" s="5"/>
      <c r="H26" s="5"/>
    </row>
    <row r="27" spans="1:9" ht="15" customHeight="1" x14ac:dyDescent="0.25">
      <c r="A27" s="5"/>
      <c r="B27" s="5"/>
      <c r="C27" s="5"/>
      <c r="D27" s="5"/>
      <c r="E27" s="5"/>
      <c r="F27" s="5"/>
      <c r="G27" s="5"/>
      <c r="H27" s="5"/>
    </row>
    <row r="28" spans="1:9" ht="35.1" customHeight="1" x14ac:dyDescent="0.25">
      <c r="A28" s="43" t="s">
        <v>50</v>
      </c>
      <c r="B28" s="43"/>
      <c r="C28" s="43"/>
      <c r="D28" s="43"/>
      <c r="E28" s="43"/>
      <c r="F28" s="43"/>
      <c r="G28" s="43"/>
      <c r="H28" s="43"/>
      <c r="I28" s="5"/>
    </row>
    <row r="29" spans="1:9" ht="35.1" customHeight="1" x14ac:dyDescent="0.25">
      <c r="A29" s="43" t="s">
        <v>51</v>
      </c>
      <c r="B29" s="43"/>
      <c r="C29" s="43"/>
      <c r="D29" s="43"/>
      <c r="E29" s="43"/>
      <c r="F29" s="43"/>
      <c r="G29" s="43"/>
      <c r="H29" s="43"/>
      <c r="I29" s="5"/>
    </row>
    <row r="30" spans="1:9" ht="35.1" customHeight="1" x14ac:dyDescent="0.25">
      <c r="A30" s="43" t="s">
        <v>52</v>
      </c>
      <c r="B30" s="43"/>
      <c r="C30" s="43"/>
      <c r="D30" s="43"/>
      <c r="E30" s="43"/>
      <c r="F30" s="43"/>
      <c r="G30" s="43"/>
      <c r="H30" s="43"/>
      <c r="I30" s="5"/>
    </row>
    <row r="31" spans="1:9" ht="45" customHeight="1" x14ac:dyDescent="0.25">
      <c r="A31" s="43" t="s">
        <v>53</v>
      </c>
      <c r="B31" s="43"/>
      <c r="C31" s="43"/>
      <c r="D31" s="43"/>
      <c r="E31" s="43"/>
      <c r="F31" s="43"/>
      <c r="G31" s="43"/>
      <c r="H31" s="43"/>
      <c r="I31" s="5"/>
    </row>
    <row r="32" spans="1:9" ht="15" customHeight="1" x14ac:dyDescent="0.25">
      <c r="A32" s="5"/>
      <c r="B32" s="5"/>
      <c r="C32" s="5"/>
      <c r="D32" s="5"/>
      <c r="E32" s="5"/>
      <c r="F32" s="5"/>
      <c r="G32" s="5"/>
      <c r="H32" s="5"/>
      <c r="I32" s="5"/>
    </row>
    <row r="33" spans="1:9" x14ac:dyDescent="0.25">
      <c r="A33" s="18" t="s">
        <v>54</v>
      </c>
      <c r="B33" s="5"/>
      <c r="C33" s="5"/>
      <c r="D33" s="5"/>
      <c r="E33" s="5"/>
      <c r="F33" s="5"/>
      <c r="G33" s="5"/>
      <c r="H33" s="5"/>
      <c r="I33" s="5"/>
    </row>
    <row r="34" spans="1:9" ht="8.1" customHeight="1" x14ac:dyDescent="0.25">
      <c r="A34" s="5"/>
      <c r="B34" s="5"/>
      <c r="C34" s="5"/>
      <c r="D34" s="5"/>
      <c r="E34" s="5"/>
      <c r="F34" s="5"/>
      <c r="G34" s="5"/>
      <c r="H34" s="5"/>
      <c r="I34" s="5"/>
    </row>
    <row r="39" spans="1:9" x14ac:dyDescent="0.25">
      <c r="B39" s="19" t="s">
        <v>55</v>
      </c>
    </row>
    <row r="47" spans="1:9" x14ac:dyDescent="0.25">
      <c r="B47" s="1" t="s">
        <v>31</v>
      </c>
      <c r="C47" s="44"/>
      <c r="D47" s="44"/>
      <c r="E47" s="44"/>
      <c r="F47" s="44"/>
      <c r="G47" s="44"/>
    </row>
  </sheetData>
  <sheetProtection algorithmName="SHA-512" hashValue="s7xB9LeWFtOVXa5hseQ0GiUPxd32DlZefqwo3rwda1eGlkNYhQGV/d3m4ym3nsydJZBvRsq5valEFGi8ujiSFg==" saltValue="jtdPHh8rf+M4J4GNGpDZHQ==" spinCount="100000" sheet="1" objects="1" scenarios="1" selectLockedCells="1"/>
  <mergeCells count="16">
    <mergeCell ref="D15:E15"/>
    <mergeCell ref="F15:I15"/>
    <mergeCell ref="E18:I18"/>
    <mergeCell ref="A2:I2"/>
    <mergeCell ref="A9:I9"/>
    <mergeCell ref="B12:E12"/>
    <mergeCell ref="F12:H12"/>
    <mergeCell ref="A13:H13"/>
    <mergeCell ref="A29:H29"/>
    <mergeCell ref="A30:H30"/>
    <mergeCell ref="A31:H31"/>
    <mergeCell ref="C47:G47"/>
    <mergeCell ref="C18:D18"/>
    <mergeCell ref="A22:H22"/>
    <mergeCell ref="B26:C26"/>
    <mergeCell ref="A28:H28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C351B-5DCB-449C-B926-83216B657BD4}">
  <sheetPr>
    <pageSetUpPr fitToPage="1"/>
  </sheetPr>
  <dimension ref="A1:I123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7" sqref="E7"/>
    </sheetView>
  </sheetViews>
  <sheetFormatPr baseColWidth="10" defaultRowHeight="15" x14ac:dyDescent="0.25"/>
  <cols>
    <col min="1" max="1" width="10.7109375" style="2" customWidth="1"/>
    <col min="2" max="2" width="3.7109375" style="2" bestFit="1" customWidth="1"/>
    <col min="3" max="3" width="57" style="2" customWidth="1"/>
    <col min="4" max="4" width="12.7109375" style="2" customWidth="1"/>
    <col min="5" max="6" width="15.7109375" style="2" customWidth="1"/>
    <col min="7" max="7" width="1.7109375" style="2" customWidth="1"/>
    <col min="8" max="16384" width="11.42578125" style="2"/>
  </cols>
  <sheetData>
    <row r="1" spans="1:7" s="1" customFormat="1" ht="73.5" customHeight="1" thickBot="1" x14ac:dyDescent="0.3">
      <c r="A1" s="56" t="s">
        <v>32</v>
      </c>
      <c r="B1" s="57"/>
      <c r="C1" s="57"/>
      <c r="D1" s="57"/>
      <c r="E1" s="57"/>
      <c r="F1" s="58"/>
    </row>
    <row r="2" spans="1:7" s="1" customFormat="1" ht="60" customHeight="1" x14ac:dyDescent="0.25">
      <c r="A2" s="59" t="s">
        <v>33</v>
      </c>
      <c r="B2" s="59"/>
      <c r="C2" s="59"/>
      <c r="D2" s="59"/>
      <c r="E2" s="59"/>
      <c r="F2" s="59"/>
      <c r="G2" s="24"/>
    </row>
    <row r="3" spans="1:7" x14ac:dyDescent="0.25">
      <c r="A3" s="35" t="s">
        <v>250</v>
      </c>
      <c r="B3" s="36"/>
      <c r="C3" s="36"/>
      <c r="D3" s="36"/>
      <c r="E3" s="36"/>
      <c r="F3" s="36"/>
    </row>
    <row r="4" spans="1:7" ht="8.1" customHeight="1" x14ac:dyDescent="0.25">
      <c r="A4" s="37"/>
      <c r="B4" s="36"/>
      <c r="C4" s="36"/>
      <c r="D4" s="36"/>
      <c r="E4" s="36"/>
      <c r="F4" s="36"/>
    </row>
    <row r="5" spans="1:7" x14ac:dyDescent="0.25">
      <c r="A5" s="38" t="s">
        <v>57</v>
      </c>
      <c r="B5" s="38" t="s">
        <v>0</v>
      </c>
      <c r="C5" s="39" t="s">
        <v>58</v>
      </c>
      <c r="D5" s="38" t="s">
        <v>59</v>
      </c>
      <c r="E5" s="38" t="s">
        <v>60</v>
      </c>
      <c r="F5" s="38" t="s">
        <v>61</v>
      </c>
    </row>
    <row r="6" spans="1:7" ht="15" customHeight="1" x14ac:dyDescent="0.25">
      <c r="A6" s="63" t="s">
        <v>1</v>
      </c>
      <c r="B6" s="63" t="s">
        <v>101</v>
      </c>
      <c r="C6" s="64" t="s">
        <v>102</v>
      </c>
      <c r="D6" s="65"/>
      <c r="E6" s="66"/>
      <c r="F6" s="66"/>
    </row>
    <row r="7" spans="1:7" ht="15" customHeight="1" x14ac:dyDescent="0.25">
      <c r="A7" s="67" t="s">
        <v>19</v>
      </c>
      <c r="B7" s="68" t="s">
        <v>101</v>
      </c>
      <c r="C7" s="69" t="s">
        <v>103</v>
      </c>
      <c r="D7" s="70">
        <v>1</v>
      </c>
      <c r="E7" s="79"/>
      <c r="F7" s="71">
        <f>+ROUND(TRUNC(D7,2)*TRUNC(E7,2),2)</f>
        <v>0</v>
      </c>
    </row>
    <row r="8" spans="1:7" ht="15" customHeight="1" x14ac:dyDescent="0.25">
      <c r="A8" s="67" t="s">
        <v>20</v>
      </c>
      <c r="B8" s="68" t="s">
        <v>101</v>
      </c>
      <c r="C8" s="69" t="s">
        <v>104</v>
      </c>
      <c r="D8" s="70">
        <v>1</v>
      </c>
      <c r="E8" s="79"/>
      <c r="F8" s="71">
        <f t="shared" ref="F8:F28" si="0">+ROUND(TRUNC(D8,2)*TRUNC(E8,2),2)</f>
        <v>0</v>
      </c>
    </row>
    <row r="9" spans="1:7" ht="15" customHeight="1" x14ac:dyDescent="0.25">
      <c r="A9" s="67" t="s">
        <v>21</v>
      </c>
      <c r="B9" s="68" t="s">
        <v>101</v>
      </c>
      <c r="C9" s="69" t="s">
        <v>105</v>
      </c>
      <c r="D9" s="70">
        <v>1</v>
      </c>
      <c r="E9" s="79"/>
      <c r="F9" s="71">
        <f t="shared" si="0"/>
        <v>0</v>
      </c>
    </row>
    <row r="10" spans="1:7" ht="15" customHeight="1" x14ac:dyDescent="0.25">
      <c r="A10" s="67" t="s">
        <v>22</v>
      </c>
      <c r="B10" s="68" t="s">
        <v>106</v>
      </c>
      <c r="C10" s="69" t="s">
        <v>107</v>
      </c>
      <c r="D10" s="70">
        <v>160.68</v>
      </c>
      <c r="E10" s="79"/>
      <c r="F10" s="71">
        <f t="shared" si="0"/>
        <v>0</v>
      </c>
    </row>
    <row r="11" spans="1:7" ht="15" customHeight="1" x14ac:dyDescent="0.25">
      <c r="A11" s="67" t="s">
        <v>23</v>
      </c>
      <c r="B11" s="68" t="s">
        <v>108</v>
      </c>
      <c r="C11" s="69" t="s">
        <v>109</v>
      </c>
      <c r="D11" s="70">
        <v>87</v>
      </c>
      <c r="E11" s="79"/>
      <c r="F11" s="71">
        <f t="shared" si="0"/>
        <v>0</v>
      </c>
    </row>
    <row r="12" spans="1:7" ht="15" customHeight="1" x14ac:dyDescent="0.25">
      <c r="A12" s="67" t="s">
        <v>82</v>
      </c>
      <c r="B12" s="68" t="s">
        <v>106</v>
      </c>
      <c r="C12" s="69" t="s">
        <v>110</v>
      </c>
      <c r="D12" s="70">
        <v>7.83</v>
      </c>
      <c r="E12" s="79"/>
      <c r="F12" s="71">
        <f t="shared" si="0"/>
        <v>0</v>
      </c>
    </row>
    <row r="13" spans="1:7" ht="15" customHeight="1" x14ac:dyDescent="0.25">
      <c r="A13" s="67" t="s">
        <v>83</v>
      </c>
      <c r="B13" s="68" t="s">
        <v>106</v>
      </c>
      <c r="C13" s="69" t="s">
        <v>111</v>
      </c>
      <c r="D13" s="70">
        <v>39.15</v>
      </c>
      <c r="E13" s="79"/>
      <c r="F13" s="71">
        <f t="shared" si="0"/>
        <v>0</v>
      </c>
    </row>
    <row r="14" spans="1:7" ht="15" customHeight="1" x14ac:dyDescent="0.25">
      <c r="A14" s="67" t="s">
        <v>112</v>
      </c>
      <c r="B14" s="68" t="s">
        <v>106</v>
      </c>
      <c r="C14" s="69" t="s">
        <v>113</v>
      </c>
      <c r="D14" s="70">
        <v>46.98</v>
      </c>
      <c r="E14" s="79"/>
      <c r="F14" s="71">
        <f t="shared" si="0"/>
        <v>0</v>
      </c>
    </row>
    <row r="15" spans="1:7" ht="15" customHeight="1" x14ac:dyDescent="0.25">
      <c r="A15" s="67" t="s">
        <v>114</v>
      </c>
      <c r="B15" s="68" t="s">
        <v>64</v>
      </c>
      <c r="C15" s="69" t="s">
        <v>115</v>
      </c>
      <c r="D15" s="70">
        <v>24.12</v>
      </c>
      <c r="E15" s="79"/>
      <c r="F15" s="71">
        <f t="shared" si="0"/>
        <v>0</v>
      </c>
    </row>
    <row r="16" spans="1:7" ht="15" customHeight="1" x14ac:dyDescent="0.25">
      <c r="A16" s="67" t="s">
        <v>116</v>
      </c>
      <c r="B16" s="68" t="s">
        <v>64</v>
      </c>
      <c r="C16" s="69" t="s">
        <v>117</v>
      </c>
      <c r="D16" s="70">
        <v>18</v>
      </c>
      <c r="E16" s="79"/>
      <c r="F16" s="71">
        <f t="shared" si="0"/>
        <v>0</v>
      </c>
    </row>
    <row r="17" spans="1:6" ht="15" customHeight="1" x14ac:dyDescent="0.25">
      <c r="A17" s="67" t="s">
        <v>118</v>
      </c>
      <c r="B17" s="68" t="s">
        <v>64</v>
      </c>
      <c r="C17" s="69" t="s">
        <v>119</v>
      </c>
      <c r="D17" s="70">
        <v>60.3</v>
      </c>
      <c r="E17" s="79"/>
      <c r="F17" s="71">
        <f t="shared" si="0"/>
        <v>0</v>
      </c>
    </row>
    <row r="18" spans="1:6" ht="15" customHeight="1" x14ac:dyDescent="0.25">
      <c r="A18" s="67" t="s">
        <v>120</v>
      </c>
      <c r="B18" s="68" t="s">
        <v>64</v>
      </c>
      <c r="C18" s="69" t="s">
        <v>121</v>
      </c>
      <c r="D18" s="70">
        <v>47.2</v>
      </c>
      <c r="E18" s="79"/>
      <c r="F18" s="71">
        <f t="shared" si="0"/>
        <v>0</v>
      </c>
    </row>
    <row r="19" spans="1:6" ht="15" customHeight="1" x14ac:dyDescent="0.25">
      <c r="A19" s="67" t="s">
        <v>122</v>
      </c>
      <c r="B19" s="68" t="s">
        <v>64</v>
      </c>
      <c r="C19" s="69" t="s">
        <v>123</v>
      </c>
      <c r="D19" s="70">
        <v>111.87</v>
      </c>
      <c r="E19" s="79"/>
      <c r="F19" s="71">
        <f t="shared" si="0"/>
        <v>0</v>
      </c>
    </row>
    <row r="20" spans="1:6" ht="15" customHeight="1" x14ac:dyDescent="0.25">
      <c r="A20" s="67" t="s">
        <v>124</v>
      </c>
      <c r="B20" s="68" t="s">
        <v>64</v>
      </c>
      <c r="C20" s="69" t="s">
        <v>125</v>
      </c>
      <c r="D20" s="70">
        <v>47.2</v>
      </c>
      <c r="E20" s="79"/>
      <c r="F20" s="71">
        <f t="shared" si="0"/>
        <v>0</v>
      </c>
    </row>
    <row r="21" spans="1:6" ht="15" customHeight="1" x14ac:dyDescent="0.25">
      <c r="A21" s="67" t="s">
        <v>126</v>
      </c>
      <c r="B21" s="68" t="s">
        <v>64</v>
      </c>
      <c r="C21" s="69" t="s">
        <v>127</v>
      </c>
      <c r="D21" s="70">
        <v>73.709999999999994</v>
      </c>
      <c r="E21" s="79"/>
      <c r="F21" s="71">
        <f t="shared" si="0"/>
        <v>0</v>
      </c>
    </row>
    <row r="22" spans="1:6" ht="15" customHeight="1" x14ac:dyDescent="0.25">
      <c r="A22" s="67" t="s">
        <v>128</v>
      </c>
      <c r="B22" s="68" t="s">
        <v>62</v>
      </c>
      <c r="C22" s="69" t="s">
        <v>129</v>
      </c>
      <c r="D22" s="70">
        <v>22.7</v>
      </c>
      <c r="E22" s="79"/>
      <c r="F22" s="71">
        <f t="shared" si="0"/>
        <v>0</v>
      </c>
    </row>
    <row r="23" spans="1:6" ht="15" customHeight="1" x14ac:dyDescent="0.25">
      <c r="A23" s="67" t="s">
        <v>130</v>
      </c>
      <c r="B23" s="68" t="s">
        <v>62</v>
      </c>
      <c r="C23" s="69" t="s">
        <v>131</v>
      </c>
      <c r="D23" s="70">
        <v>14.4</v>
      </c>
      <c r="E23" s="79"/>
      <c r="F23" s="71">
        <f t="shared" si="0"/>
        <v>0</v>
      </c>
    </row>
    <row r="24" spans="1:6" ht="15" customHeight="1" x14ac:dyDescent="0.25">
      <c r="A24" s="67" t="s">
        <v>132</v>
      </c>
      <c r="B24" s="68" t="s">
        <v>133</v>
      </c>
      <c r="C24" s="69" t="s">
        <v>134</v>
      </c>
      <c r="D24" s="70">
        <v>2</v>
      </c>
      <c r="E24" s="79"/>
      <c r="F24" s="71">
        <f t="shared" si="0"/>
        <v>0</v>
      </c>
    </row>
    <row r="25" spans="1:6" ht="15" customHeight="1" x14ac:dyDescent="0.25">
      <c r="A25" s="67" t="s">
        <v>135</v>
      </c>
      <c r="B25" s="68" t="s">
        <v>62</v>
      </c>
      <c r="C25" s="69" t="s">
        <v>136</v>
      </c>
      <c r="D25" s="70">
        <v>28.94</v>
      </c>
      <c r="E25" s="79"/>
      <c r="F25" s="71">
        <f t="shared" si="0"/>
        <v>0</v>
      </c>
    </row>
    <row r="26" spans="1:6" ht="15" customHeight="1" x14ac:dyDescent="0.25">
      <c r="A26" s="67" t="s">
        <v>137</v>
      </c>
      <c r="B26" s="68" t="s">
        <v>64</v>
      </c>
      <c r="C26" s="69" t="s">
        <v>138</v>
      </c>
      <c r="D26" s="70">
        <v>22.5</v>
      </c>
      <c r="E26" s="79"/>
      <c r="F26" s="71">
        <f t="shared" si="0"/>
        <v>0</v>
      </c>
    </row>
    <row r="27" spans="1:6" ht="15" customHeight="1" x14ac:dyDescent="0.25">
      <c r="A27" s="67" t="s">
        <v>139</v>
      </c>
      <c r="B27" s="68" t="s">
        <v>62</v>
      </c>
      <c r="C27" s="69" t="s">
        <v>140</v>
      </c>
      <c r="D27" s="70">
        <v>11</v>
      </c>
      <c r="E27" s="79"/>
      <c r="F27" s="71">
        <f t="shared" si="0"/>
        <v>0</v>
      </c>
    </row>
    <row r="28" spans="1:6" ht="15" customHeight="1" x14ac:dyDescent="0.25">
      <c r="A28" s="67" t="s">
        <v>141</v>
      </c>
      <c r="B28" s="68" t="s">
        <v>62</v>
      </c>
      <c r="C28" s="69" t="s">
        <v>142</v>
      </c>
      <c r="D28" s="70">
        <v>3</v>
      </c>
      <c r="E28" s="79"/>
      <c r="F28" s="71">
        <f t="shared" si="0"/>
        <v>0</v>
      </c>
    </row>
    <row r="29" spans="1:6" ht="15" customHeight="1" x14ac:dyDescent="0.25">
      <c r="A29" s="72"/>
      <c r="B29" s="73" t="s">
        <v>56</v>
      </c>
      <c r="C29" s="74" t="s">
        <v>3</v>
      </c>
      <c r="D29" s="75"/>
      <c r="E29" s="76"/>
      <c r="F29" s="77">
        <f>SUM(F7:F28)</f>
        <v>0</v>
      </c>
    </row>
    <row r="30" spans="1:6" ht="15" customHeight="1" x14ac:dyDescent="0.25">
      <c r="A30" s="63" t="s">
        <v>4</v>
      </c>
      <c r="B30" s="63" t="s">
        <v>101</v>
      </c>
      <c r="C30" s="64" t="s">
        <v>143</v>
      </c>
      <c r="D30" s="65"/>
      <c r="E30" s="66"/>
      <c r="F30" s="66"/>
    </row>
    <row r="31" spans="1:6" ht="15" customHeight="1" x14ac:dyDescent="0.25">
      <c r="A31" s="67" t="s">
        <v>24</v>
      </c>
      <c r="B31" s="68" t="s">
        <v>108</v>
      </c>
      <c r="C31" s="69" t="s">
        <v>144</v>
      </c>
      <c r="D31" s="70">
        <v>1305</v>
      </c>
      <c r="E31" s="79"/>
      <c r="F31" s="71">
        <f t="shared" ref="F31:F35" si="1">+ROUND(TRUNC(D31,2)*TRUNC(E31,2),2)</f>
        <v>0</v>
      </c>
    </row>
    <row r="32" spans="1:6" ht="15" customHeight="1" x14ac:dyDescent="0.25">
      <c r="A32" s="67" t="s">
        <v>145</v>
      </c>
      <c r="B32" s="68" t="s">
        <v>101</v>
      </c>
      <c r="C32" s="69" t="s">
        <v>146</v>
      </c>
      <c r="D32" s="70">
        <v>4</v>
      </c>
      <c r="E32" s="79"/>
      <c r="F32" s="71">
        <f t="shared" si="1"/>
        <v>0</v>
      </c>
    </row>
    <row r="33" spans="1:6" ht="15" customHeight="1" x14ac:dyDescent="0.25">
      <c r="A33" s="67" t="s">
        <v>147</v>
      </c>
      <c r="B33" s="68" t="s">
        <v>108</v>
      </c>
      <c r="C33" s="69" t="s">
        <v>148</v>
      </c>
      <c r="D33" s="70">
        <v>87</v>
      </c>
      <c r="E33" s="79"/>
      <c r="F33" s="71">
        <f t="shared" si="1"/>
        <v>0</v>
      </c>
    </row>
    <row r="34" spans="1:6" ht="15" customHeight="1" x14ac:dyDescent="0.25">
      <c r="A34" s="67" t="s">
        <v>149</v>
      </c>
      <c r="B34" s="68" t="s">
        <v>108</v>
      </c>
      <c r="C34" s="69" t="s">
        <v>150</v>
      </c>
      <c r="D34" s="70">
        <v>123.8</v>
      </c>
      <c r="E34" s="79"/>
      <c r="F34" s="71">
        <f t="shared" si="1"/>
        <v>0</v>
      </c>
    </row>
    <row r="35" spans="1:6" ht="15" customHeight="1" x14ac:dyDescent="0.25">
      <c r="A35" s="67" t="s">
        <v>151</v>
      </c>
      <c r="B35" s="68" t="s">
        <v>108</v>
      </c>
      <c r="C35" s="69" t="s">
        <v>152</v>
      </c>
      <c r="D35" s="70">
        <v>248.2</v>
      </c>
      <c r="E35" s="79"/>
      <c r="F35" s="71">
        <f t="shared" si="1"/>
        <v>0</v>
      </c>
    </row>
    <row r="36" spans="1:6" ht="15" customHeight="1" x14ac:dyDescent="0.25">
      <c r="A36" s="72"/>
      <c r="B36" s="73" t="s">
        <v>56</v>
      </c>
      <c r="C36" s="74" t="s">
        <v>5</v>
      </c>
      <c r="D36" s="75"/>
      <c r="E36" s="76"/>
      <c r="F36" s="77">
        <f>SUM(F31:F35)</f>
        <v>0</v>
      </c>
    </row>
    <row r="37" spans="1:6" ht="15" customHeight="1" x14ac:dyDescent="0.25">
      <c r="A37" s="63" t="s">
        <v>6</v>
      </c>
      <c r="B37" s="63" t="s">
        <v>101</v>
      </c>
      <c r="C37" s="64" t="s">
        <v>153</v>
      </c>
      <c r="D37" s="65"/>
      <c r="E37" s="66"/>
      <c r="F37" s="66"/>
    </row>
    <row r="38" spans="1:6" ht="15" customHeight="1" x14ac:dyDescent="0.25">
      <c r="A38" s="67" t="s">
        <v>25</v>
      </c>
      <c r="B38" s="68" t="s">
        <v>101</v>
      </c>
      <c r="C38" s="69" t="s">
        <v>154</v>
      </c>
      <c r="D38" s="70">
        <v>2</v>
      </c>
      <c r="E38" s="79"/>
      <c r="F38" s="71">
        <f t="shared" ref="F38:F41" si="2">+ROUND(TRUNC(D38,2)*TRUNC(E38,2),2)</f>
        <v>0</v>
      </c>
    </row>
    <row r="39" spans="1:6" ht="15" customHeight="1" x14ac:dyDescent="0.25">
      <c r="A39" s="67" t="s">
        <v>65</v>
      </c>
      <c r="B39" s="68" t="s">
        <v>101</v>
      </c>
      <c r="C39" s="69" t="s">
        <v>155</v>
      </c>
      <c r="D39" s="70">
        <v>1</v>
      </c>
      <c r="E39" s="79"/>
      <c r="F39" s="71">
        <f t="shared" si="2"/>
        <v>0</v>
      </c>
    </row>
    <row r="40" spans="1:6" ht="15" customHeight="1" x14ac:dyDescent="0.25">
      <c r="A40" s="67" t="s">
        <v>84</v>
      </c>
      <c r="B40" s="68" t="s">
        <v>101</v>
      </c>
      <c r="C40" s="69" t="s">
        <v>156</v>
      </c>
      <c r="D40" s="70">
        <v>2</v>
      </c>
      <c r="E40" s="79"/>
      <c r="F40" s="71">
        <f t="shared" si="2"/>
        <v>0</v>
      </c>
    </row>
    <row r="41" spans="1:6" ht="15" customHeight="1" x14ac:dyDescent="0.25">
      <c r="A41" s="67" t="s">
        <v>85</v>
      </c>
      <c r="B41" s="68" t="s">
        <v>101</v>
      </c>
      <c r="C41" s="69" t="s">
        <v>157</v>
      </c>
      <c r="D41" s="70">
        <v>2</v>
      </c>
      <c r="E41" s="79"/>
      <c r="F41" s="71">
        <f t="shared" si="2"/>
        <v>0</v>
      </c>
    </row>
    <row r="42" spans="1:6" ht="15" customHeight="1" x14ac:dyDescent="0.25">
      <c r="A42" s="72"/>
      <c r="B42" s="73" t="s">
        <v>56</v>
      </c>
      <c r="C42" s="74" t="s">
        <v>7</v>
      </c>
      <c r="D42" s="75"/>
      <c r="E42" s="76"/>
      <c r="F42" s="77">
        <f>SUM(F38:F41)</f>
        <v>0</v>
      </c>
    </row>
    <row r="43" spans="1:6" ht="15" customHeight="1" x14ac:dyDescent="0.25">
      <c r="A43" s="63" t="s">
        <v>8</v>
      </c>
      <c r="B43" s="63" t="s">
        <v>101</v>
      </c>
      <c r="C43" s="64" t="s">
        <v>158</v>
      </c>
      <c r="D43" s="65"/>
      <c r="E43" s="66"/>
      <c r="F43" s="66"/>
    </row>
    <row r="44" spans="1:6" ht="15" customHeight="1" x14ac:dyDescent="0.25">
      <c r="A44" s="67" t="s">
        <v>26</v>
      </c>
      <c r="B44" s="68" t="s">
        <v>108</v>
      </c>
      <c r="C44" s="69" t="s">
        <v>159</v>
      </c>
      <c r="D44" s="70">
        <v>5200</v>
      </c>
      <c r="E44" s="79"/>
      <c r="F44" s="71">
        <f t="shared" ref="F44:F49" si="3">+ROUND(TRUNC(D44,2)*TRUNC(E44,2),2)</f>
        <v>0</v>
      </c>
    </row>
    <row r="45" spans="1:6" ht="15" customHeight="1" x14ac:dyDescent="0.25">
      <c r="A45" s="67" t="s">
        <v>86</v>
      </c>
      <c r="B45" s="68" t="s">
        <v>108</v>
      </c>
      <c r="C45" s="69" t="s">
        <v>160</v>
      </c>
      <c r="D45" s="70">
        <v>130</v>
      </c>
      <c r="E45" s="79"/>
      <c r="F45" s="71">
        <f t="shared" si="3"/>
        <v>0</v>
      </c>
    </row>
    <row r="46" spans="1:6" ht="15" customHeight="1" x14ac:dyDescent="0.25">
      <c r="A46" s="67" t="s">
        <v>87</v>
      </c>
      <c r="B46" s="68" t="s">
        <v>108</v>
      </c>
      <c r="C46" s="69" t="s">
        <v>161</v>
      </c>
      <c r="D46" s="70">
        <v>130</v>
      </c>
      <c r="E46" s="79"/>
      <c r="F46" s="71">
        <f t="shared" si="3"/>
        <v>0</v>
      </c>
    </row>
    <row r="47" spans="1:6" ht="15" customHeight="1" x14ac:dyDescent="0.25">
      <c r="A47" s="67" t="s">
        <v>88</v>
      </c>
      <c r="B47" s="68" t="s">
        <v>101</v>
      </c>
      <c r="C47" s="69" t="s">
        <v>162</v>
      </c>
      <c r="D47" s="70">
        <v>1</v>
      </c>
      <c r="E47" s="79"/>
      <c r="F47" s="71">
        <f t="shared" si="3"/>
        <v>0</v>
      </c>
    </row>
    <row r="48" spans="1:6" ht="15" customHeight="1" x14ac:dyDescent="0.25">
      <c r="A48" s="67" t="s">
        <v>89</v>
      </c>
      <c r="B48" s="68" t="s">
        <v>101</v>
      </c>
      <c r="C48" s="69" t="s">
        <v>163</v>
      </c>
      <c r="D48" s="70">
        <v>1</v>
      </c>
      <c r="E48" s="79"/>
      <c r="F48" s="71">
        <f t="shared" si="3"/>
        <v>0</v>
      </c>
    </row>
    <row r="49" spans="1:6" ht="15" customHeight="1" x14ac:dyDescent="0.25">
      <c r="A49" s="67" t="s">
        <v>90</v>
      </c>
      <c r="B49" s="68" t="s">
        <v>101</v>
      </c>
      <c r="C49" s="69" t="s">
        <v>164</v>
      </c>
      <c r="D49" s="70">
        <v>1</v>
      </c>
      <c r="E49" s="79"/>
      <c r="F49" s="71">
        <f t="shared" si="3"/>
        <v>0</v>
      </c>
    </row>
    <row r="50" spans="1:6" ht="15" customHeight="1" x14ac:dyDescent="0.25">
      <c r="A50" s="72"/>
      <c r="B50" s="73" t="s">
        <v>56</v>
      </c>
      <c r="C50" s="74" t="s">
        <v>9</v>
      </c>
      <c r="D50" s="75"/>
      <c r="E50" s="76"/>
      <c r="F50" s="77">
        <f>SUM(F44:F49)</f>
        <v>0</v>
      </c>
    </row>
    <row r="51" spans="1:6" ht="15" customHeight="1" x14ac:dyDescent="0.25">
      <c r="A51" s="63" t="s">
        <v>10</v>
      </c>
      <c r="B51" s="63" t="s">
        <v>101</v>
      </c>
      <c r="C51" s="64" t="s">
        <v>165</v>
      </c>
      <c r="D51" s="65"/>
      <c r="E51" s="66"/>
      <c r="F51" s="66"/>
    </row>
    <row r="52" spans="1:6" ht="15" customHeight="1" x14ac:dyDescent="0.25">
      <c r="A52" s="67" t="s">
        <v>27</v>
      </c>
      <c r="B52" s="68" t="s">
        <v>101</v>
      </c>
      <c r="C52" s="69" t="s">
        <v>166</v>
      </c>
      <c r="D52" s="70">
        <v>1</v>
      </c>
      <c r="E52" s="79"/>
      <c r="F52" s="71">
        <f t="shared" ref="F52:F54" si="4">+ROUND(TRUNC(D52,2)*TRUNC(E52,2),2)</f>
        <v>0</v>
      </c>
    </row>
    <row r="53" spans="1:6" ht="15" customHeight="1" x14ac:dyDescent="0.25">
      <c r="A53" s="67" t="s">
        <v>66</v>
      </c>
      <c r="B53" s="68" t="s">
        <v>101</v>
      </c>
      <c r="C53" s="69" t="s">
        <v>167</v>
      </c>
      <c r="D53" s="70">
        <v>1</v>
      </c>
      <c r="E53" s="79"/>
      <c r="F53" s="71">
        <f t="shared" si="4"/>
        <v>0</v>
      </c>
    </row>
    <row r="54" spans="1:6" ht="15" customHeight="1" x14ac:dyDescent="0.25">
      <c r="A54" s="67" t="s">
        <v>91</v>
      </c>
      <c r="B54" s="68" t="s">
        <v>101</v>
      </c>
      <c r="C54" s="69" t="s">
        <v>168</v>
      </c>
      <c r="D54" s="70">
        <v>1</v>
      </c>
      <c r="E54" s="79"/>
      <c r="F54" s="71">
        <f t="shared" si="4"/>
        <v>0</v>
      </c>
    </row>
    <row r="55" spans="1:6" ht="15" customHeight="1" x14ac:dyDescent="0.25">
      <c r="A55" s="72"/>
      <c r="B55" s="73" t="s">
        <v>56</v>
      </c>
      <c r="C55" s="74" t="s">
        <v>11</v>
      </c>
      <c r="D55" s="75"/>
      <c r="E55" s="76"/>
      <c r="F55" s="77">
        <f>SUM(F52:F54)</f>
        <v>0</v>
      </c>
    </row>
    <row r="56" spans="1:6" ht="15" customHeight="1" x14ac:dyDescent="0.25">
      <c r="A56" s="63" t="s">
        <v>12</v>
      </c>
      <c r="B56" s="63" t="s">
        <v>101</v>
      </c>
      <c r="C56" s="64" t="s">
        <v>169</v>
      </c>
      <c r="D56" s="65"/>
      <c r="E56" s="66"/>
      <c r="F56" s="66"/>
    </row>
    <row r="57" spans="1:6" ht="15" customHeight="1" x14ac:dyDescent="0.25">
      <c r="A57" s="67" t="s">
        <v>28</v>
      </c>
      <c r="B57" s="68" t="s">
        <v>101</v>
      </c>
      <c r="C57" s="69" t="s">
        <v>170</v>
      </c>
      <c r="D57" s="70">
        <v>1</v>
      </c>
      <c r="E57" s="79"/>
      <c r="F57" s="71">
        <f t="shared" ref="F57:F75" si="5">+ROUND(TRUNC(D57,2)*TRUNC(E57,2),2)</f>
        <v>0</v>
      </c>
    </row>
    <row r="58" spans="1:6" ht="15" customHeight="1" x14ac:dyDescent="0.25">
      <c r="A58" s="67" t="s">
        <v>67</v>
      </c>
      <c r="B58" s="68" t="s">
        <v>101</v>
      </c>
      <c r="C58" s="69" t="s">
        <v>171</v>
      </c>
      <c r="D58" s="70">
        <v>1</v>
      </c>
      <c r="E58" s="79"/>
      <c r="F58" s="71">
        <f t="shared" si="5"/>
        <v>0</v>
      </c>
    </row>
    <row r="59" spans="1:6" ht="15" customHeight="1" x14ac:dyDescent="0.25">
      <c r="A59" s="67" t="s">
        <v>92</v>
      </c>
      <c r="B59" s="68" t="s">
        <v>101</v>
      </c>
      <c r="C59" s="69" t="s">
        <v>172</v>
      </c>
      <c r="D59" s="70">
        <v>4</v>
      </c>
      <c r="E59" s="79"/>
      <c r="F59" s="71">
        <f t="shared" si="5"/>
        <v>0</v>
      </c>
    </row>
    <row r="60" spans="1:6" ht="15" customHeight="1" x14ac:dyDescent="0.25">
      <c r="A60" s="67" t="s">
        <v>93</v>
      </c>
      <c r="B60" s="68" t="s">
        <v>101</v>
      </c>
      <c r="C60" s="69" t="s">
        <v>173</v>
      </c>
      <c r="D60" s="70">
        <v>1</v>
      </c>
      <c r="E60" s="79"/>
      <c r="F60" s="71">
        <f t="shared" si="5"/>
        <v>0</v>
      </c>
    </row>
    <row r="61" spans="1:6" ht="15" customHeight="1" x14ac:dyDescent="0.25">
      <c r="A61" s="67" t="s">
        <v>94</v>
      </c>
      <c r="B61" s="68" t="s">
        <v>101</v>
      </c>
      <c r="C61" s="69" t="s">
        <v>174</v>
      </c>
      <c r="D61" s="70">
        <v>1</v>
      </c>
      <c r="E61" s="79"/>
      <c r="F61" s="71">
        <f t="shared" si="5"/>
        <v>0</v>
      </c>
    </row>
    <row r="62" spans="1:6" ht="15" customHeight="1" x14ac:dyDescent="0.25">
      <c r="A62" s="67" t="s">
        <v>95</v>
      </c>
      <c r="B62" s="68" t="s">
        <v>101</v>
      </c>
      <c r="C62" s="69" t="s">
        <v>175</v>
      </c>
      <c r="D62" s="70">
        <v>1</v>
      </c>
      <c r="E62" s="79"/>
      <c r="F62" s="71">
        <f t="shared" si="5"/>
        <v>0</v>
      </c>
    </row>
    <row r="63" spans="1:6" ht="15" customHeight="1" x14ac:dyDescent="0.25">
      <c r="A63" s="67" t="s">
        <v>96</v>
      </c>
      <c r="B63" s="68" t="s">
        <v>101</v>
      </c>
      <c r="C63" s="69" t="s">
        <v>176</v>
      </c>
      <c r="D63" s="70">
        <v>1</v>
      </c>
      <c r="E63" s="79"/>
      <c r="F63" s="71">
        <f t="shared" si="5"/>
        <v>0</v>
      </c>
    </row>
    <row r="64" spans="1:6" ht="30" customHeight="1" x14ac:dyDescent="0.25">
      <c r="A64" s="67" t="s">
        <v>97</v>
      </c>
      <c r="B64" s="68" t="s">
        <v>101</v>
      </c>
      <c r="C64" s="69" t="s">
        <v>177</v>
      </c>
      <c r="D64" s="70">
        <v>1</v>
      </c>
      <c r="E64" s="79"/>
      <c r="F64" s="71">
        <f t="shared" si="5"/>
        <v>0</v>
      </c>
    </row>
    <row r="65" spans="1:6" ht="15" customHeight="1" x14ac:dyDescent="0.25">
      <c r="A65" s="67" t="s">
        <v>98</v>
      </c>
      <c r="B65" s="68" t="s">
        <v>101</v>
      </c>
      <c r="C65" s="69" t="s">
        <v>178</v>
      </c>
      <c r="D65" s="70">
        <v>260</v>
      </c>
      <c r="E65" s="79"/>
      <c r="F65" s="71">
        <f t="shared" si="5"/>
        <v>0</v>
      </c>
    </row>
    <row r="66" spans="1:6" ht="15" customHeight="1" x14ac:dyDescent="0.25">
      <c r="A66" s="67" t="s">
        <v>179</v>
      </c>
      <c r="B66" s="68" t="s">
        <v>101</v>
      </c>
      <c r="C66" s="69" t="s">
        <v>180</v>
      </c>
      <c r="D66" s="70">
        <v>29</v>
      </c>
      <c r="E66" s="79"/>
      <c r="F66" s="71">
        <f t="shared" si="5"/>
        <v>0</v>
      </c>
    </row>
    <row r="67" spans="1:6" ht="15" customHeight="1" x14ac:dyDescent="0.25">
      <c r="A67" s="67" t="s">
        <v>181</v>
      </c>
      <c r="B67" s="68" t="s">
        <v>101</v>
      </c>
      <c r="C67" s="69" t="s">
        <v>182</v>
      </c>
      <c r="D67" s="70">
        <v>130</v>
      </c>
      <c r="E67" s="79"/>
      <c r="F67" s="71">
        <f t="shared" si="5"/>
        <v>0</v>
      </c>
    </row>
    <row r="68" spans="1:6" ht="15" customHeight="1" x14ac:dyDescent="0.25">
      <c r="A68" s="67" t="s">
        <v>183</v>
      </c>
      <c r="B68" s="68" t="s">
        <v>101</v>
      </c>
      <c r="C68" s="69" t="s">
        <v>184</v>
      </c>
      <c r="D68" s="70">
        <v>2</v>
      </c>
      <c r="E68" s="79"/>
      <c r="F68" s="71">
        <f t="shared" si="5"/>
        <v>0</v>
      </c>
    </row>
    <row r="69" spans="1:6" ht="15" customHeight="1" x14ac:dyDescent="0.25">
      <c r="A69" s="67" t="s">
        <v>185</v>
      </c>
      <c r="B69" s="68" t="s">
        <v>101</v>
      </c>
      <c r="C69" s="69" t="s">
        <v>186</v>
      </c>
      <c r="D69" s="70">
        <v>16</v>
      </c>
      <c r="E69" s="79"/>
      <c r="F69" s="71">
        <f t="shared" si="5"/>
        <v>0</v>
      </c>
    </row>
    <row r="70" spans="1:6" ht="15" customHeight="1" x14ac:dyDescent="0.25">
      <c r="A70" s="67" t="s">
        <v>187</v>
      </c>
      <c r="B70" s="68" t="s">
        <v>101</v>
      </c>
      <c r="C70" s="69" t="s">
        <v>188</v>
      </c>
      <c r="D70" s="70">
        <v>2</v>
      </c>
      <c r="E70" s="79"/>
      <c r="F70" s="71">
        <f t="shared" si="5"/>
        <v>0</v>
      </c>
    </row>
    <row r="71" spans="1:6" ht="15" customHeight="1" x14ac:dyDescent="0.25">
      <c r="A71" s="67" t="s">
        <v>189</v>
      </c>
      <c r="B71" s="68" t="s">
        <v>101</v>
      </c>
      <c r="C71" s="69" t="s">
        <v>190</v>
      </c>
      <c r="D71" s="70">
        <v>3</v>
      </c>
      <c r="E71" s="79"/>
      <c r="F71" s="71">
        <f t="shared" si="5"/>
        <v>0</v>
      </c>
    </row>
    <row r="72" spans="1:6" ht="15" customHeight="1" x14ac:dyDescent="0.25">
      <c r="A72" s="67" t="s">
        <v>191</v>
      </c>
      <c r="B72" s="68" t="s">
        <v>101</v>
      </c>
      <c r="C72" s="69" t="s">
        <v>192</v>
      </c>
      <c r="D72" s="70">
        <v>2</v>
      </c>
      <c r="E72" s="79"/>
      <c r="F72" s="71">
        <f t="shared" si="5"/>
        <v>0</v>
      </c>
    </row>
    <row r="73" spans="1:6" ht="15" customHeight="1" x14ac:dyDescent="0.25">
      <c r="A73" s="67" t="s">
        <v>193</v>
      </c>
      <c r="B73" s="68" t="s">
        <v>101</v>
      </c>
      <c r="C73" s="69" t="s">
        <v>194</v>
      </c>
      <c r="D73" s="70">
        <v>12</v>
      </c>
      <c r="E73" s="79"/>
      <c r="F73" s="71">
        <f t="shared" si="5"/>
        <v>0</v>
      </c>
    </row>
    <row r="74" spans="1:6" ht="15" customHeight="1" x14ac:dyDescent="0.25">
      <c r="A74" s="67" t="s">
        <v>195</v>
      </c>
      <c r="B74" s="68" t="s">
        <v>101</v>
      </c>
      <c r="C74" s="69" t="s">
        <v>196</v>
      </c>
      <c r="D74" s="70">
        <v>2</v>
      </c>
      <c r="E74" s="79"/>
      <c r="F74" s="71">
        <f t="shared" si="5"/>
        <v>0</v>
      </c>
    </row>
    <row r="75" spans="1:6" ht="15" customHeight="1" x14ac:dyDescent="0.25">
      <c r="A75" s="67" t="s">
        <v>197</v>
      </c>
      <c r="B75" s="68" t="s">
        <v>101</v>
      </c>
      <c r="C75" s="69" t="s">
        <v>198</v>
      </c>
      <c r="D75" s="70">
        <v>1</v>
      </c>
      <c r="E75" s="79"/>
      <c r="F75" s="71">
        <f t="shared" si="5"/>
        <v>0</v>
      </c>
    </row>
    <row r="76" spans="1:6" ht="15" customHeight="1" x14ac:dyDescent="0.25">
      <c r="A76" s="72"/>
      <c r="B76" s="73" t="s">
        <v>56</v>
      </c>
      <c r="C76" s="74" t="s">
        <v>13</v>
      </c>
      <c r="D76" s="75"/>
      <c r="E76" s="76"/>
      <c r="F76" s="77">
        <f>SUM(F57:F75)</f>
        <v>0</v>
      </c>
    </row>
    <row r="77" spans="1:6" ht="15" customHeight="1" x14ac:dyDescent="0.25">
      <c r="A77" s="63" t="s">
        <v>14</v>
      </c>
      <c r="B77" s="63" t="s">
        <v>101</v>
      </c>
      <c r="C77" s="64" t="s">
        <v>199</v>
      </c>
      <c r="D77" s="65"/>
      <c r="E77" s="66"/>
      <c r="F77" s="66"/>
    </row>
    <row r="78" spans="1:6" ht="15" customHeight="1" x14ac:dyDescent="0.25">
      <c r="A78" s="67" t="s">
        <v>29</v>
      </c>
      <c r="B78" s="68" t="s">
        <v>101</v>
      </c>
      <c r="C78" s="69" t="s">
        <v>200</v>
      </c>
      <c r="D78" s="70">
        <v>1</v>
      </c>
      <c r="E78" s="79"/>
      <c r="F78" s="71">
        <f t="shared" ref="F78:F80" si="6">+ROUND(TRUNC(D78,2)*TRUNC(E78,2),2)</f>
        <v>0</v>
      </c>
    </row>
    <row r="79" spans="1:6" ht="15" customHeight="1" x14ac:dyDescent="0.25">
      <c r="A79" s="67" t="s">
        <v>68</v>
      </c>
      <c r="B79" s="68" t="s">
        <v>101</v>
      </c>
      <c r="C79" s="69" t="s">
        <v>201</v>
      </c>
      <c r="D79" s="70">
        <v>2</v>
      </c>
      <c r="E79" s="79"/>
      <c r="F79" s="71">
        <f t="shared" si="6"/>
        <v>0</v>
      </c>
    </row>
    <row r="80" spans="1:6" ht="15" customHeight="1" x14ac:dyDescent="0.25">
      <c r="A80" s="67" t="s">
        <v>69</v>
      </c>
      <c r="B80" s="68" t="s">
        <v>101</v>
      </c>
      <c r="C80" s="69" t="s">
        <v>202</v>
      </c>
      <c r="D80" s="70">
        <v>1</v>
      </c>
      <c r="E80" s="79"/>
      <c r="F80" s="71">
        <f t="shared" si="6"/>
        <v>0</v>
      </c>
    </row>
    <row r="81" spans="1:6" ht="15" customHeight="1" x14ac:dyDescent="0.25">
      <c r="A81" s="72"/>
      <c r="B81" s="73" t="s">
        <v>56</v>
      </c>
      <c r="C81" s="74" t="s">
        <v>15</v>
      </c>
      <c r="D81" s="75"/>
      <c r="E81" s="76"/>
      <c r="F81" s="77">
        <f>SUM(F78:F80)</f>
        <v>0</v>
      </c>
    </row>
    <row r="82" spans="1:6" ht="15" customHeight="1" x14ac:dyDescent="0.25">
      <c r="A82" s="63" t="s">
        <v>16</v>
      </c>
      <c r="B82" s="63" t="s">
        <v>101</v>
      </c>
      <c r="C82" s="64" t="s">
        <v>203</v>
      </c>
      <c r="D82" s="65"/>
      <c r="E82" s="66"/>
      <c r="F82" s="66"/>
    </row>
    <row r="83" spans="1:6" ht="15" customHeight="1" x14ac:dyDescent="0.25">
      <c r="A83" s="67" t="s">
        <v>30</v>
      </c>
      <c r="B83" s="68" t="s">
        <v>101</v>
      </c>
      <c r="C83" s="69" t="s">
        <v>204</v>
      </c>
      <c r="D83" s="70">
        <v>1</v>
      </c>
      <c r="E83" s="79"/>
      <c r="F83" s="71">
        <f t="shared" ref="F83:F86" si="7">+ROUND(TRUNC(D83,2)*TRUNC(E83,2),2)</f>
        <v>0</v>
      </c>
    </row>
    <row r="84" spans="1:6" ht="15" customHeight="1" x14ac:dyDescent="0.25">
      <c r="A84" s="67" t="s">
        <v>205</v>
      </c>
      <c r="B84" s="68" t="s">
        <v>101</v>
      </c>
      <c r="C84" s="69" t="s">
        <v>206</v>
      </c>
      <c r="D84" s="70">
        <v>1</v>
      </c>
      <c r="E84" s="79"/>
      <c r="F84" s="71">
        <f t="shared" si="7"/>
        <v>0</v>
      </c>
    </row>
    <row r="85" spans="1:6" ht="15" customHeight="1" x14ac:dyDescent="0.25">
      <c r="A85" s="67" t="s">
        <v>207</v>
      </c>
      <c r="B85" s="68" t="s">
        <v>101</v>
      </c>
      <c r="C85" s="69" t="s">
        <v>208</v>
      </c>
      <c r="D85" s="70">
        <v>1</v>
      </c>
      <c r="E85" s="79"/>
      <c r="F85" s="71">
        <f t="shared" si="7"/>
        <v>0</v>
      </c>
    </row>
    <row r="86" spans="1:6" ht="15" customHeight="1" x14ac:dyDescent="0.25">
      <c r="A86" s="67" t="s">
        <v>209</v>
      </c>
      <c r="B86" s="68" t="s">
        <v>101</v>
      </c>
      <c r="C86" s="69" t="s">
        <v>210</v>
      </c>
      <c r="D86" s="70">
        <v>1</v>
      </c>
      <c r="E86" s="79"/>
      <c r="F86" s="71">
        <f t="shared" si="7"/>
        <v>0</v>
      </c>
    </row>
    <row r="87" spans="1:6" ht="15" customHeight="1" x14ac:dyDescent="0.25">
      <c r="A87" s="72"/>
      <c r="B87" s="73" t="s">
        <v>56</v>
      </c>
      <c r="C87" s="74" t="s">
        <v>18</v>
      </c>
      <c r="D87" s="75"/>
      <c r="E87" s="76"/>
      <c r="F87" s="77">
        <f>SUM(F83:F86)</f>
        <v>0</v>
      </c>
    </row>
    <row r="88" spans="1:6" ht="15" customHeight="1" x14ac:dyDescent="0.25">
      <c r="A88" s="63" t="s">
        <v>70</v>
      </c>
      <c r="B88" s="63" t="s">
        <v>0</v>
      </c>
      <c r="C88" s="64" t="s">
        <v>211</v>
      </c>
      <c r="D88" s="65"/>
      <c r="E88" s="66"/>
      <c r="F88" s="66"/>
    </row>
    <row r="89" spans="1:6" ht="15" customHeight="1" x14ac:dyDescent="0.25">
      <c r="A89" s="67" t="s">
        <v>71</v>
      </c>
      <c r="B89" s="68" t="s">
        <v>101</v>
      </c>
      <c r="C89" s="69" t="s">
        <v>212</v>
      </c>
      <c r="D89" s="70">
        <v>1</v>
      </c>
      <c r="E89" s="79"/>
      <c r="F89" s="71">
        <f t="shared" ref="F89:F90" si="8">+ROUND(TRUNC(D89,2)*TRUNC(E89,2),2)</f>
        <v>0</v>
      </c>
    </row>
    <row r="90" spans="1:6" ht="15" customHeight="1" x14ac:dyDescent="0.25">
      <c r="A90" s="67" t="s">
        <v>213</v>
      </c>
      <c r="B90" s="68" t="s">
        <v>101</v>
      </c>
      <c r="C90" s="69" t="s">
        <v>214</v>
      </c>
      <c r="D90" s="70">
        <v>1</v>
      </c>
      <c r="E90" s="79"/>
      <c r="F90" s="71">
        <f t="shared" si="8"/>
        <v>0</v>
      </c>
    </row>
    <row r="91" spans="1:6" ht="15" customHeight="1" x14ac:dyDescent="0.25">
      <c r="A91" s="72"/>
      <c r="B91" s="73" t="s">
        <v>56</v>
      </c>
      <c r="C91" s="74" t="s">
        <v>72</v>
      </c>
      <c r="D91" s="75"/>
      <c r="E91" s="76"/>
      <c r="F91" s="77">
        <f>SUM(F89:F90)</f>
        <v>0</v>
      </c>
    </row>
    <row r="92" spans="1:6" ht="15" customHeight="1" x14ac:dyDescent="0.25">
      <c r="A92" s="63" t="s">
        <v>73</v>
      </c>
      <c r="B92" s="63" t="s">
        <v>2</v>
      </c>
      <c r="C92" s="64" t="s">
        <v>215</v>
      </c>
      <c r="D92" s="65"/>
      <c r="E92" s="66"/>
      <c r="F92" s="66"/>
    </row>
    <row r="93" spans="1:6" ht="15" customHeight="1" x14ac:dyDescent="0.25">
      <c r="A93" s="67" t="s">
        <v>74</v>
      </c>
      <c r="B93" s="68" t="s">
        <v>106</v>
      </c>
      <c r="C93" s="69" t="s">
        <v>216</v>
      </c>
      <c r="D93" s="70">
        <v>238.14</v>
      </c>
      <c r="E93" s="79"/>
      <c r="F93" s="71">
        <f t="shared" ref="F93:F95" si="9">+ROUND(TRUNC(D93,2)*TRUNC(E93,2),2)</f>
        <v>0</v>
      </c>
    </row>
    <row r="94" spans="1:6" ht="15" customHeight="1" x14ac:dyDescent="0.25">
      <c r="A94" s="67" t="s">
        <v>217</v>
      </c>
      <c r="B94" s="68" t="s">
        <v>106</v>
      </c>
      <c r="C94" s="69" t="s">
        <v>218</v>
      </c>
      <c r="D94" s="70">
        <v>16</v>
      </c>
      <c r="E94" s="79"/>
      <c r="F94" s="71">
        <f t="shared" si="9"/>
        <v>0</v>
      </c>
    </row>
    <row r="95" spans="1:6" ht="15" customHeight="1" x14ac:dyDescent="0.25">
      <c r="A95" s="67" t="s">
        <v>219</v>
      </c>
      <c r="B95" s="68" t="s">
        <v>63</v>
      </c>
      <c r="C95" s="69" t="s">
        <v>220</v>
      </c>
      <c r="D95" s="70">
        <v>18</v>
      </c>
      <c r="E95" s="79"/>
      <c r="F95" s="71">
        <f t="shared" si="9"/>
        <v>0</v>
      </c>
    </row>
    <row r="96" spans="1:6" ht="15" customHeight="1" x14ac:dyDescent="0.25">
      <c r="A96" s="72"/>
      <c r="B96" s="73" t="s">
        <v>56</v>
      </c>
      <c r="C96" s="74" t="s">
        <v>75</v>
      </c>
      <c r="D96" s="75"/>
      <c r="E96" s="76"/>
      <c r="F96" s="77">
        <f>SUM(F93:F95)</f>
        <v>0</v>
      </c>
    </row>
    <row r="97" spans="1:9" ht="15" customHeight="1" x14ac:dyDescent="0.25">
      <c r="A97" s="63" t="s">
        <v>221</v>
      </c>
      <c r="B97" s="63" t="s">
        <v>2</v>
      </c>
      <c r="C97" s="64" t="s">
        <v>17</v>
      </c>
      <c r="D97" s="65"/>
      <c r="E97" s="66"/>
      <c r="F97" s="66"/>
    </row>
    <row r="98" spans="1:9" ht="15" customHeight="1" x14ac:dyDescent="0.25">
      <c r="A98" s="67" t="s">
        <v>222</v>
      </c>
      <c r="B98" s="68" t="s">
        <v>223</v>
      </c>
      <c r="C98" s="69" t="s">
        <v>224</v>
      </c>
      <c r="D98" s="70">
        <v>1</v>
      </c>
      <c r="E98" s="79"/>
      <c r="F98" s="71">
        <f t="shared" ref="F98:F109" si="10">+ROUND(TRUNC(D98,2)*TRUNC(E98,2),2)</f>
        <v>0</v>
      </c>
    </row>
    <row r="99" spans="1:9" ht="15" customHeight="1" x14ac:dyDescent="0.25">
      <c r="A99" s="67" t="s">
        <v>225</v>
      </c>
      <c r="B99" s="68" t="s">
        <v>223</v>
      </c>
      <c r="C99" s="69" t="s">
        <v>226</v>
      </c>
      <c r="D99" s="70">
        <v>6</v>
      </c>
      <c r="E99" s="79"/>
      <c r="F99" s="71">
        <f t="shared" si="10"/>
        <v>0</v>
      </c>
    </row>
    <row r="100" spans="1:9" ht="15" customHeight="1" x14ac:dyDescent="0.25">
      <c r="A100" s="67" t="s">
        <v>227</v>
      </c>
      <c r="B100" s="68" t="s">
        <v>223</v>
      </c>
      <c r="C100" s="69" t="s">
        <v>228</v>
      </c>
      <c r="D100" s="70">
        <v>6</v>
      </c>
      <c r="E100" s="79"/>
      <c r="F100" s="71">
        <f t="shared" si="10"/>
        <v>0</v>
      </c>
    </row>
    <row r="101" spans="1:9" ht="15" customHeight="1" x14ac:dyDescent="0.25">
      <c r="A101" s="67" t="s">
        <v>229</v>
      </c>
      <c r="B101" s="68" t="s">
        <v>223</v>
      </c>
      <c r="C101" s="69" t="s">
        <v>230</v>
      </c>
      <c r="D101" s="70">
        <v>6</v>
      </c>
      <c r="E101" s="79"/>
      <c r="F101" s="71">
        <f t="shared" si="10"/>
        <v>0</v>
      </c>
    </row>
    <row r="102" spans="1:9" ht="15" customHeight="1" x14ac:dyDescent="0.25">
      <c r="A102" s="67" t="s">
        <v>231</v>
      </c>
      <c r="B102" s="68" t="s">
        <v>223</v>
      </c>
      <c r="C102" s="69" t="s">
        <v>232</v>
      </c>
      <c r="D102" s="70">
        <v>6</v>
      </c>
      <c r="E102" s="79"/>
      <c r="F102" s="71">
        <f t="shared" si="10"/>
        <v>0</v>
      </c>
    </row>
    <row r="103" spans="1:9" ht="15" customHeight="1" x14ac:dyDescent="0.25">
      <c r="A103" s="67" t="s">
        <v>233</v>
      </c>
      <c r="B103" s="68" t="s">
        <v>223</v>
      </c>
      <c r="C103" s="69" t="s">
        <v>234</v>
      </c>
      <c r="D103" s="70">
        <v>6</v>
      </c>
      <c r="E103" s="79"/>
      <c r="F103" s="71">
        <f t="shared" si="10"/>
        <v>0</v>
      </c>
    </row>
    <row r="104" spans="1:9" ht="15" customHeight="1" x14ac:dyDescent="0.25">
      <c r="A104" s="67" t="s">
        <v>235</v>
      </c>
      <c r="B104" s="68" t="s">
        <v>223</v>
      </c>
      <c r="C104" s="69" t="s">
        <v>236</v>
      </c>
      <c r="D104" s="70">
        <v>6</v>
      </c>
      <c r="E104" s="79"/>
      <c r="F104" s="71">
        <f t="shared" si="10"/>
        <v>0</v>
      </c>
    </row>
    <row r="105" spans="1:9" ht="15" customHeight="1" x14ac:dyDescent="0.25">
      <c r="A105" s="67" t="s">
        <v>237</v>
      </c>
      <c r="B105" s="68" t="s">
        <v>238</v>
      </c>
      <c r="C105" s="69" t="s">
        <v>239</v>
      </c>
      <c r="D105" s="70">
        <v>32</v>
      </c>
      <c r="E105" s="79"/>
      <c r="F105" s="71">
        <f t="shared" si="10"/>
        <v>0</v>
      </c>
    </row>
    <row r="106" spans="1:9" ht="15" customHeight="1" x14ac:dyDescent="0.25">
      <c r="A106" s="67" t="s">
        <v>240</v>
      </c>
      <c r="B106" s="68" t="s">
        <v>238</v>
      </c>
      <c r="C106" s="69" t="s">
        <v>241</v>
      </c>
      <c r="D106" s="70">
        <v>73</v>
      </c>
      <c r="E106" s="79"/>
      <c r="F106" s="71">
        <f t="shared" si="10"/>
        <v>0</v>
      </c>
    </row>
    <row r="107" spans="1:9" ht="15" customHeight="1" x14ac:dyDescent="0.25">
      <c r="A107" s="67" t="s">
        <v>242</v>
      </c>
      <c r="B107" s="68" t="s">
        <v>223</v>
      </c>
      <c r="C107" s="69" t="s">
        <v>243</v>
      </c>
      <c r="D107" s="70">
        <v>2</v>
      </c>
      <c r="E107" s="79"/>
      <c r="F107" s="71">
        <f t="shared" si="10"/>
        <v>0</v>
      </c>
    </row>
    <row r="108" spans="1:9" ht="15.75" customHeight="1" x14ac:dyDescent="0.25">
      <c r="A108" s="67" t="s">
        <v>244</v>
      </c>
      <c r="B108" s="68" t="s">
        <v>223</v>
      </c>
      <c r="C108" s="69" t="s">
        <v>245</v>
      </c>
      <c r="D108" s="70">
        <v>2</v>
      </c>
      <c r="E108" s="79"/>
      <c r="F108" s="71">
        <f t="shared" si="10"/>
        <v>0</v>
      </c>
    </row>
    <row r="109" spans="1:9" ht="15" customHeight="1" x14ac:dyDescent="0.25">
      <c r="A109" s="67" t="s">
        <v>246</v>
      </c>
      <c r="B109" s="68" t="s">
        <v>223</v>
      </c>
      <c r="C109" s="69" t="s">
        <v>247</v>
      </c>
      <c r="D109" s="70">
        <v>2</v>
      </c>
      <c r="E109" s="79"/>
      <c r="F109" s="71">
        <f t="shared" si="10"/>
        <v>0</v>
      </c>
    </row>
    <row r="110" spans="1:9" ht="15" customHeight="1" x14ac:dyDescent="0.25">
      <c r="A110" s="72"/>
      <c r="B110" s="73" t="s">
        <v>56</v>
      </c>
      <c r="C110" s="74" t="s">
        <v>248</v>
      </c>
      <c r="D110" s="75"/>
      <c r="E110" s="76"/>
      <c r="F110" s="77">
        <f>SUM(F98:F109)</f>
        <v>0</v>
      </c>
    </row>
    <row r="111" spans="1:9" ht="15" customHeight="1" x14ac:dyDescent="0.25">
      <c r="A111" s="72"/>
      <c r="B111" s="73" t="s">
        <v>56</v>
      </c>
      <c r="C111" s="78" t="s">
        <v>249</v>
      </c>
      <c r="D111" s="75"/>
      <c r="E111" s="76"/>
      <c r="F111" s="77">
        <f>+F110+F96+F91+F87+F81+F76+F55+F50+F42+F36+F29</f>
        <v>0</v>
      </c>
    </row>
    <row r="112" spans="1:9" s="3" customFormat="1" x14ac:dyDescent="0.25">
      <c r="A112" s="25"/>
      <c r="B112" s="41" t="s">
        <v>56</v>
      </c>
      <c r="C112" s="26" t="s">
        <v>76</v>
      </c>
      <c r="D112" s="20" t="str">
        <f>+IF(AND($F$111&gt;0,LEN(F112)&lt;=0,LEN(E112)&lt;=0),"13 %",IF(AND($F$111&gt;0,F112&gt;0,LEN(E112)&lt;=0),+(F112/$F$111),""))</f>
        <v/>
      </c>
      <c r="E112" s="21"/>
      <c r="F112" s="79"/>
      <c r="I112" s="40"/>
    </row>
    <row r="113" spans="1:9" s="3" customFormat="1" x14ac:dyDescent="0.25">
      <c r="A113" s="25"/>
      <c r="B113" s="41" t="s">
        <v>56</v>
      </c>
      <c r="C113" s="26" t="s">
        <v>77</v>
      </c>
      <c r="D113" s="22" t="str">
        <f>+IF(AND($F$111&gt;0,LEN(F113)&lt;=0,LEN(E113)&lt;=0)," 6 %",IF(AND($F$111&gt;0,F113&gt;0,LEN(E113)&lt;=0),+(F113/$F$111),""))</f>
        <v/>
      </c>
      <c r="E113" s="23"/>
      <c r="F113" s="79"/>
      <c r="I113" s="40"/>
    </row>
    <row r="114" spans="1:9" s="3" customFormat="1" ht="30" customHeight="1" x14ac:dyDescent="0.25">
      <c r="A114" s="25"/>
      <c r="B114" s="27" t="s">
        <v>56</v>
      </c>
      <c r="C114" s="28" t="s">
        <v>78</v>
      </c>
      <c r="D114" s="28"/>
      <c r="E114" s="29"/>
      <c r="F114" s="34" t="str">
        <f>IF(COUNTA($E$6:E109)&lt;83,"hay "&amp;83-COUNTA($E$6:E109)&amp;" partida/s sin ofertar",IF(AND(COUNTA(E112:E113)&gt;0,COUNTA(F112:F113)&gt;0),"ERROR GG-BI",IF(ROUND(SUM(F111:F113),2)=F111+F112+F113,SUM(F111:F113),"revisar G.G.-B.I. ofertados (decimales)")))</f>
        <v>hay 83 partida/s sin ofertar</v>
      </c>
    </row>
    <row r="115" spans="1:9" s="3" customFormat="1" ht="30" customHeight="1" x14ac:dyDescent="0.25">
      <c r="A115" s="62" t="str">
        <f ca="1">+IF(F114="ERROR GG-BI","No se pueden completar A LA VEZ celdas % GG-BI incluidos en precios unitarios ("&amp;+SUBSTITUTE(CELL("direccion",E112),"$","")&amp;" - "&amp;+SUBSTITUTE(CELL("direccion",E113),"$","")&amp;") y celdas importe GG-BI NO incluidos en precios unitarios ("&amp;+SUBSTITUTE(CELL("direccion",F112),"$","")&amp;" - "&amp;+SUBSTITUTE(CELL("direccion",F113),"$","")&amp;")","")</f>
        <v/>
      </c>
      <c r="B115" s="62"/>
      <c r="C115" s="62"/>
      <c r="D115" s="62"/>
      <c r="E115" s="62"/>
      <c r="F115" s="62"/>
    </row>
    <row r="116" spans="1:9" s="30" customFormat="1" ht="18.75" customHeight="1" x14ac:dyDescent="0.25">
      <c r="A116" s="60" t="s">
        <v>79</v>
      </c>
      <c r="B116" s="60"/>
      <c r="C116" s="60"/>
      <c r="D116" s="60"/>
      <c r="E116" s="60"/>
      <c r="F116" s="60"/>
      <c r="G116" s="5"/>
    </row>
    <row r="117" spans="1:9" s="30" customFormat="1" ht="15" customHeight="1" x14ac:dyDescent="0.25">
      <c r="A117" s="60" t="s">
        <v>81</v>
      </c>
      <c r="B117" s="60"/>
      <c r="C117" s="60"/>
      <c r="D117" s="60"/>
      <c r="E117" s="60"/>
      <c r="F117" s="60"/>
      <c r="G117" s="5"/>
    </row>
    <row r="118" spans="1:9" s="32" customFormat="1" x14ac:dyDescent="0.25">
      <c r="A118" s="31"/>
      <c r="B118" s="1"/>
      <c r="C118" s="1"/>
      <c r="D118" s="1"/>
      <c r="E118" s="1"/>
      <c r="F118" s="1"/>
      <c r="G118" s="1"/>
    </row>
    <row r="119" spans="1:9" s="32" customFormat="1" x14ac:dyDescent="0.25">
      <c r="A119" s="31"/>
      <c r="B119" s="1"/>
      <c r="C119" s="1"/>
      <c r="D119" s="1"/>
      <c r="E119" s="1"/>
      <c r="F119" s="4"/>
      <c r="G119" s="1"/>
    </row>
    <row r="120" spans="1:9" s="32" customFormat="1" x14ac:dyDescent="0.25">
      <c r="A120" s="33" t="s">
        <v>31</v>
      </c>
      <c r="B120" s="61"/>
      <c r="C120" s="61"/>
      <c r="D120" s="61"/>
      <c r="E120" s="61"/>
      <c r="F120" s="2"/>
      <c r="G120" s="2"/>
    </row>
    <row r="121" spans="1:9" s="32" customFormat="1" x14ac:dyDescent="0.25">
      <c r="A121" s="31"/>
      <c r="B121" s="1"/>
      <c r="C121" s="1"/>
      <c r="D121" s="1"/>
      <c r="E121" s="1"/>
      <c r="F121" s="1"/>
      <c r="G121" s="1"/>
    </row>
    <row r="122" spans="1:9" s="32" customFormat="1" x14ac:dyDescent="0.25">
      <c r="A122" s="31"/>
      <c r="B122" s="1"/>
      <c r="C122" s="1"/>
      <c r="D122" s="1"/>
      <c r="E122" s="1"/>
      <c r="F122" s="1"/>
      <c r="G122" s="1"/>
    </row>
    <row r="123" spans="1:9" s="32" customFormat="1" ht="75" customHeight="1" x14ac:dyDescent="0.25">
      <c r="A123" s="55" t="s">
        <v>80</v>
      </c>
      <c r="B123" s="55"/>
      <c r="C123" s="55"/>
      <c r="D123" s="55"/>
      <c r="E123" s="55"/>
      <c r="F123" s="55"/>
      <c r="G123" s="42"/>
    </row>
  </sheetData>
  <sheetProtection algorithmName="SHA-512" hashValue="OujUj4T7sT167pupJeqCXY/kHZjuRMRg6iKX0IzP1ZBM+NQzM4GvjS3z7pTbjEZkIHLr4YG16CmAiVDCoBmjVA==" saltValue="+rBNtwYAtJ0jvVxPZZz+qw==" spinCount="100000" sheet="1" objects="1" scenarios="1" selectLockedCells="1" autoFilter="0"/>
  <autoFilter ref="A5:I117" xr:uid="{24D3E15A-794A-4DDE-92C3-26EBBE7F37A0}"/>
  <mergeCells count="7">
    <mergeCell ref="A123:F123"/>
    <mergeCell ref="A1:F1"/>
    <mergeCell ref="A2:F2"/>
    <mergeCell ref="A116:F116"/>
    <mergeCell ref="A117:F117"/>
    <mergeCell ref="B120:E120"/>
    <mergeCell ref="A115:F115"/>
  </mergeCells>
  <printOptions horizontalCentered="1"/>
  <pageMargins left="0.70866141732283472" right="0.51181102362204722" top="0.55118110236220474" bottom="0.55118110236220474" header="0.31496062992125984" footer="0.31496062992125984"/>
  <pageSetup paperSize="9" scale="76" fitToHeight="100" orientation="portrait" r:id="rId1"/>
  <headerFooter>
    <oddFooter>&amp;R &amp;P / &amp;N</oddFooter>
  </headerFooter>
  <ignoredErrors>
    <ignoredError sqref="A6:A9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Anexo I pag 1 oferta</vt:lpstr>
      <vt:lpstr>Anexo I Tabla Desglose Precio</vt:lpstr>
      <vt:lpstr>'Anexo I pag 1 oferta'!Área_de_impresión</vt:lpstr>
      <vt:lpstr>'Anexo I Tabla Desglose Precio'!Área_de_impresión</vt:lpstr>
      <vt:lpstr>'Anexo I Tabla Desglose Precio'!Títulos_a_imprimir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2026-07-16T08:40:11Z</cp:lastPrinted>
  <dcterms:created xsi:type="dcterms:W3CDTF">2025-05-09T06:37:59Z</dcterms:created>
  <dcterms:modified xsi:type="dcterms:W3CDTF">2026-07-16T08:43:06Z</dcterms:modified>
</cp:coreProperties>
</file>