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SERVICIO A SEDES\2026\0-EXPEDIENTES COMITÉ\S-01558-2026 - Servicio de restauración en CRTVE Madrid\2. A publicar\"/>
    </mc:Choice>
  </mc:AlternateContent>
  <xr:revisionPtr revIDLastSave="0" documentId="8_{DDD5ABE9-08D6-4B56-A4DF-1FDE17F23ED6}" xr6:coauthVersionLast="47" xr6:coauthVersionMax="47" xr10:uidLastSave="{00000000-0000-0000-0000-000000000000}"/>
  <bookViews>
    <workbookView xWindow="-120" yWindow="-120" windowWidth="29040" windowHeight="15720" xr2:uid="{6D0B9D91-CDCE-4CBD-8E2B-52670045AA9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2" i="1" l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35" i="1"/>
  <c r="D34" i="1"/>
  <c r="D33" i="1"/>
  <c r="D37" i="1" s="1"/>
  <c r="B7" i="1" s="1"/>
  <c r="D23" i="1"/>
  <c r="D21" i="1"/>
  <c r="D20" i="1"/>
  <c r="D8" i="1"/>
  <c r="C8" i="1"/>
  <c r="E8" i="1" l="1"/>
  <c r="D99" i="1"/>
  <c r="B10" i="1" s="1"/>
  <c r="D10" i="1" s="1"/>
  <c r="D79" i="1"/>
  <c r="B9" i="1" s="1"/>
  <c r="D9" i="1" s="1"/>
  <c r="D24" i="1"/>
  <c r="B6" i="1" s="1"/>
  <c r="D6" i="1" s="1"/>
  <c r="D7" i="1"/>
  <c r="C7" i="1"/>
  <c r="E7" i="1" s="1"/>
  <c r="C10" i="1" l="1"/>
  <c r="E10" i="1" s="1"/>
  <c r="C9" i="1"/>
  <c r="E9" i="1" s="1"/>
  <c r="C6" i="1"/>
  <c r="E6" i="1" s="1"/>
  <c r="E11" i="1" l="1"/>
</calcChain>
</file>

<file path=xl/sharedStrings.xml><?xml version="1.0" encoding="utf-8"?>
<sst xmlns="http://schemas.openxmlformats.org/spreadsheetml/2006/main" count="101" uniqueCount="99">
  <si>
    <t>ANEXO I: MODELO DE PROPOSICIÓN ECONÓMICA (cumplimentar celdas en blanco)</t>
  </si>
  <si>
    <t>SERVICIO RESTAURACIÓN MADRID</t>
  </si>
  <si>
    <t xml:space="preserve">OFERTA ANUAL               </t>
  </si>
  <si>
    <t>OFERTA CONTRATO 3 AÑOS</t>
  </si>
  <si>
    <t>PRÓRROGA 2 AÑOS</t>
  </si>
  <si>
    <t>TOTAL OFERTA</t>
  </si>
  <si>
    <t>SERVICIO COMEDORES</t>
  </si>
  <si>
    <t xml:space="preserve">SERVICIOS ESPECIALES </t>
  </si>
  <si>
    <t>FIJO ANUAL</t>
  </si>
  <si>
    <t>SERVICIO CAFETERIA</t>
  </si>
  <si>
    <t>SERVICIO MAQ. EXP. ALIMENTOS</t>
  </si>
  <si>
    <t>TOTAL, OFERTA</t>
  </si>
  <si>
    <t>DESGLOSE DEL PRECIO</t>
  </si>
  <si>
    <t>SERVICIO DE COMEDOR</t>
  </si>
  <si>
    <t>OFERTA ANUAL SERVICIO COMEDOR</t>
  </si>
  <si>
    <t>TIPO PRODUCTO</t>
  </si>
  <si>
    <t>Nº ESTIMADO          ANUAL</t>
  </si>
  <si>
    <t xml:space="preserve">IMPORTE UNITARIO </t>
  </si>
  <si>
    <t>TOTAL</t>
  </si>
  <si>
    <t>MENÚ COMPLETO/TAKE AWAY/PLATO ÚNICO MODELO HARVARD (1) (2)</t>
  </si>
  <si>
    <t>MEDIO MENÚ / PIC-NIC/DESAYUNOS MADRUGADA(2)</t>
  </si>
  <si>
    <t>PRIMER PLATO MENÚ TRADICIONAL (3)</t>
  </si>
  <si>
    <t>SEGUNDO PLATO MENÚ TRADICIONAL (3)</t>
  </si>
  <si>
    <t>OFERTA SERVICIO COMEDOR / AÑO</t>
  </si>
  <si>
    <r>
      <t>(1)</t>
    </r>
    <r>
      <rPr>
        <i/>
        <sz val="7"/>
        <color theme="1"/>
        <rFont val="Times New Roman"/>
        <family val="1"/>
      </rPr>
      <t xml:space="preserve">      </t>
    </r>
    <r>
      <rPr>
        <i/>
        <sz val="9"/>
        <color theme="1"/>
        <rFont val="Calibri"/>
        <family val="2"/>
        <scheme val="minor"/>
      </rPr>
      <t>RTVE copagará el 50% del menú completo de aquellos empleados que tengan derecho según normativa interna de CRTVE.</t>
    </r>
  </si>
  <si>
    <r>
      <t>(2)</t>
    </r>
    <r>
      <rPr>
        <i/>
        <sz val="7"/>
        <color theme="1"/>
        <rFont val="Times New Roman"/>
        <family val="1"/>
      </rPr>
      <t xml:space="preserve">      </t>
    </r>
    <r>
      <rPr>
        <i/>
        <sz val="9"/>
        <color theme="1"/>
        <rFont val="Calibri"/>
        <family val="2"/>
        <scheme val="minor"/>
      </rPr>
      <t>Incluye pan, bebida y postre</t>
    </r>
  </si>
  <si>
    <r>
      <t>(3)</t>
    </r>
    <r>
      <rPr>
        <i/>
        <sz val="7"/>
        <color theme="1"/>
        <rFont val="Times New Roman"/>
        <family val="1"/>
      </rPr>
      <t xml:space="preserve">      </t>
    </r>
    <r>
      <rPr>
        <i/>
        <sz val="9"/>
        <color theme="1"/>
        <rFont val="Calibri"/>
        <family val="2"/>
        <scheme val="minor"/>
      </rPr>
      <t>Está incluido el pan en el precio.</t>
    </r>
  </si>
  <si>
    <t>SERVICIOS ESPECIALES</t>
  </si>
  <si>
    <t xml:space="preserve">OFERTA ANUAL DE SERVICIOS ESPECIALES </t>
  </si>
  <si>
    <t>TIPO SERVICIO</t>
  </si>
  <si>
    <t>Nº ESTIMADO ANUAL</t>
  </si>
  <si>
    <t>IMPORTE UNITARIO</t>
  </si>
  <si>
    <t>MENÚ ESPECIAL</t>
  </si>
  <si>
    <t xml:space="preserve">SERVICIO CAMARERO </t>
  </si>
  <si>
    <t xml:space="preserve">SERVICIO AYUDANTE LIMPIEZA </t>
  </si>
  <si>
    <t>OTROS SERVICIOS ESPECIALES (4)</t>
  </si>
  <si>
    <t xml:space="preserve">OFERTA SERVICIOS ESPECIALES/AÑO </t>
  </si>
  <si>
    <t>(4) Importe no puede ser modificado.</t>
  </si>
  <si>
    <t>SERVICIO DE CAFETERIA</t>
  </si>
  <si>
    <t>OFERTA  ANUAL CAFETERIA</t>
  </si>
  <si>
    <t>PRODUCTO CAFETERIA</t>
  </si>
  <si>
    <t>Estimado / año</t>
  </si>
  <si>
    <t>Importe UNITARIO</t>
  </si>
  <si>
    <t>Desayuno con bollería, churros, porras o tostada</t>
  </si>
  <si>
    <t>Desayuno con bollería, churros, porras o tostada y zumo naranja pequeño</t>
  </si>
  <si>
    <t>Café solo</t>
  </si>
  <si>
    <t>Café cortado</t>
  </si>
  <si>
    <t>Café con leche</t>
  </si>
  <si>
    <t>Vaso de leche</t>
  </si>
  <si>
    <t>Vaso leche con cacao</t>
  </si>
  <si>
    <t>Descafeinado solo</t>
  </si>
  <si>
    <t>Descafeinado cortado</t>
  </si>
  <si>
    <t>Descafeinado de sobre</t>
  </si>
  <si>
    <t>Infusión</t>
  </si>
  <si>
    <t>Infusión con leche</t>
  </si>
  <si>
    <t>Zumo natural pequeño</t>
  </si>
  <si>
    <t>Zumo natural grande</t>
  </si>
  <si>
    <t>Zumo de fruta</t>
  </si>
  <si>
    <t xml:space="preserve">Tostada </t>
  </si>
  <si>
    <t>Bollería variada</t>
  </si>
  <si>
    <t>Porras unidad</t>
  </si>
  <si>
    <t>Churros unidad</t>
  </si>
  <si>
    <t>Pieza fruta</t>
  </si>
  <si>
    <t>Latas de refresco</t>
  </si>
  <si>
    <t>Agua 1,5 L</t>
  </si>
  <si>
    <t>Agua 1/2 L</t>
  </si>
  <si>
    <t>Pan</t>
  </si>
  <si>
    <t>Bocadillo frío de un ingrediente</t>
  </si>
  <si>
    <t>Bocadillo frío ibérico/manchego</t>
  </si>
  <si>
    <t>Bocadillo caliente un ingrediente</t>
  </si>
  <si>
    <t>Pepito de ternera</t>
  </si>
  <si>
    <t>Ingrediente extra bocadillos/sandwidch</t>
  </si>
  <si>
    <t>Bocadillo vegetal/ sandwich vegetal</t>
  </si>
  <si>
    <t>Sándwich mixto</t>
  </si>
  <si>
    <t>Montado</t>
  </si>
  <si>
    <t>Montado ibérico</t>
  </si>
  <si>
    <t>Suplemento de montado</t>
  </si>
  <si>
    <t>otros suplementos</t>
  </si>
  <si>
    <t>OFERTA CAFETERIA/AÑO</t>
  </si>
  <si>
    <t>SERVICIO DE MÁQUINAS EXPENDEDORAS</t>
  </si>
  <si>
    <t>PRODUCTOS  MAQUINAS EXPENDEDORAS</t>
  </si>
  <si>
    <t>CONSUMO ESTIMADO ANUAL</t>
  </si>
  <si>
    <t xml:space="preserve">IMPORTE  UNITARIO </t>
  </si>
  <si>
    <t>TOTAL </t>
  </si>
  <si>
    <t>Bebidas calientes: cafés, infusiones, caldo.</t>
  </si>
  <si>
    <t>Refrescos lata 33cl</t>
  </si>
  <si>
    <t>Refrescos 50cl</t>
  </si>
  <si>
    <t>Bebidas isotónicas de lata 33cl</t>
  </si>
  <si>
    <t xml:space="preserve">Agua 50 cl. </t>
  </si>
  <si>
    <t>Batidos</t>
  </si>
  <si>
    <t>Zumos/yogures envasados</t>
  </si>
  <si>
    <t>Zumo de naranja natural</t>
  </si>
  <si>
    <t>Snacks dulces</t>
  </si>
  <si>
    <t>Snacks salados</t>
  </si>
  <si>
    <t>Bollería</t>
  </si>
  <si>
    <t>Sándwiches sencillo</t>
  </si>
  <si>
    <t>Platos preparados</t>
  </si>
  <si>
    <t>Golosinas</t>
  </si>
  <si>
    <t xml:space="preserve">OFERTA MAQUINAS EXPEDEDORAS/AÑO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</si>
</sst>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rgb="FF000000"/>
      <name val="Cambria"/>
      <family val="1"/>
    </font>
    <font>
      <sz val="9"/>
      <color rgb="FF000000"/>
      <name val="Cambria"/>
      <family val="1"/>
    </font>
    <font>
      <b/>
      <sz val="12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7"/>
      <color theme="1"/>
      <name val="Times New Roman"/>
      <family val="1"/>
    </font>
    <font>
      <b/>
      <sz val="8"/>
      <color rgb="FF000000"/>
      <name val="Cambria"/>
      <family val="1"/>
    </font>
    <font>
      <b/>
      <sz val="9"/>
      <color rgb="FF222B35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 applyProtection="1"/>
    <xf numFmtId="0" fontId="0" fillId="0" borderId="0" xfId="0" applyProtection="1"/>
    <xf numFmtId="0" fontId="4" fillId="0" borderId="2" xfId="0" applyFont="1" applyBorder="1" applyAlignment="1" applyProtection="1">
      <alignment horizontal="left" vertical="center"/>
    </xf>
    <xf numFmtId="164" fontId="5" fillId="3" borderId="3" xfId="1" applyFont="1" applyFill="1" applyBorder="1" applyAlignment="1" applyProtection="1">
      <alignment horizontal="right" vertical="center"/>
    </xf>
    <xf numFmtId="164" fontId="5" fillId="0" borderId="3" xfId="1" applyFont="1" applyFill="1" applyBorder="1" applyAlignment="1" applyProtection="1">
      <alignment horizontal="right" vertical="center"/>
      <protection locked="0"/>
    </xf>
    <xf numFmtId="164" fontId="4" fillId="3" borderId="3" xfId="1" applyFont="1" applyFill="1" applyBorder="1" applyAlignment="1" applyProtection="1">
      <alignment horizontal="right" vertical="center"/>
    </xf>
    <xf numFmtId="164" fontId="0" fillId="0" borderId="0" xfId="0" applyNumberFormat="1" applyProtection="1"/>
    <xf numFmtId="0" fontId="6" fillId="0" borderId="0" xfId="0" applyFont="1" applyProtection="1"/>
    <xf numFmtId="0" fontId="2" fillId="0" borderId="0" xfId="0" applyFont="1" applyProtection="1"/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/>
    </xf>
    <xf numFmtId="3" fontId="4" fillId="3" borderId="3" xfId="0" applyNumberFormat="1" applyFont="1" applyFill="1" applyBorder="1" applyAlignment="1" applyProtection="1">
      <alignment horizontal="center" vertical="center"/>
    </xf>
    <xf numFmtId="8" fontId="7" fillId="0" borderId="8" xfId="0" applyNumberFormat="1" applyFont="1" applyBorder="1" applyAlignment="1" applyProtection="1">
      <alignment horizontal="right" vertical="center"/>
      <protection locked="0"/>
    </xf>
    <xf numFmtId="164" fontId="5" fillId="3" borderId="3" xfId="1" applyFont="1" applyFill="1" applyBorder="1" applyAlignment="1" applyProtection="1">
      <alignment horizontal="center" vertical="center"/>
    </xf>
    <xf numFmtId="8" fontId="7" fillId="2" borderId="2" xfId="0" applyNumberFormat="1" applyFont="1" applyFill="1" applyBorder="1" applyAlignment="1" applyProtection="1">
      <alignment horizontal="right" vertical="center"/>
      <protection locked="0"/>
    </xf>
    <xf numFmtId="0" fontId="4" fillId="2" borderId="2" xfId="0" applyFont="1" applyFill="1" applyBorder="1" applyAlignment="1" applyProtection="1">
      <alignment horizontal="left" vertical="center"/>
    </xf>
    <xf numFmtId="164" fontId="4" fillId="3" borderId="3" xfId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10" fillId="2" borderId="3" xfId="0" applyFont="1" applyFill="1" applyBorder="1" applyAlignment="1" applyProtection="1">
      <alignment horizontal="center" vertical="center" wrapText="1"/>
    </xf>
    <xf numFmtId="2" fontId="5" fillId="0" borderId="8" xfId="0" applyNumberFormat="1" applyFont="1" applyBorder="1" applyAlignment="1" applyProtection="1">
      <alignment horizontal="center" vertical="center"/>
      <protection locked="0"/>
    </xf>
    <xf numFmtId="164" fontId="5" fillId="4" borderId="3" xfId="1" applyFont="1" applyFill="1" applyBorder="1" applyAlignment="1" applyProtection="1">
      <alignment horizontal="center" vertical="center"/>
    </xf>
    <xf numFmtId="164" fontId="4" fillId="0" borderId="3" xfId="1" applyFont="1" applyFill="1" applyBorder="1" applyAlignment="1" applyProtection="1">
      <alignment horizontal="center" vertical="center"/>
    </xf>
    <xf numFmtId="0" fontId="11" fillId="5" borderId="2" xfId="0" applyFont="1" applyFill="1" applyBorder="1" applyAlignment="1" applyProtection="1">
      <alignment horizontal="left" vertical="center" wrapText="1"/>
    </xf>
    <xf numFmtId="0" fontId="11" fillId="5" borderId="3" xfId="0" applyFont="1" applyFill="1" applyBorder="1" applyAlignment="1" applyProtection="1">
      <alignment horizontal="center" vertical="center" wrapText="1"/>
    </xf>
    <xf numFmtId="0" fontId="4" fillId="5" borderId="3" xfId="0" applyFont="1" applyFill="1" applyBorder="1" applyAlignment="1" applyProtection="1">
      <alignment horizontal="center" vertical="center" wrapText="1"/>
    </xf>
    <xf numFmtId="0" fontId="4" fillId="5" borderId="3" xfId="0" applyFont="1" applyFill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left" vertical="center" wrapText="1"/>
    </xf>
    <xf numFmtId="8" fontId="5" fillId="0" borderId="8" xfId="0" applyNumberFormat="1" applyFont="1" applyBorder="1" applyAlignment="1" applyProtection="1">
      <alignment horizontal="center" vertical="center"/>
      <protection locked="0"/>
    </xf>
    <xf numFmtId="164" fontId="4" fillId="3" borderId="2" xfId="1" applyFont="1" applyFill="1" applyBorder="1" applyAlignment="1" applyProtection="1">
      <alignment horizontal="center" vertical="center"/>
    </xf>
    <xf numFmtId="0" fontId="11" fillId="5" borderId="8" xfId="0" applyFont="1" applyFill="1" applyBorder="1" applyAlignment="1" applyProtection="1">
      <alignment horizontal="left" vertical="center" wrapText="1"/>
    </xf>
    <xf numFmtId="0" fontId="11" fillId="5" borderId="6" xfId="0" applyFont="1" applyFill="1" applyBorder="1" applyAlignment="1" applyProtection="1">
      <alignment horizontal="left" vertical="center" wrapText="1"/>
    </xf>
    <xf numFmtId="0" fontId="11" fillId="5" borderId="6" xfId="0" applyFont="1" applyFill="1" applyBorder="1" applyAlignment="1" applyProtection="1">
      <alignment horizontal="left" vertical="center"/>
    </xf>
    <xf numFmtId="8" fontId="5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left" vertical="center"/>
    </xf>
    <xf numFmtId="0" fontId="4" fillId="0" borderId="5" xfId="0" applyFont="1" applyBorder="1" applyAlignment="1" applyProtection="1">
      <alignment horizontal="left" vertical="center"/>
    </xf>
    <xf numFmtId="0" fontId="4" fillId="0" borderId="7" xfId="0" applyFont="1" applyBorder="1" applyAlignment="1" applyProtection="1">
      <alignment horizontal="left" vertical="center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left" vertical="center"/>
    </xf>
    <xf numFmtId="0" fontId="4" fillId="5" borderId="4" xfId="0" applyFont="1" applyFill="1" applyBorder="1" applyAlignment="1" applyProtection="1">
      <alignment horizontal="center" vertical="center"/>
    </xf>
    <xf numFmtId="0" fontId="4" fillId="5" borderId="5" xfId="0" applyFont="1" applyFill="1" applyBorder="1" applyAlignment="1" applyProtection="1">
      <alignment horizontal="center" vertical="center"/>
    </xf>
    <xf numFmtId="0" fontId="4" fillId="5" borderId="6" xfId="0" applyFont="1" applyFill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right" vertical="center"/>
    </xf>
    <xf numFmtId="0" fontId="4" fillId="2" borderId="5" xfId="0" applyFont="1" applyFill="1" applyBorder="1" applyAlignment="1" applyProtection="1">
      <alignment horizontal="right" vertical="center"/>
    </xf>
    <xf numFmtId="0" fontId="4" fillId="2" borderId="6" xfId="0" applyFont="1" applyFill="1" applyBorder="1" applyAlignment="1" applyProtection="1">
      <alignment horizontal="righ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A8516-F1DD-47CF-BBE8-FB830CD277B2}">
  <dimension ref="A1:E99"/>
  <sheetViews>
    <sheetView tabSelected="1" zoomScale="70" zoomScaleNormal="70" workbookViewId="0">
      <selection activeCell="F20" sqref="F20"/>
    </sheetView>
  </sheetViews>
  <sheetFormatPr baseColWidth="10" defaultColWidth="11.42578125" defaultRowHeight="15" x14ac:dyDescent="0.25"/>
  <cols>
    <col min="1" max="1" width="66.140625" style="2" customWidth="1"/>
    <col min="2" max="2" width="15" style="2" customWidth="1"/>
    <col min="3" max="3" width="16.140625" style="2" customWidth="1"/>
    <col min="4" max="4" width="13.7109375" style="2" customWidth="1"/>
    <col min="5" max="5" width="17.42578125" style="2" customWidth="1"/>
    <col min="6" max="16384" width="11.42578125" style="2"/>
  </cols>
  <sheetData>
    <row r="1" spans="1:5" ht="18.75" x14ac:dyDescent="0.3">
      <c r="A1" s="1" t="s">
        <v>0</v>
      </c>
    </row>
    <row r="3" spans="1:5" ht="15.75" thickBot="1" x14ac:dyDescent="0.3"/>
    <row r="4" spans="1:5" x14ac:dyDescent="0.25">
      <c r="A4" s="50" t="s">
        <v>1</v>
      </c>
      <c r="B4" s="52" t="s">
        <v>2</v>
      </c>
      <c r="C4" s="52" t="s">
        <v>3</v>
      </c>
      <c r="D4" s="52" t="s">
        <v>4</v>
      </c>
      <c r="E4" s="52" t="s">
        <v>5</v>
      </c>
    </row>
    <row r="5" spans="1:5" ht="15.75" thickBot="1" x14ac:dyDescent="0.3">
      <c r="A5" s="51"/>
      <c r="B5" s="53"/>
      <c r="C5" s="53"/>
      <c r="D5" s="53"/>
      <c r="E5" s="53"/>
    </row>
    <row r="6" spans="1:5" ht="15.75" thickBot="1" x14ac:dyDescent="0.3">
      <c r="A6" s="3" t="s">
        <v>6</v>
      </c>
      <c r="B6" s="4">
        <f>D24</f>
        <v>0</v>
      </c>
      <c r="C6" s="4">
        <f t="shared" ref="C6:C10" si="0">B6*3</f>
        <v>0</v>
      </c>
      <c r="D6" s="4">
        <f t="shared" ref="D6:D10" si="1">B6*2</f>
        <v>0</v>
      </c>
      <c r="E6" s="4">
        <f>C6+D6</f>
        <v>0</v>
      </c>
    </row>
    <row r="7" spans="1:5" ht="15.75" thickBot="1" x14ac:dyDescent="0.3">
      <c r="A7" s="3" t="s">
        <v>7</v>
      </c>
      <c r="B7" s="4">
        <f>D37</f>
        <v>287479</v>
      </c>
      <c r="C7" s="4">
        <f t="shared" si="0"/>
        <v>862437</v>
      </c>
      <c r="D7" s="4">
        <f t="shared" si="1"/>
        <v>574958</v>
      </c>
      <c r="E7" s="4">
        <f>C7+D7</f>
        <v>1437395</v>
      </c>
    </row>
    <row r="8" spans="1:5" ht="15.75" thickBot="1" x14ac:dyDescent="0.3">
      <c r="A8" s="3" t="s">
        <v>8</v>
      </c>
      <c r="B8" s="5"/>
      <c r="C8" s="4">
        <f t="shared" si="0"/>
        <v>0</v>
      </c>
      <c r="D8" s="4">
        <f t="shared" si="1"/>
        <v>0</v>
      </c>
      <c r="E8" s="4">
        <f t="shared" ref="E8" si="2">C8+D8</f>
        <v>0</v>
      </c>
    </row>
    <row r="9" spans="1:5" ht="15.75" thickBot="1" x14ac:dyDescent="0.3">
      <c r="A9" s="3" t="s">
        <v>9</v>
      </c>
      <c r="B9" s="4">
        <f>D79</f>
        <v>0</v>
      </c>
      <c r="C9" s="4">
        <f t="shared" si="0"/>
        <v>0</v>
      </c>
      <c r="D9" s="4">
        <f t="shared" si="1"/>
        <v>0</v>
      </c>
      <c r="E9" s="4">
        <f>C9+D9</f>
        <v>0</v>
      </c>
    </row>
    <row r="10" spans="1:5" ht="15.75" thickBot="1" x14ac:dyDescent="0.3">
      <c r="A10" s="3" t="s">
        <v>10</v>
      </c>
      <c r="B10" s="4">
        <f>D99</f>
        <v>0</v>
      </c>
      <c r="C10" s="4">
        <f t="shared" si="0"/>
        <v>0</v>
      </c>
      <c r="D10" s="4">
        <f t="shared" si="1"/>
        <v>0</v>
      </c>
      <c r="E10" s="4">
        <f>C10+D10</f>
        <v>0</v>
      </c>
    </row>
    <row r="11" spans="1:5" ht="15.75" thickBot="1" x14ac:dyDescent="0.3">
      <c r="A11" s="54" t="s">
        <v>11</v>
      </c>
      <c r="B11" s="55"/>
      <c r="C11" s="55"/>
      <c r="D11" s="56"/>
      <c r="E11" s="6">
        <f>SUM(E6:E10)</f>
        <v>1437395</v>
      </c>
    </row>
    <row r="12" spans="1:5" x14ac:dyDescent="0.25">
      <c r="B12" s="7"/>
      <c r="C12" s="7"/>
      <c r="E12" s="7"/>
    </row>
    <row r="13" spans="1:5" x14ac:dyDescent="0.25">
      <c r="E13" s="7"/>
    </row>
    <row r="14" spans="1:5" ht="15.75" x14ac:dyDescent="0.25">
      <c r="A14" s="8" t="s">
        <v>12</v>
      </c>
    </row>
    <row r="16" spans="1:5" x14ac:dyDescent="0.25">
      <c r="A16" s="9" t="s">
        <v>13</v>
      </c>
    </row>
    <row r="17" spans="1:4" ht="15.75" thickBot="1" x14ac:dyDescent="0.3"/>
    <row r="18" spans="1:4" ht="15.75" thickBot="1" x14ac:dyDescent="0.3">
      <c r="A18" s="38" t="s">
        <v>14</v>
      </c>
      <c r="B18" s="39"/>
      <c r="C18" s="39"/>
      <c r="D18" s="40"/>
    </row>
    <row r="19" spans="1:4" ht="24.75" thickBot="1" x14ac:dyDescent="0.3">
      <c r="A19" s="10" t="s">
        <v>15</v>
      </c>
      <c r="B19" s="11" t="s">
        <v>16</v>
      </c>
      <c r="C19" s="11" t="s">
        <v>17</v>
      </c>
      <c r="D19" s="12" t="s">
        <v>18</v>
      </c>
    </row>
    <row r="20" spans="1:4" ht="15.75" thickBot="1" x14ac:dyDescent="0.3">
      <c r="A20" s="3" t="s">
        <v>19</v>
      </c>
      <c r="B20" s="13">
        <v>135435</v>
      </c>
      <c r="C20" s="14"/>
      <c r="D20" s="15">
        <f>B20*C20</f>
        <v>0</v>
      </c>
    </row>
    <row r="21" spans="1:4" ht="15.75" thickBot="1" x14ac:dyDescent="0.3">
      <c r="A21" s="3" t="s">
        <v>20</v>
      </c>
      <c r="B21" s="13">
        <v>19645</v>
      </c>
      <c r="C21" s="16"/>
      <c r="D21" s="15">
        <f t="shared" ref="D21:D23" si="3">B21*C21</f>
        <v>0</v>
      </c>
    </row>
    <row r="22" spans="1:4" ht="15.75" thickBot="1" x14ac:dyDescent="0.3">
      <c r="A22" s="17" t="s">
        <v>21</v>
      </c>
      <c r="B22" s="13">
        <v>20765</v>
      </c>
      <c r="C22" s="16"/>
      <c r="D22" s="15">
        <f t="shared" si="3"/>
        <v>0</v>
      </c>
    </row>
    <row r="23" spans="1:4" ht="15.75" thickBot="1" x14ac:dyDescent="0.3">
      <c r="A23" s="17" t="s">
        <v>22</v>
      </c>
      <c r="B23" s="13">
        <v>38704</v>
      </c>
      <c r="C23" s="16"/>
      <c r="D23" s="15">
        <f t="shared" si="3"/>
        <v>0</v>
      </c>
    </row>
    <row r="24" spans="1:4" ht="15.75" thickBot="1" x14ac:dyDescent="0.3">
      <c r="A24" s="38" t="s">
        <v>23</v>
      </c>
      <c r="B24" s="39"/>
      <c r="C24" s="40"/>
      <c r="D24" s="18">
        <f>SUM(D20:D23)</f>
        <v>0</v>
      </c>
    </row>
    <row r="25" spans="1:4" ht="23.25" customHeight="1" x14ac:dyDescent="0.25">
      <c r="A25" s="48" t="s">
        <v>24</v>
      </c>
      <c r="B25" s="48"/>
      <c r="C25" s="48"/>
      <c r="D25" s="48"/>
    </row>
    <row r="26" spans="1:4" x14ac:dyDescent="0.25">
      <c r="A26" s="49" t="s">
        <v>25</v>
      </c>
      <c r="B26" s="49"/>
      <c r="C26" s="49"/>
      <c r="D26" s="49"/>
    </row>
    <row r="27" spans="1:4" x14ac:dyDescent="0.25">
      <c r="A27" s="49" t="s">
        <v>26</v>
      </c>
      <c r="B27" s="49"/>
      <c r="C27" s="49"/>
      <c r="D27" s="49"/>
    </row>
    <row r="28" spans="1:4" x14ac:dyDescent="0.25">
      <c r="A28" s="19"/>
    </row>
    <row r="29" spans="1:4" x14ac:dyDescent="0.25">
      <c r="A29" s="9" t="s">
        <v>27</v>
      </c>
    </row>
    <row r="30" spans="1:4" ht="15.75" thickBot="1" x14ac:dyDescent="0.3"/>
    <row r="31" spans="1:4" ht="15.75" thickBot="1" x14ac:dyDescent="0.3">
      <c r="A31" s="38" t="s">
        <v>28</v>
      </c>
      <c r="B31" s="39"/>
      <c r="C31" s="39"/>
      <c r="D31" s="40"/>
    </row>
    <row r="32" spans="1:4" ht="21.75" thickBot="1" x14ac:dyDescent="0.3">
      <c r="A32" s="10" t="s">
        <v>29</v>
      </c>
      <c r="B32" s="20" t="s">
        <v>30</v>
      </c>
      <c r="C32" s="20" t="s">
        <v>31</v>
      </c>
      <c r="D32" s="12" t="s">
        <v>18</v>
      </c>
    </row>
    <row r="33" spans="1:4" ht="15.75" thickBot="1" x14ac:dyDescent="0.3">
      <c r="A33" s="3" t="s">
        <v>32</v>
      </c>
      <c r="B33" s="13">
        <v>500</v>
      </c>
      <c r="C33" s="21"/>
      <c r="D33" s="15">
        <f>B33*C33</f>
        <v>0</v>
      </c>
    </row>
    <row r="34" spans="1:4" ht="15.75" thickBot="1" x14ac:dyDescent="0.3">
      <c r="A34" s="3" t="s">
        <v>33</v>
      </c>
      <c r="B34" s="13">
        <v>7727</v>
      </c>
      <c r="C34" s="21"/>
      <c r="D34" s="15">
        <f>B34*C34</f>
        <v>0</v>
      </c>
    </row>
    <row r="35" spans="1:4" ht="15.75" thickBot="1" x14ac:dyDescent="0.3">
      <c r="A35" s="3" t="s">
        <v>34</v>
      </c>
      <c r="B35" s="13">
        <v>502</v>
      </c>
      <c r="C35" s="21"/>
      <c r="D35" s="15">
        <f>B35*C35</f>
        <v>0</v>
      </c>
    </row>
    <row r="36" spans="1:4" ht="15.75" thickBot="1" x14ac:dyDescent="0.3">
      <c r="A36" s="35" t="s">
        <v>35</v>
      </c>
      <c r="B36" s="36"/>
      <c r="C36" s="37"/>
      <c r="D36" s="22">
        <v>287479</v>
      </c>
    </row>
    <row r="37" spans="1:4" ht="15.75" thickBot="1" x14ac:dyDescent="0.3">
      <c r="A37" s="38" t="s">
        <v>36</v>
      </c>
      <c r="B37" s="39"/>
      <c r="C37" s="40"/>
      <c r="D37" s="23">
        <f>SUM(D33:D36)</f>
        <v>287479</v>
      </c>
    </row>
    <row r="38" spans="1:4" x14ac:dyDescent="0.25">
      <c r="A38" s="41" t="s">
        <v>37</v>
      </c>
      <c r="B38" s="41"/>
      <c r="C38" s="41"/>
      <c r="D38" s="41"/>
    </row>
    <row r="40" spans="1:4" x14ac:dyDescent="0.25">
      <c r="A40" s="9" t="s">
        <v>38</v>
      </c>
    </row>
    <row r="41" spans="1:4" ht="15.75" thickBot="1" x14ac:dyDescent="0.3"/>
    <row r="42" spans="1:4" ht="15.75" thickBot="1" x14ac:dyDescent="0.3">
      <c r="A42" s="42" t="s">
        <v>39</v>
      </c>
      <c r="B42" s="43"/>
      <c r="C42" s="43"/>
      <c r="D42" s="44"/>
    </row>
    <row r="43" spans="1:4" ht="15.75" thickBot="1" x14ac:dyDescent="0.3">
      <c r="A43" s="24" t="s">
        <v>40</v>
      </c>
      <c r="B43" s="25" t="s">
        <v>41</v>
      </c>
      <c r="C43" s="26" t="s">
        <v>42</v>
      </c>
      <c r="D43" s="27" t="s">
        <v>18</v>
      </c>
    </row>
    <row r="44" spans="1:4" ht="15.75" thickBot="1" x14ac:dyDescent="0.3">
      <c r="A44" s="28" t="s">
        <v>43</v>
      </c>
      <c r="B44" s="13">
        <v>59500</v>
      </c>
      <c r="C44" s="29"/>
      <c r="D44" s="15">
        <f>B44*C44</f>
        <v>0</v>
      </c>
    </row>
    <row r="45" spans="1:4" ht="15.75" thickBot="1" x14ac:dyDescent="0.3">
      <c r="A45" s="28" t="s">
        <v>44</v>
      </c>
      <c r="B45" s="13">
        <v>1326</v>
      </c>
      <c r="C45" s="29"/>
      <c r="D45" s="15">
        <f t="shared" ref="D45:D78" si="4">B45*C45</f>
        <v>0</v>
      </c>
    </row>
    <row r="46" spans="1:4" ht="15.75" thickBot="1" x14ac:dyDescent="0.3">
      <c r="A46" s="3" t="s">
        <v>45</v>
      </c>
      <c r="B46" s="13">
        <v>20275</v>
      </c>
      <c r="C46" s="29"/>
      <c r="D46" s="15">
        <f t="shared" si="4"/>
        <v>0</v>
      </c>
    </row>
    <row r="47" spans="1:4" ht="15.75" thickBot="1" x14ac:dyDescent="0.3">
      <c r="A47" s="3" t="s">
        <v>46</v>
      </c>
      <c r="B47" s="13">
        <v>16800</v>
      </c>
      <c r="C47" s="29"/>
      <c r="D47" s="15">
        <f t="shared" si="4"/>
        <v>0</v>
      </c>
    </row>
    <row r="48" spans="1:4" ht="15.75" thickBot="1" x14ac:dyDescent="0.3">
      <c r="A48" s="3" t="s">
        <v>47</v>
      </c>
      <c r="B48" s="13">
        <v>117117</v>
      </c>
      <c r="C48" s="29"/>
      <c r="D48" s="15">
        <f t="shared" si="4"/>
        <v>0</v>
      </c>
    </row>
    <row r="49" spans="1:4" ht="15.75" thickBot="1" x14ac:dyDescent="0.3">
      <c r="A49" s="3" t="s">
        <v>48</v>
      </c>
      <c r="B49" s="13">
        <v>1370</v>
      </c>
      <c r="C49" s="29"/>
      <c r="D49" s="15">
        <f t="shared" si="4"/>
        <v>0</v>
      </c>
    </row>
    <row r="50" spans="1:4" ht="15.75" thickBot="1" x14ac:dyDescent="0.3">
      <c r="A50" s="3" t="s">
        <v>49</v>
      </c>
      <c r="B50" s="13">
        <v>6895</v>
      </c>
      <c r="C50" s="29"/>
      <c r="D50" s="15">
        <f t="shared" si="4"/>
        <v>0</v>
      </c>
    </row>
    <row r="51" spans="1:4" ht="15.75" thickBot="1" x14ac:dyDescent="0.3">
      <c r="A51" s="3" t="s">
        <v>50</v>
      </c>
      <c r="B51" s="13">
        <v>3325</v>
      </c>
      <c r="C51" s="29"/>
      <c r="D51" s="15">
        <f t="shared" si="4"/>
        <v>0</v>
      </c>
    </row>
    <row r="52" spans="1:4" ht="15.75" thickBot="1" x14ac:dyDescent="0.3">
      <c r="A52" s="3" t="s">
        <v>51</v>
      </c>
      <c r="B52" s="13">
        <v>1925</v>
      </c>
      <c r="C52" s="29"/>
      <c r="D52" s="15">
        <f t="shared" si="4"/>
        <v>0</v>
      </c>
    </row>
    <row r="53" spans="1:4" ht="15.75" thickBot="1" x14ac:dyDescent="0.3">
      <c r="A53" s="3" t="s">
        <v>52</v>
      </c>
      <c r="B53" s="13">
        <v>8313</v>
      </c>
      <c r="C53" s="29"/>
      <c r="D53" s="15">
        <f t="shared" si="4"/>
        <v>0</v>
      </c>
    </row>
    <row r="54" spans="1:4" ht="15.75" thickBot="1" x14ac:dyDescent="0.3">
      <c r="A54" s="3" t="s">
        <v>53</v>
      </c>
      <c r="B54" s="13">
        <v>9697</v>
      </c>
      <c r="C54" s="29"/>
      <c r="D54" s="15">
        <f t="shared" si="4"/>
        <v>0</v>
      </c>
    </row>
    <row r="55" spans="1:4" ht="15.75" thickBot="1" x14ac:dyDescent="0.3">
      <c r="A55" s="3" t="s">
        <v>54</v>
      </c>
      <c r="B55" s="13">
        <v>2038</v>
      </c>
      <c r="C55" s="29"/>
      <c r="D55" s="15">
        <f t="shared" si="4"/>
        <v>0</v>
      </c>
    </row>
    <row r="56" spans="1:4" ht="15.75" thickBot="1" x14ac:dyDescent="0.3">
      <c r="A56" s="3" t="s">
        <v>55</v>
      </c>
      <c r="B56" s="13">
        <v>5600</v>
      </c>
      <c r="C56" s="29"/>
      <c r="D56" s="15">
        <f t="shared" si="4"/>
        <v>0</v>
      </c>
    </row>
    <row r="57" spans="1:4" ht="15.75" thickBot="1" x14ac:dyDescent="0.3">
      <c r="A57" s="3" t="s">
        <v>56</v>
      </c>
      <c r="B57" s="13">
        <v>6000</v>
      </c>
      <c r="C57" s="29"/>
      <c r="D57" s="15">
        <f t="shared" si="4"/>
        <v>0</v>
      </c>
    </row>
    <row r="58" spans="1:4" ht="15.75" thickBot="1" x14ac:dyDescent="0.3">
      <c r="A58" s="3" t="s">
        <v>57</v>
      </c>
      <c r="B58" s="13">
        <v>2631</v>
      </c>
      <c r="C58" s="29"/>
      <c r="D58" s="15">
        <f t="shared" si="4"/>
        <v>0</v>
      </c>
    </row>
    <row r="59" spans="1:4" ht="15.75" thickBot="1" x14ac:dyDescent="0.3">
      <c r="A59" s="3" t="s">
        <v>58</v>
      </c>
      <c r="B59" s="13">
        <v>507</v>
      </c>
      <c r="C59" s="29"/>
      <c r="D59" s="15">
        <f t="shared" si="4"/>
        <v>0</v>
      </c>
    </row>
    <row r="60" spans="1:4" ht="15.75" thickBot="1" x14ac:dyDescent="0.3">
      <c r="A60" s="3" t="s">
        <v>59</v>
      </c>
      <c r="B60" s="13">
        <v>15898</v>
      </c>
      <c r="C60" s="29"/>
      <c r="D60" s="15">
        <f t="shared" si="4"/>
        <v>0</v>
      </c>
    </row>
    <row r="61" spans="1:4" ht="15.75" thickBot="1" x14ac:dyDescent="0.3">
      <c r="A61" s="3" t="s">
        <v>60</v>
      </c>
      <c r="B61" s="13">
        <v>5382</v>
      </c>
      <c r="C61" s="29"/>
      <c r="D61" s="15">
        <f t="shared" si="4"/>
        <v>0</v>
      </c>
    </row>
    <row r="62" spans="1:4" ht="15.75" thickBot="1" x14ac:dyDescent="0.3">
      <c r="A62" s="3" t="s">
        <v>61</v>
      </c>
      <c r="B62" s="13">
        <v>6000</v>
      </c>
      <c r="C62" s="29"/>
      <c r="D62" s="15">
        <f t="shared" si="4"/>
        <v>0</v>
      </c>
    </row>
    <row r="63" spans="1:4" ht="15.75" thickBot="1" x14ac:dyDescent="0.3">
      <c r="A63" s="3" t="s">
        <v>62</v>
      </c>
      <c r="B63" s="13">
        <v>27276</v>
      </c>
      <c r="C63" s="29"/>
      <c r="D63" s="15">
        <f t="shared" si="4"/>
        <v>0</v>
      </c>
    </row>
    <row r="64" spans="1:4" ht="15.75" thickBot="1" x14ac:dyDescent="0.3">
      <c r="A64" s="3" t="s">
        <v>63</v>
      </c>
      <c r="B64" s="13">
        <v>20000</v>
      </c>
      <c r="C64" s="29"/>
      <c r="D64" s="15">
        <f t="shared" si="4"/>
        <v>0</v>
      </c>
    </row>
    <row r="65" spans="1:4" ht="15.75" thickBot="1" x14ac:dyDescent="0.3">
      <c r="A65" s="3" t="s">
        <v>64</v>
      </c>
      <c r="B65" s="13">
        <v>11000</v>
      </c>
      <c r="C65" s="29"/>
      <c r="D65" s="15">
        <f t="shared" si="4"/>
        <v>0</v>
      </c>
    </row>
    <row r="66" spans="1:4" ht="15.75" thickBot="1" x14ac:dyDescent="0.3">
      <c r="A66" s="3" t="s">
        <v>65</v>
      </c>
      <c r="B66" s="13">
        <v>17351</v>
      </c>
      <c r="C66" s="29"/>
      <c r="D66" s="15">
        <f t="shared" si="4"/>
        <v>0</v>
      </c>
    </row>
    <row r="67" spans="1:4" ht="15.75" thickBot="1" x14ac:dyDescent="0.3">
      <c r="A67" s="3" t="s">
        <v>66</v>
      </c>
      <c r="B67" s="13">
        <v>29500</v>
      </c>
      <c r="C67" s="29"/>
      <c r="D67" s="15">
        <f t="shared" si="4"/>
        <v>0</v>
      </c>
    </row>
    <row r="68" spans="1:4" ht="15.75" thickBot="1" x14ac:dyDescent="0.3">
      <c r="A68" s="3" t="s">
        <v>67</v>
      </c>
      <c r="B68" s="13">
        <v>5166</v>
      </c>
      <c r="C68" s="29"/>
      <c r="D68" s="15">
        <f t="shared" si="4"/>
        <v>0</v>
      </c>
    </row>
    <row r="69" spans="1:4" ht="15.75" thickBot="1" x14ac:dyDescent="0.3">
      <c r="A69" s="3" t="s">
        <v>68</v>
      </c>
      <c r="B69" s="13">
        <v>6615</v>
      </c>
      <c r="C69" s="29"/>
      <c r="D69" s="15">
        <f t="shared" si="4"/>
        <v>0</v>
      </c>
    </row>
    <row r="70" spans="1:4" ht="15.75" thickBot="1" x14ac:dyDescent="0.3">
      <c r="A70" s="3" t="s">
        <v>69</v>
      </c>
      <c r="B70" s="13">
        <v>18697</v>
      </c>
      <c r="C70" s="29"/>
      <c r="D70" s="15">
        <f t="shared" si="4"/>
        <v>0</v>
      </c>
    </row>
    <row r="71" spans="1:4" ht="15.75" thickBot="1" x14ac:dyDescent="0.3">
      <c r="A71" s="3" t="s">
        <v>70</v>
      </c>
      <c r="B71" s="13">
        <v>620</v>
      </c>
      <c r="C71" s="29"/>
      <c r="D71" s="15">
        <f t="shared" si="4"/>
        <v>0</v>
      </c>
    </row>
    <row r="72" spans="1:4" ht="15.75" thickBot="1" x14ac:dyDescent="0.3">
      <c r="A72" s="3" t="s">
        <v>71</v>
      </c>
      <c r="B72" s="13">
        <v>13760</v>
      </c>
      <c r="C72" s="29"/>
      <c r="D72" s="15">
        <f t="shared" si="4"/>
        <v>0</v>
      </c>
    </row>
    <row r="73" spans="1:4" ht="15.75" thickBot="1" x14ac:dyDescent="0.3">
      <c r="A73" s="3" t="s">
        <v>72</v>
      </c>
      <c r="B73" s="13">
        <v>1560</v>
      </c>
      <c r="C73" s="29"/>
      <c r="D73" s="15">
        <f t="shared" si="4"/>
        <v>0</v>
      </c>
    </row>
    <row r="74" spans="1:4" ht="15.75" thickBot="1" x14ac:dyDescent="0.3">
      <c r="A74" s="3" t="s">
        <v>73</v>
      </c>
      <c r="B74" s="13">
        <v>8062</v>
      </c>
      <c r="C74" s="29"/>
      <c r="D74" s="15">
        <f t="shared" si="4"/>
        <v>0</v>
      </c>
    </row>
    <row r="75" spans="1:4" ht="15.75" thickBot="1" x14ac:dyDescent="0.3">
      <c r="A75" s="3" t="s">
        <v>74</v>
      </c>
      <c r="B75" s="13">
        <v>11706</v>
      </c>
      <c r="C75" s="29"/>
      <c r="D75" s="15">
        <f t="shared" si="4"/>
        <v>0</v>
      </c>
    </row>
    <row r="76" spans="1:4" ht="15.75" thickBot="1" x14ac:dyDescent="0.3">
      <c r="A76" s="3" t="s">
        <v>75</v>
      </c>
      <c r="B76" s="13">
        <v>23400</v>
      </c>
      <c r="C76" s="29"/>
      <c r="D76" s="15">
        <f t="shared" si="4"/>
        <v>0</v>
      </c>
    </row>
    <row r="77" spans="1:4" ht="15.75" thickBot="1" x14ac:dyDescent="0.3">
      <c r="A77" s="3" t="s">
        <v>76</v>
      </c>
      <c r="B77" s="13">
        <v>15736</v>
      </c>
      <c r="C77" s="29"/>
      <c r="D77" s="15">
        <f t="shared" si="4"/>
        <v>0</v>
      </c>
    </row>
    <row r="78" spans="1:4" ht="15.75" thickBot="1" x14ac:dyDescent="0.3">
      <c r="A78" s="3" t="s">
        <v>77</v>
      </c>
      <c r="B78" s="13">
        <v>26000</v>
      </c>
      <c r="C78" s="29"/>
      <c r="D78" s="15">
        <f t="shared" si="4"/>
        <v>0</v>
      </c>
    </row>
    <row r="79" spans="1:4" ht="15.75" thickBot="1" x14ac:dyDescent="0.3">
      <c r="A79" s="38" t="s">
        <v>78</v>
      </c>
      <c r="B79" s="39"/>
      <c r="C79" s="40"/>
      <c r="D79" s="30">
        <f>SUM(D44:D78)</f>
        <v>0</v>
      </c>
    </row>
    <row r="82" spans="1:4" x14ac:dyDescent="0.25">
      <c r="A82" s="9" t="s">
        <v>79</v>
      </c>
    </row>
    <row r="83" spans="1:4" ht="15.75" thickBot="1" x14ac:dyDescent="0.3"/>
    <row r="84" spans="1:4" ht="36.75" thickBot="1" x14ac:dyDescent="0.3">
      <c r="A84" s="31" t="s">
        <v>80</v>
      </c>
      <c r="B84" s="32" t="s">
        <v>81</v>
      </c>
      <c r="C84" s="32" t="s">
        <v>82</v>
      </c>
      <c r="D84" s="33" t="s">
        <v>83</v>
      </c>
    </row>
    <row r="85" spans="1:4" ht="15.75" thickBot="1" x14ac:dyDescent="0.3">
      <c r="A85" s="28" t="s">
        <v>84</v>
      </c>
      <c r="B85" s="13">
        <v>225000</v>
      </c>
      <c r="C85" s="34"/>
      <c r="D85" s="15">
        <f t="shared" ref="D85:D98" si="5">B85*C85</f>
        <v>0</v>
      </c>
    </row>
    <row r="86" spans="1:4" ht="15.75" thickBot="1" x14ac:dyDescent="0.3">
      <c r="A86" s="3" t="s">
        <v>85</v>
      </c>
      <c r="B86" s="13">
        <v>67000</v>
      </c>
      <c r="C86" s="34"/>
      <c r="D86" s="15">
        <f t="shared" si="5"/>
        <v>0</v>
      </c>
    </row>
    <row r="87" spans="1:4" ht="15.75" thickBot="1" x14ac:dyDescent="0.3">
      <c r="A87" s="3" t="s">
        <v>86</v>
      </c>
      <c r="B87" s="13">
        <v>13682</v>
      </c>
      <c r="C87" s="34"/>
      <c r="D87" s="15">
        <f t="shared" si="5"/>
        <v>0</v>
      </c>
    </row>
    <row r="88" spans="1:4" ht="15.75" thickBot="1" x14ac:dyDescent="0.3">
      <c r="A88" s="3" t="s">
        <v>87</v>
      </c>
      <c r="B88" s="13">
        <v>6419</v>
      </c>
      <c r="C88" s="34"/>
      <c r="D88" s="15">
        <f t="shared" si="5"/>
        <v>0</v>
      </c>
    </row>
    <row r="89" spans="1:4" ht="15.75" thickBot="1" x14ac:dyDescent="0.3">
      <c r="A89" s="3" t="s">
        <v>88</v>
      </c>
      <c r="B89" s="13">
        <v>60583</v>
      </c>
      <c r="C89" s="34"/>
      <c r="D89" s="15">
        <f t="shared" si="5"/>
        <v>0</v>
      </c>
    </row>
    <row r="90" spans="1:4" ht="15.75" thickBot="1" x14ac:dyDescent="0.3">
      <c r="A90" s="3" t="s">
        <v>89</v>
      </c>
      <c r="B90" s="13">
        <v>500</v>
      </c>
      <c r="C90" s="34"/>
      <c r="D90" s="15">
        <f t="shared" si="5"/>
        <v>0</v>
      </c>
    </row>
    <row r="91" spans="1:4" ht="15.75" thickBot="1" x14ac:dyDescent="0.3">
      <c r="A91" s="3" t="s">
        <v>90</v>
      </c>
      <c r="B91" s="13">
        <v>8300</v>
      </c>
      <c r="C91" s="34"/>
      <c r="D91" s="15">
        <f t="shared" si="5"/>
        <v>0</v>
      </c>
    </row>
    <row r="92" spans="1:4" ht="15.75" thickBot="1" x14ac:dyDescent="0.3">
      <c r="A92" s="28" t="s">
        <v>91</v>
      </c>
      <c r="B92" s="13">
        <v>4594</v>
      </c>
      <c r="C92" s="34"/>
      <c r="D92" s="15">
        <f t="shared" si="5"/>
        <v>0</v>
      </c>
    </row>
    <row r="93" spans="1:4" ht="15.75" thickBot="1" x14ac:dyDescent="0.3">
      <c r="A93" s="3" t="s">
        <v>92</v>
      </c>
      <c r="B93" s="13">
        <v>35000</v>
      </c>
      <c r="C93" s="34"/>
      <c r="D93" s="15">
        <f t="shared" si="5"/>
        <v>0</v>
      </c>
    </row>
    <row r="94" spans="1:4" ht="15.75" thickBot="1" x14ac:dyDescent="0.3">
      <c r="A94" s="3" t="s">
        <v>93</v>
      </c>
      <c r="B94" s="13">
        <v>39500</v>
      </c>
      <c r="C94" s="34"/>
      <c r="D94" s="15">
        <f t="shared" si="5"/>
        <v>0</v>
      </c>
    </row>
    <row r="95" spans="1:4" ht="15.75" thickBot="1" x14ac:dyDescent="0.3">
      <c r="A95" s="3" t="s">
        <v>94</v>
      </c>
      <c r="B95" s="13">
        <v>14500</v>
      </c>
      <c r="C95" s="34"/>
      <c r="D95" s="15">
        <f t="shared" si="5"/>
        <v>0</v>
      </c>
    </row>
    <row r="96" spans="1:4" ht="15.75" thickBot="1" x14ac:dyDescent="0.3">
      <c r="A96" s="3" t="s">
        <v>95</v>
      </c>
      <c r="B96" s="13">
        <v>31600</v>
      </c>
      <c r="C96" s="34"/>
      <c r="D96" s="15">
        <f t="shared" si="5"/>
        <v>0</v>
      </c>
    </row>
    <row r="97" spans="1:4" ht="15.75" thickBot="1" x14ac:dyDescent="0.3">
      <c r="A97" s="3" t="s">
        <v>96</v>
      </c>
      <c r="B97" s="13">
        <v>200</v>
      </c>
      <c r="C97" s="34"/>
      <c r="D97" s="15">
        <f t="shared" si="5"/>
        <v>0</v>
      </c>
    </row>
    <row r="98" spans="1:4" ht="15.75" thickBot="1" x14ac:dyDescent="0.3">
      <c r="A98" s="3" t="s">
        <v>97</v>
      </c>
      <c r="B98" s="13">
        <v>4022</v>
      </c>
      <c r="C98" s="34"/>
      <c r="D98" s="15">
        <f t="shared" si="5"/>
        <v>0</v>
      </c>
    </row>
    <row r="99" spans="1:4" ht="15.75" thickBot="1" x14ac:dyDescent="0.3">
      <c r="A99" s="45" t="s">
        <v>98</v>
      </c>
      <c r="B99" s="46"/>
      <c r="C99" s="47"/>
      <c r="D99" s="18">
        <f>SUM(D85:D98)</f>
        <v>0</v>
      </c>
    </row>
  </sheetData>
  <sheetProtection algorithmName="SHA-512" hashValue="DCp7Gxt7UM64tf8i68/KR3woPgwmq9RcRqjVK4zEO+TRz5A72EvBBGS5SvR1v5JVb6a7BJ/WYM6XJdhuW+bdyQ==" saltValue="JZbS6qHSh1TGytUh1drleQ==" spinCount="100000" sheet="1" objects="1" scenarios="1"/>
  <mergeCells count="18">
    <mergeCell ref="A11:D11"/>
    <mergeCell ref="A4:A5"/>
    <mergeCell ref="B4:B5"/>
    <mergeCell ref="C4:C5"/>
    <mergeCell ref="D4:D5"/>
    <mergeCell ref="E4:E5"/>
    <mergeCell ref="A99:C99"/>
    <mergeCell ref="A18:D18"/>
    <mergeCell ref="A24:C24"/>
    <mergeCell ref="A25:D25"/>
    <mergeCell ref="A26:D26"/>
    <mergeCell ref="A27:D27"/>
    <mergeCell ref="A31:D31"/>
    <mergeCell ref="A36:C36"/>
    <mergeCell ref="A37:C37"/>
    <mergeCell ref="A38:D38"/>
    <mergeCell ref="A42:D42"/>
    <mergeCell ref="A79:C79"/>
  </mergeCells>
  <dataValidations count="35">
    <dataValidation type="decimal" operator="lessThanOrEqual" allowBlank="1" showInputMessage="1" showErrorMessage="1" errorTitle="Supera el valor permitido" sqref="C20" xr:uid="{0CD981F7-FD64-49B8-A750-B36221F883E6}">
      <formula1>8.64</formula1>
    </dataValidation>
    <dataValidation type="decimal" operator="lessThanOrEqual" allowBlank="1" showInputMessage="1" showErrorMessage="1" errorTitle="Supera el valor permitido" sqref="C21" xr:uid="{A9ACEF8F-E461-40DA-98F2-A0D674CC0FE3}">
      <formula1>7.28</formula1>
    </dataValidation>
    <dataValidation type="decimal" operator="lessThanOrEqual" allowBlank="1" showInputMessage="1" showErrorMessage="1" errorTitle="Supera el valor permitido" sqref="C22" xr:uid="{A44B27D3-9A21-4A35-82B3-2AD41CC35B9A}">
      <formula1>4.32</formula1>
    </dataValidation>
    <dataValidation type="decimal" operator="lessThanOrEqual" allowBlank="1" showInputMessage="1" showErrorMessage="1" errorTitle="Supera el valor permitido" sqref="C23" xr:uid="{19226C20-4A52-411B-9403-6C5DCCF8DEA6}">
      <formula1>5.04</formula1>
    </dataValidation>
    <dataValidation type="decimal" operator="lessThanOrEqual" allowBlank="1" showInputMessage="1" showErrorMessage="1" errorTitle="Supera el valor permitido" sqref="C33" xr:uid="{B1DDE5B8-8981-418B-85CC-F480C57C635D}">
      <formula1>35</formula1>
    </dataValidation>
    <dataValidation type="decimal" operator="lessThanOrEqual" allowBlank="1" showInputMessage="1" showErrorMessage="1" errorTitle="Supera el valor permitido" sqref="C34" xr:uid="{B00202E5-3122-4A01-8629-2161B60306B0}">
      <formula1>32</formula1>
    </dataValidation>
    <dataValidation type="decimal" operator="lessThanOrEqual" allowBlank="1" showInputMessage="1" showErrorMessage="1" errorTitle="Supera el valor permitido" sqref="C35" xr:uid="{05936FC1-6199-40AE-9FDD-DA5746B8ADC8}">
      <formula1>27</formula1>
    </dataValidation>
    <dataValidation type="decimal" operator="lessThanOrEqual" allowBlank="1" showInputMessage="1" showErrorMessage="1" errorTitle="Supera el valor permitido" sqref="C44" xr:uid="{8168FC95-5ECB-43FE-AC4D-71038C1F0E50}">
      <formula1>2.06</formula1>
    </dataValidation>
    <dataValidation type="decimal" operator="lessThanOrEqual" allowBlank="1" showInputMessage="1" showErrorMessage="1" errorTitle="Supera el valor permitido" sqref="C45" xr:uid="{601B9B83-D23F-4237-BA4B-A7FB351828CC}">
      <formula1>3.31</formula1>
    </dataValidation>
    <dataValidation type="decimal" operator="lessThanOrEqual" allowBlank="1" showInputMessage="1" showErrorMessage="1" errorTitle="Supera el valor permitido" sqref="C46 C51 C66" xr:uid="{BC4CF4B5-5100-46D1-AF87-C3D8D33F9F16}">
      <formula1>0.83</formula1>
    </dataValidation>
    <dataValidation type="decimal" operator="lessThanOrEqual" allowBlank="1" showInputMessage="1" showErrorMessage="1" errorTitle="Supera el valor permitido" sqref="C47 C49 C52" xr:uid="{58224D5D-0CA1-4DF2-877B-C29A951A17B8}">
      <formula1>0.89</formula1>
    </dataValidation>
    <dataValidation type="decimal" operator="lessThanOrEqual" allowBlank="1" showInputMessage="1" showErrorMessage="1" errorTitle="Supera el valor permitido" sqref="C48 C53 C59:C60 C63" xr:uid="{38C259F8-44A9-4DC8-95A3-A59143DDB475}">
      <formula1>1.1</formula1>
    </dataValidation>
    <dataValidation type="decimal" operator="lessThanOrEqual" allowBlank="1" showInputMessage="1" showErrorMessage="1" errorTitle="Supera el valor permitido" sqref="C50 C78" xr:uid="{DD304ED7-246A-4682-9C55-C143D5A51446}">
      <formula1>1.38</formula1>
    </dataValidation>
    <dataValidation type="decimal" operator="lessThanOrEqual" allowBlank="1" showInputMessage="1" showErrorMessage="1" errorTitle="Supera el valor permitido" sqref="C54" xr:uid="{3810A032-F810-4676-B85A-0199BFA87452}">
      <formula1>0.77</formula1>
    </dataValidation>
    <dataValidation type="decimal" operator="lessThanOrEqual" allowBlank="1" showInputMessage="1" showErrorMessage="1" errorTitle="Supera el valor permitido" sqref="C55" xr:uid="{BB0864ED-0F9D-4150-A0E7-C1B638685C0A}">
      <formula1>0.96</formula1>
    </dataValidation>
    <dataValidation type="decimal" operator="lessThanOrEqual" allowBlank="1" showInputMessage="1" showErrorMessage="1" errorTitle="Supera el valor permitido" sqref="C56 C58 C65" xr:uid="{5B16B0B4-D93F-48AF-AA86-D55FC420160F}">
      <formula1>1.51</formula1>
    </dataValidation>
    <dataValidation type="decimal" operator="lessThanOrEqual" allowBlank="1" showInputMessage="1" showErrorMessage="1" errorTitle="Supera el valor permitido" sqref="C57 C73:C74" xr:uid="{D9272E0C-733D-4A25-801E-B8EB9FD3DEB1}">
      <formula1>2.75</formula1>
    </dataValidation>
    <dataValidation type="decimal" operator="lessThanOrEqual" allowBlank="1" showInputMessage="1" showErrorMessage="1" errorTitle="Supera el valor permitido" sqref="C61" xr:uid="{5FEF7663-3D7C-47B2-86C7-E69C025059E5}">
      <formula1>0.55</formula1>
    </dataValidation>
    <dataValidation type="decimal" operator="lessThanOrEqual" allowBlank="1" showInputMessage="1" showErrorMessage="1" errorTitle="Supera el valor permitido" sqref="C62 C67" xr:uid="{A22CEC5C-5218-484C-99CC-6F694C757760}">
      <formula1>0.41</formula1>
    </dataValidation>
    <dataValidation type="decimal" operator="lessThanOrEqual" allowBlank="1" showInputMessage="1" showErrorMessage="1" errorTitle="Supera el valor permitido" sqref="C64" xr:uid="{D14362FA-7FD4-46D2-8217-8E5ABD46574E}">
      <formula1>1.58</formula1>
    </dataValidation>
    <dataValidation type="decimal" operator="lessThanOrEqual" allowBlank="1" showInputMessage="1" showErrorMessage="1" errorTitle="Supera el valor permitido" sqref="C68" xr:uid="{34B8FE5B-5C42-43E5-8307-ADDA296950CC}">
      <formula1>2.34</formula1>
    </dataValidation>
    <dataValidation type="decimal" operator="lessThanOrEqual" allowBlank="1" showInputMessage="1" showErrorMessage="1" errorTitle="Supera el valor permitido" sqref="C69:C70" xr:uid="{2AC816A1-9153-4832-802F-97BE35480006}">
      <formula1>3.16</formula1>
    </dataValidation>
    <dataValidation type="decimal" operator="lessThanOrEqual" allowBlank="1" showInputMessage="1" showErrorMessage="1" errorTitle="Supera el valor permitido" sqref="C71" xr:uid="{B87FF52C-A669-4EA5-94BA-6E4AD86F966A}">
      <formula1>4.68</formula1>
    </dataValidation>
    <dataValidation type="decimal" operator="lessThanOrEqual" allowBlank="1" showInputMessage="1" showErrorMessage="1" errorTitle="Supera el valor permitido" sqref="C72" xr:uid="{13B2A969-1825-485F-BC10-DC8603FD1BD3}">
      <formula1>0.69</formula1>
    </dataValidation>
    <dataValidation type="decimal" operator="lessThanOrEqual" allowBlank="1" showInputMessage="1" showErrorMessage="1" errorTitle="Supera el valor permitido" sqref="C75" xr:uid="{7199515A-C97E-49BC-A22E-EEDD3A359F94}">
      <formula1>1.79</formula1>
    </dataValidation>
    <dataValidation type="decimal" operator="lessThanOrEqual" allowBlank="1" showInputMessage="1" showErrorMessage="1" errorTitle="Supera el valor permitido" sqref="C76" xr:uid="{ED0A3E84-27BA-4F46-8638-744B58161BCD}">
      <formula1>2</formula1>
    </dataValidation>
    <dataValidation type="decimal" operator="lessThanOrEqual" allowBlank="1" showInputMessage="1" showErrorMessage="1" errorTitle="Supera el valor permitido" sqref="C77" xr:uid="{41DD5FB2-1ADF-4565-A451-DA80EDAEAFFA}">
      <formula1>0.34</formula1>
    </dataValidation>
    <dataValidation type="decimal" operator="lessThanOrEqual" allowBlank="1" showInputMessage="1" showErrorMessage="1" errorTitle="Supera el valor permitido" sqref="C85 C89" xr:uid="{D584CA96-9684-4CC1-AD09-3BA999A7E4D3}">
      <formula1>0.57</formula1>
    </dataValidation>
    <dataValidation type="decimal" operator="lessThanOrEqual" allowBlank="1" showInputMessage="1" showErrorMessage="1" errorTitle="Supera el valor permitido" sqref="C86 C95" xr:uid="{2BF0731F-1A03-4F57-BB3C-A09454F1EA5A}">
      <formula1>0.91</formula1>
    </dataValidation>
    <dataValidation type="decimal" operator="lessThanOrEqual" allowBlank="1" showInputMessage="1" showErrorMessage="1" errorTitle="Supera el valor permitido" sqref="C87" xr:uid="{580F2B62-225A-4BFA-B686-DFD806D2F341}">
      <formula1>1.25</formula1>
    </dataValidation>
    <dataValidation type="decimal" operator="lessThanOrEqual" allowBlank="1" showInputMessage="1" showErrorMessage="1" errorTitle="Supera el valor permitido" sqref="C88 C90" xr:uid="{02004BB5-9AD3-40FF-ADA4-A397431AC0D8}">
      <formula1>0.97</formula1>
    </dataValidation>
    <dataValidation type="decimal" operator="lessThanOrEqual" allowBlank="1" showInputMessage="1" showErrorMessage="1" errorTitle="Supera el valor permitido" sqref="C91 C92 C93 C94 C98" xr:uid="{21F88E78-B646-4025-8F2F-670B5EF442CE}">
      <formula1>1.14</formula1>
    </dataValidation>
    <dataValidation type="decimal" operator="lessThanOrEqual" allowBlank="1" showInputMessage="1" showErrorMessage="1" errorTitle="Supera el valor permitido" sqref="C96" xr:uid="{7ED90435-2A74-450C-8A3E-F24452B7DE88}">
      <formula1>1.7</formula1>
    </dataValidation>
    <dataValidation type="decimal" operator="lessThanOrEqual" allowBlank="1" showInputMessage="1" showErrorMessage="1" errorTitle="Supera el valor permitido" sqref="C97" xr:uid="{90BFFD46-FFF3-480A-8C0F-01B03D4E1CF7}">
      <formula1>2.27</formula1>
    </dataValidation>
    <dataValidation type="decimal" operator="lessThanOrEqual" allowBlank="1" showInputMessage="1" showErrorMessage="1" errorTitle="Supera valor máximo" sqref="B8" xr:uid="{933E57D2-8F32-4864-A987-D69324BB3D2F}">
      <formula1>275000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INOCENCIO ALVAREZ</dc:creator>
  <cp:lastModifiedBy>MARIA GONZALEZ RAMOS</cp:lastModifiedBy>
  <dcterms:created xsi:type="dcterms:W3CDTF">2026-07-29T11:57:33Z</dcterms:created>
  <dcterms:modified xsi:type="dcterms:W3CDTF">2026-07-31T07:38:23Z</dcterms:modified>
</cp:coreProperties>
</file>