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417"/>
  <workbookPr defaultThemeVersion="166925"/>
  <mc:AlternateContent xmlns:mc="http://schemas.openxmlformats.org/markup-compatibility/2006">
    <mc:Choice Requires="x15">
      <x15ac:absPath xmlns:x15ac="http://schemas.microsoft.com/office/spreadsheetml/2010/11/ac" url="U:\compras\general\unidad_b\OBRAS Y MANTENIMIENTO\1 EXPEDIENTES\1 EN TRAMITE\C S-02636-2026 - Obras renovac integral cubiertas edif B y C Torrespaña(VV)\2 Doc def\"/>
    </mc:Choice>
  </mc:AlternateContent>
  <xr:revisionPtr revIDLastSave="0" documentId="13_ncr:1_{EF091B88-47F8-4289-9A10-3C773F37D9FC}" xr6:coauthVersionLast="36" xr6:coauthVersionMax="36" xr10:uidLastSave="{00000000-0000-0000-0000-000000000000}"/>
  <bookViews>
    <workbookView xWindow="0" yWindow="0" windowWidth="16457" windowHeight="4800" xr2:uid="{A52B4E31-3FAB-4C67-A221-F7C3CBA493C6}"/>
  </bookViews>
  <sheets>
    <sheet name="Anexo I pag 1 oferta" sheetId="5" r:id="rId1"/>
    <sheet name="Anexo I Tabla Desglose Precio" sheetId="4" r:id="rId2"/>
  </sheets>
  <definedNames>
    <definedName name="_xlnm._FilterDatabase" localSheetId="1" hidden="1">'Anexo I Tabla Desglose Precio'!$A$6:$F$274</definedName>
    <definedName name="_xlnm.Print_Area" localSheetId="0">'Anexo I pag 1 oferta'!$A$3:$I$56</definedName>
    <definedName name="_xlnm.Print_Area" localSheetId="1">'Anexo I Tabla Desglose Precio'!$A$7:$F$280</definedName>
    <definedName name="_xlnm.Print_Titles" localSheetId="1">'Anexo I Tabla Desglose Precio'!$4:$6</definedName>
  </definedNames>
  <calcPr calcId="191029" fullPrecision="0"/>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F267" i="4" l="1"/>
  <c r="F268" i="4" s="1"/>
  <c r="F264" i="4"/>
  <c r="F263" i="4"/>
  <c r="F262" i="4"/>
  <c r="F261" i="4"/>
  <c r="F260" i="4"/>
  <c r="F259" i="4"/>
  <c r="F216" i="4"/>
  <c r="F215" i="4"/>
  <c r="F214" i="4"/>
  <c r="F213" i="4"/>
  <c r="F212" i="4"/>
  <c r="F211" i="4"/>
  <c r="F210" i="4"/>
  <c r="F209" i="4"/>
  <c r="F208" i="4"/>
  <c r="F207" i="4"/>
  <c r="F206" i="4"/>
  <c r="F205" i="4"/>
  <c r="F204" i="4"/>
  <c r="F233" i="4"/>
  <c r="F232" i="4"/>
  <c r="F231" i="4"/>
  <c r="F230" i="4"/>
  <c r="F229" i="4"/>
  <c r="F228" i="4"/>
  <c r="F227" i="4"/>
  <c r="F226" i="4"/>
  <c r="F225" i="4"/>
  <c r="F224" i="4"/>
  <c r="F223" i="4"/>
  <c r="F222" i="4"/>
  <c r="F221" i="4"/>
  <c r="F220" i="4"/>
  <c r="F219" i="4"/>
  <c r="F218" i="4"/>
  <c r="F217" i="4"/>
  <c r="F245" i="4"/>
  <c r="F244" i="4"/>
  <c r="F243" i="4"/>
  <c r="F242" i="4"/>
  <c r="F241" i="4"/>
  <c r="F240" i="4"/>
  <c r="F239" i="4"/>
  <c r="F238" i="4"/>
  <c r="F237" i="4"/>
  <c r="F236" i="4"/>
  <c r="F235" i="4"/>
  <c r="F234" i="4"/>
  <c r="F251" i="4"/>
  <c r="F250" i="4"/>
  <c r="F249" i="4"/>
  <c r="F248" i="4"/>
  <c r="F247" i="4"/>
  <c r="F246" i="4"/>
  <c r="F192" i="4"/>
  <c r="F191" i="4"/>
  <c r="F190" i="4"/>
  <c r="F189" i="4"/>
  <c r="F188" i="4"/>
  <c r="F187" i="4"/>
  <c r="F186" i="4"/>
  <c r="F102" i="4"/>
  <c r="F103" i="4"/>
  <c r="F104" i="4"/>
  <c r="F105" i="4"/>
  <c r="F106" i="4"/>
  <c r="F107" i="4"/>
  <c r="F108" i="4"/>
  <c r="F109" i="4"/>
  <c r="F110" i="4"/>
  <c r="F111" i="4"/>
  <c r="F85" i="4"/>
  <c r="F86" i="4"/>
  <c r="F87" i="4"/>
  <c r="F88" i="4"/>
  <c r="F89" i="4"/>
  <c r="F90" i="4"/>
  <c r="F91" i="4"/>
  <c r="F92" i="4"/>
  <c r="F93" i="4"/>
  <c r="F94" i="4"/>
  <c r="F95" i="4"/>
  <c r="F96" i="4"/>
  <c r="F97" i="4"/>
  <c r="F98" i="4"/>
  <c r="F99" i="4"/>
  <c r="F100" i="4"/>
  <c r="F101" i="4"/>
  <c r="F68" i="4"/>
  <c r="F69" i="4"/>
  <c r="F70" i="4"/>
  <c r="F71" i="4"/>
  <c r="F265" i="4" l="1"/>
  <c r="F270" i="4"/>
  <c r="F271" i="4" s="1"/>
  <c r="F253" i="4"/>
  <c r="F254" i="4"/>
  <c r="F255" i="4"/>
  <c r="F256" i="4"/>
  <c r="F252" i="4"/>
  <c r="F16" i="4"/>
  <c r="F17" i="4"/>
  <c r="F18" i="4"/>
  <c r="F19" i="4"/>
  <c r="F20" i="4"/>
  <c r="F21" i="4"/>
  <c r="F22" i="4"/>
  <c r="F23" i="4"/>
  <c r="F24" i="4"/>
  <c r="F25" i="4"/>
  <c r="F26" i="4"/>
  <c r="F27" i="4"/>
  <c r="F28" i="4"/>
  <c r="F29" i="4"/>
  <c r="F30" i="4"/>
  <c r="F31" i="4"/>
  <c r="F32" i="4"/>
  <c r="F33" i="4"/>
  <c r="F34" i="4"/>
  <c r="F35" i="4"/>
  <c r="F36" i="4"/>
  <c r="F37" i="4"/>
  <c r="F38" i="4"/>
  <c r="F39" i="4"/>
  <c r="F40" i="4"/>
  <c r="F41" i="4"/>
  <c r="F42" i="4"/>
  <c r="F43" i="4"/>
  <c r="F44" i="4"/>
  <c r="F45" i="4"/>
  <c r="F46" i="4"/>
  <c r="F47" i="4"/>
  <c r="F48" i="4"/>
  <c r="F49" i="4"/>
  <c r="F50" i="4"/>
  <c r="F51" i="4"/>
  <c r="F52" i="4"/>
  <c r="F53" i="4"/>
  <c r="F54" i="4"/>
  <c r="F55" i="4"/>
  <c r="F56" i="4"/>
  <c r="F57" i="4"/>
  <c r="F58" i="4"/>
  <c r="F59" i="4"/>
  <c r="F60" i="4"/>
  <c r="F61" i="4"/>
  <c r="F62" i="4"/>
  <c r="F63" i="4"/>
  <c r="F64" i="4"/>
  <c r="F65" i="4"/>
  <c r="F66" i="4"/>
  <c r="F67" i="4"/>
  <c r="F257" i="4" l="1"/>
  <c r="F182" i="4"/>
  <c r="F183" i="4"/>
  <c r="F184" i="4"/>
  <c r="F185" i="4"/>
  <c r="F195" i="4"/>
  <c r="F196" i="4"/>
  <c r="F197" i="4"/>
  <c r="F198" i="4"/>
  <c r="F199" i="4"/>
  <c r="F200" i="4"/>
  <c r="F201" i="4"/>
  <c r="F181" i="4"/>
  <c r="F180" i="4"/>
  <c r="F179" i="4"/>
  <c r="F178" i="4"/>
  <c r="F177" i="4"/>
  <c r="F176" i="4"/>
  <c r="F175" i="4"/>
  <c r="F174" i="4"/>
  <c r="F173" i="4"/>
  <c r="F146" i="4"/>
  <c r="F147" i="4"/>
  <c r="F148" i="4"/>
  <c r="F149" i="4"/>
  <c r="F150" i="4"/>
  <c r="F151" i="4"/>
  <c r="F152" i="4"/>
  <c r="F153" i="4"/>
  <c r="F154" i="4"/>
  <c r="F155" i="4"/>
  <c r="F156" i="4"/>
  <c r="F157" i="4"/>
  <c r="F160" i="4"/>
  <c r="F161" i="4"/>
  <c r="F162" i="4"/>
  <c r="F163" i="4"/>
  <c r="F164" i="4"/>
  <c r="F165" i="4"/>
  <c r="F166" i="4"/>
  <c r="F167" i="4"/>
  <c r="F168" i="4"/>
  <c r="F169" i="4"/>
  <c r="F170" i="4"/>
  <c r="F171" i="4"/>
  <c r="F172" i="4"/>
  <c r="F145" i="4"/>
  <c r="F144" i="4"/>
  <c r="F143" i="4"/>
  <c r="F140" i="4"/>
  <c r="F139" i="4"/>
  <c r="F138" i="4"/>
  <c r="F137" i="4"/>
  <c r="F136" i="4"/>
  <c r="F135" i="4"/>
  <c r="F132" i="4"/>
  <c r="F131" i="4"/>
  <c r="F130" i="4"/>
  <c r="F129" i="4"/>
  <c r="F128" i="4"/>
  <c r="F127" i="4"/>
  <c r="F126" i="4"/>
  <c r="F125" i="4"/>
  <c r="F124" i="4"/>
  <c r="F123" i="4"/>
  <c r="F122" i="4"/>
  <c r="F121" i="4"/>
  <c r="F120" i="4"/>
  <c r="F119" i="4"/>
  <c r="F118" i="4"/>
  <c r="F117" i="4"/>
  <c r="F116" i="4"/>
  <c r="F115" i="4"/>
  <c r="F112" i="4"/>
  <c r="F84" i="4"/>
  <c r="F83" i="4"/>
  <c r="F82" i="4"/>
  <c r="F81" i="4"/>
  <c r="F80" i="4"/>
  <c r="F79" i="4"/>
  <c r="F78" i="4"/>
  <c r="F75" i="4"/>
  <c r="F74" i="4"/>
  <c r="F73" i="4"/>
  <c r="F72" i="4"/>
  <c r="F15" i="4"/>
  <c r="F14" i="4"/>
  <c r="F13" i="4"/>
  <c r="F12" i="4"/>
  <c r="F11" i="4"/>
  <c r="F10" i="4"/>
  <c r="F9" i="4"/>
  <c r="F8" i="4"/>
  <c r="F193" i="4" l="1"/>
  <c r="F133" i="4"/>
  <c r="F113" i="4"/>
  <c r="F76" i="4"/>
  <c r="F202" i="4"/>
  <c r="F141" i="4"/>
  <c r="F158" i="4"/>
  <c r="F272" i="4" l="1"/>
  <c r="F274" i="4" s="1"/>
  <c r="D274" i="4" s="1"/>
  <c r="F273" i="4" l="1"/>
  <c r="D273" i="4" s="1"/>
  <c r="F275" i="4" l="1"/>
  <c r="B29" i="5" s="1"/>
</calcChain>
</file>

<file path=xl/sharedStrings.xml><?xml version="1.0" encoding="utf-8"?>
<sst xmlns="http://schemas.openxmlformats.org/spreadsheetml/2006/main" count="821" uniqueCount="572">
  <si>
    <t>Código</t>
  </si>
  <si>
    <t>Ud</t>
  </si>
  <si>
    <t>Resumen</t>
  </si>
  <si>
    <t>CanPres</t>
  </si>
  <si>
    <t/>
  </si>
  <si>
    <t>m2</t>
  </si>
  <si>
    <t>u</t>
  </si>
  <si>
    <t>m</t>
  </si>
  <si>
    <t>ud</t>
  </si>
  <si>
    <t>m²</t>
  </si>
  <si>
    <t>SEÑALIZACIÓN FOTOLUMINISCENTE</t>
  </si>
  <si>
    <t>CUELGUE TEMPORAL Y RE-COLOCACIÓN DETECTOR</t>
  </si>
  <si>
    <t>MONTAJE DE DIFUSOR RECUPERADO</t>
  </si>
  <si>
    <t>MONTAJE DE REJILLAS RECUPERADAS</t>
  </si>
  <si>
    <t>CONTROL DE CALIDAD</t>
  </si>
  <si>
    <t>GESTIÓN DE RESIDUOS DE DEMOLICIÓN Y CONSTRUCCIÓN</t>
  </si>
  <si>
    <t>SEGURIDAD Y SALUD</t>
  </si>
  <si>
    <t>TOTAL PRESUPUESTO EJECUCIÓN MATERIAL</t>
  </si>
  <si>
    <t xml:space="preserve">ESTA TABLA DESGLOSE PRECIO DE OFERTA SE PRESENTARA EN FORMATO PDF 
</t>
  </si>
  <si>
    <t>Fdo:</t>
  </si>
  <si>
    <t>NOTA IMPORTANTE: 
ESTE ANEXO I Y LA TABLA DESGLOSE PRECIO SE PRESENTARAN EN FORMATO PDF
DEBERA ESTAR FIRMADO POR DECLARANTE(S)</t>
  </si>
  <si>
    <t>ANEXO I: MODELO DE PROPOSICIÓN ECONÓMICA</t>
  </si>
  <si>
    <t xml:space="preserve">D./Dª </t>
  </si>
  <si>
    <t xml:space="preserve">provisto de D.N.I./NIE número </t>
  </si>
  <si>
    <t xml:space="preserve">                                (Nombre y dos apellidos)</t>
  </si>
  <si>
    <t xml:space="preserve">en calidad de    </t>
  </si>
  <si>
    <t>de la empresa</t>
  </si>
  <si>
    <t>(cargo que ocupa)</t>
  </si>
  <si>
    <t>(nombre o razón social)</t>
  </si>
  <si>
    <t xml:space="preserve">con NIF </t>
  </si>
  <si>
    <t xml:space="preserve">y domicilio social en </t>
  </si>
  <si>
    <t xml:space="preserve">DP número </t>
  </si>
  <si>
    <t xml:space="preserve">calle/plaza </t>
  </si>
  <si>
    <t>número</t>
  </si>
  <si>
    <t>conforme acredita con Poder.</t>
  </si>
  <si>
    <r>
      <rPr>
        <b/>
        <sz val="11"/>
        <color theme="1"/>
        <rFont val="Calibri"/>
        <family val="2"/>
        <scheme val="minor"/>
      </rPr>
      <t>Se compromete a prestarlo con estricta sujeción a todas las condiciones técnicas y legales que se contienen en las Condiciones Generales de Contratación y de Condiciones Técnicas Particulares que ha examinado y expresamente acepta</t>
    </r>
    <r>
      <rPr>
        <sz val="11"/>
        <color theme="1"/>
        <rFont val="Calibri"/>
        <family val="2"/>
        <scheme val="minor"/>
      </rPr>
      <t>, señalando como características de su proposición las siguientes:</t>
    </r>
  </si>
  <si>
    <r>
      <t xml:space="preserve">A. El precio máximo ofertado, </t>
    </r>
    <r>
      <rPr>
        <b/>
        <u/>
        <sz val="11"/>
        <color theme="1"/>
        <rFont val="Calibri"/>
        <family val="2"/>
        <scheme val="minor"/>
      </rPr>
      <t>expresado sin IVA</t>
    </r>
    <r>
      <rPr>
        <sz val="11"/>
        <color theme="1"/>
        <rFont val="Calibri"/>
        <family val="2"/>
        <scheme val="minor"/>
      </rPr>
      <t xml:space="preserve"> u otros impuestos indirectos equivalentes, es </t>
    </r>
  </si>
  <si>
    <t xml:space="preserve">de </t>
  </si>
  <si>
    <t xml:space="preserve">€ </t>
  </si>
  <si>
    <t>Las proposiciones económicas incluirán un único precio para cada prestación, aplicable en cada uno de los años de ejecución del contrato.</t>
  </si>
  <si>
    <t>Las proposiciones económicas no podrán superar el importe total del valor estimado indicado en el PCAP cláusula 3ª.</t>
  </si>
  <si>
    <t>Será obligatorio cumplimentar todos los campos de los formularios en caso contrario se desestimará la oferta.</t>
  </si>
  <si>
    <t>En caso de discrepancia entre el importe del precio unitario y el importe indicado en las casillas de estimación total de la obra, prevalecerá el importe del precio unitario de cada prestación, y se corregirá el cálculo partiendo del precio unitario indicado.</t>
  </si>
  <si>
    <t>B.  Desglose Precio:</t>
  </si>
  <si>
    <t>(tabla desglose precio se incluye en páginas siguientes)</t>
  </si>
  <si>
    <t>Total Capítulo 04</t>
  </si>
  <si>
    <t>Total Capítulo 05</t>
  </si>
  <si>
    <t>Total Capítulo 06</t>
  </si>
  <si>
    <t>Total Capítulo 07</t>
  </si>
  <si>
    <t>Total Capítulo 08</t>
  </si>
  <si>
    <t>Total Capítulo 09</t>
  </si>
  <si>
    <t>CANALETA 200x100 mm TIPO REJIBAND</t>
  </si>
  <si>
    <t>TOTAL CONTRATO</t>
  </si>
  <si>
    <t>Importe Unitario Ofertado</t>
  </si>
  <si>
    <t>TUBO ALUMINIO FLEXIBLE D=150/152 mm AISLADO</t>
  </si>
  <si>
    <t>ACTUACIONES PREVIAS, DEMOLICIONES Y DESMONTAJES</t>
  </si>
  <si>
    <t>DEMOLICIÓN SOLADO BALDOSAS</t>
  </si>
  <si>
    <t>PICADO Y RETIRADA DE MORTERO DE PROTECCIÓN</t>
  </si>
  <si>
    <t>PICADO Y RETIRADA FORMACIÓN PENDIENTE</t>
  </si>
  <si>
    <t>m3</t>
  </si>
  <si>
    <t>RETIRADA DE AISLAMIENTO DE CUBIERTA</t>
  </si>
  <si>
    <t>DESMONTADO DESAGÜE CUBIERTA</t>
  </si>
  <si>
    <t>CAJEADO ZONA DESAGÜES 60x60 CM.</t>
  </si>
  <si>
    <t>DEMOLICIÓN FALSO TECHO</t>
  </si>
  <si>
    <t>DESMONTAJE CON O SIN RECUP. PLACAS FALSO TECHO</t>
  </si>
  <si>
    <t>DESMONTAJE CON O SIN RECUP. SUELO TECNICO</t>
  </si>
  <si>
    <t>DESMONTAJE CON O SIN RECUP. PLACAS SUELO TECNICO</t>
  </si>
  <si>
    <t>PICADO DE YESO EN PARAMENTOS HORIZONTALES Y VERTICALES</t>
  </si>
  <si>
    <t>PICADO ENFOSCADOS CEMENTO PARAMENTOS HORIZONTALES Y VERTICALES</t>
  </si>
  <si>
    <t>CORTE Y PICADO DE FABRICA REVESTIDA PARA ALOJAR IMPERMEABILIZACIÓN</t>
  </si>
  <si>
    <t>RETIRADA DE LÁMINA DE PROTECCIÓN SOLAR</t>
  </si>
  <si>
    <t>LEVANTADO DE ALBARDILLA CON O SIN RECUPERACIÓN</t>
  </si>
  <si>
    <t>DESMONTAJE ELEMENTOS DE PASO/ESCALERAS</t>
  </si>
  <si>
    <t>LEVANTADO DE TRAMEX CON O SIN RECUPERACIÓN</t>
  </si>
  <si>
    <t>LEVANTADO DE CHAPA METÁLICA CON O SIN RECUPERACIÓN</t>
  </si>
  <si>
    <t>LEVANTADO CERRAJERÍA Y/O CARPINTERÍA METÁLICA</t>
  </si>
  <si>
    <t>LEVANTADO PERFILES DE CERRAJERÍA</t>
  </si>
  <si>
    <t>DESMONTAJE DE COBERTURA DE PANEL SANDWICH</t>
  </si>
  <si>
    <t>LEVANTADO DE PASAMANOS</t>
  </si>
  <si>
    <t>LEVANTADO BARANDILLAS A MANO</t>
  </si>
  <si>
    <t>LIMPIEZA SOBRE SOPORTES METÁLICOS</t>
  </si>
  <si>
    <t>DESMONTAJE DE CANALÓN</t>
  </si>
  <si>
    <t>LIMPIEZA DE CANALONES METÁLICOS</t>
  </si>
  <si>
    <t>ELIMINACIÓN DE CORROSIÓN Y PINTURA RICA EN ZINC EN CANALONES METÁLICOS</t>
  </si>
  <si>
    <t>ELIMINACIÓN DE  ANTIGUOS REVESTIMIENTOS/IMPERMEABILIZACIONES  EN CANALONES METÁLICOS</t>
  </si>
  <si>
    <t>DESMONTAJE DE BAJANTE EXTERIOR VISTA</t>
  </si>
  <si>
    <t>LIMPIEZA DE SUMIDERO Y BAJANTE</t>
  </si>
  <si>
    <t>DESMONTAJE DE DIFUSORES</t>
  </si>
  <si>
    <t>DESMONTAJE DE REJILLAS</t>
  </si>
  <si>
    <t>DESMONTAJE DE CONDUCTO DE CLIMATIZACIÓN</t>
  </si>
  <si>
    <t>DESMONTAJE DE LUMINARIAS</t>
  </si>
  <si>
    <t>DESMONTAJE DE DETECTORES</t>
  </si>
  <si>
    <t>DESMONTAJE CON Y SIN RECUP. INSTALACIONES EN PARAM. VERTICALES Y HORIZONTALES</t>
  </si>
  <si>
    <t>RETIRADA DE MÁQUINAS DE CLIMATIZACIÓN</t>
  </si>
  <si>
    <t>DESMONTAJE DE AISLAMIENTO Y FORRADO DE ALUMINIO DE TUBERÍAS DE CLIMA</t>
  </si>
  <si>
    <t>RETIRADA DE TUBERIAS DE INSTALACIONES FUERA DE SERVICIO</t>
  </si>
  <si>
    <t>FIJACIONES PROVISIONALES DE INSTALACIONES NO DESMONTABLES</t>
  </si>
  <si>
    <t>DESMONTAJE DE INSTALACIÓN Y CANALIZACIÓN ELECTRICA</t>
  </si>
  <si>
    <t>Total Capítulo 01</t>
  </si>
  <si>
    <t>CUBIERTA PLANA INVERTIDA NO TRANSITABLE PARA ACABADO EN GRAVA</t>
  </si>
  <si>
    <t>CAPA DE PROTECCIÓN GRAVA 20/40 mm EN CUBIERTA</t>
  </si>
  <si>
    <t>IMPERMEABILIZACIÓN BICAPA DE LÁMINA ASFÁLTICA</t>
  </si>
  <si>
    <t>IMPERMEABILIZACIÓN DE PETO</t>
  </si>
  <si>
    <t>IMPERMEABILIZACIÓN CON MORTERO IMPERMEABILIZANTE</t>
  </si>
  <si>
    <t>PASILLO TÉCNICO SBS PFV 5KG</t>
  </si>
  <si>
    <t>PASILLO TÉCNICO DE LOSA FILTRÓN</t>
  </si>
  <si>
    <t>CONEXIONADO DE SUMIDERO A CUBIERTA</t>
  </si>
  <si>
    <t>SUMIDERO SIFÓNICO AUTOLIMPIABLE</t>
  </si>
  <si>
    <t>PARAGRAVILLAS DE ACERO INOX</t>
  </si>
  <si>
    <t>CANALÓN COLAMINADO EN FPO</t>
  </si>
  <si>
    <t>REPARACIÓN DE CANALÓN DE CHAPA GALVANIZADA</t>
  </si>
  <si>
    <t>BAJANTE VISTA DE FUNDICIÓN</t>
  </si>
  <si>
    <t>BAJANTE VISTA DE PVC</t>
  </si>
  <si>
    <t>BAJANTE DE PVC</t>
  </si>
  <si>
    <t>REPARACIÓN DE BAJANTE</t>
  </si>
  <si>
    <t>AISLAMIENTO XPS 40 MM</t>
  </si>
  <si>
    <t>AISLAMIENTO XPS 50 MM</t>
  </si>
  <si>
    <t>AISLAMIENTO XPS 80 MM</t>
  </si>
  <si>
    <t>AISLAMIENTO XPS 100 MM</t>
  </si>
  <si>
    <t>SELLADO DE CARPINTERÍA EXTERIOR</t>
  </si>
  <si>
    <t>SELLADO JUNTA CONSTRUCCIÓN</t>
  </si>
  <si>
    <t>BASE DE ASFALTO LIQUIDO</t>
  </si>
  <si>
    <t>Total Capítulo 02</t>
  </si>
  <si>
    <t>ALBAÑILERÍA, CERRAMIENTOS Y DIVISIONES</t>
  </si>
  <si>
    <t>REPOSICIÓN FORMACIÓN PENDIENTE CUBIERTA</t>
  </si>
  <si>
    <t>FORMACIÓN CAPA REGULARIZACIÓN</t>
  </si>
  <si>
    <t>REPENDIENTEADO Y RECRECIDO DE CUBIERTA</t>
  </si>
  <si>
    <t>REPASO Y LIMPIEZA DE SOPORTE</t>
  </si>
  <si>
    <t>FORMACIÓN ESCOCIA BASE LÁMINA</t>
  </si>
  <si>
    <t>FÁBRICA LADRILLO PERFORADO 7 cm 1/2 P</t>
  </si>
  <si>
    <t>FÁBRICA LADRILLO PERFORADO 1P</t>
  </si>
  <si>
    <t>FÁBRICA LADRILLO HUECO DOBLE 1/2 P</t>
  </si>
  <si>
    <t>FÁBRICA LADRILLO HUECO SENCILLO</t>
  </si>
  <si>
    <t>DADOS DE APOYO PARA INSTALACIONES</t>
  </si>
  <si>
    <t>HORMIGÓN PARA ARMAR HA-25/F/12/XC2</t>
  </si>
  <si>
    <t>REPARACIÓN DE FISURAS EN CERRAMIENTO/MURO/PETO DE HORMIGÓN</t>
  </si>
  <si>
    <t>REPARACIÓN DE FISURA EN PETO DE LADRILLO</t>
  </si>
  <si>
    <t>REPARACIÓN DE GRIETA EN PETO DE LADRILLO</t>
  </si>
  <si>
    <t>REPARACIÓN GRIETA EN MURO DE HORMIGÓN</t>
  </si>
  <si>
    <t>RECIBIDO CARPINTERÍA METÁLICA Y/O CERRAJERÍA</t>
  </si>
  <si>
    <t>Total Capítulo 03</t>
  </si>
  <si>
    <t>REVESTIMIENTOS, PREFABRICADOS, CHAPADOS Y ALICATADOS</t>
  </si>
  <si>
    <t>GUARNECIDO MAESTREADO Y ENLUCIDO</t>
  </si>
  <si>
    <t>ENFOSCADO MAESTREADO HIDRÓFUGO M-10</t>
  </si>
  <si>
    <t>MONOCAPA</t>
  </si>
  <si>
    <t>ALBARDILLA HORMIGÓN POLÍMERO</t>
  </si>
  <si>
    <t>REPARACIÓN DE GRIETA EN REVESTIMIENTO DE MORTERO</t>
  </si>
  <si>
    <t>REPARACIÓN DE GRIETA EN REVESTIMIENTO DE YESO</t>
  </si>
  <si>
    <t>FALSOS TECHOS Y PAVIMENTOS</t>
  </si>
  <si>
    <t>FALSO TECHO FIBRA MINERAL 60x60x25 P.V</t>
  </si>
  <si>
    <t>PLACAS DE FALSO TECHO</t>
  </si>
  <si>
    <t>MONTAJE DE PLACAS RETIRADAS Y ACOPIADAS</t>
  </si>
  <si>
    <t>SUELO TÉCNICO REGISTRABLE ESTRATIFICADO</t>
  </si>
  <si>
    <t>MONTAJE DE SUELO TECNICO ESTRATIFICADO RECUPERADO</t>
  </si>
  <si>
    <t>AJUSTE Y FIJACIÓN DE SUELO TÉCNICO</t>
  </si>
  <si>
    <t>BALDOSA DE SUELO TÉCNICO</t>
  </si>
  <si>
    <t>SOLADO DE EXTERIOR ANTIDESLIZANTE</t>
  </si>
  <si>
    <t>kg</t>
  </si>
  <si>
    <t>ACERO ELABORADO EN CERRAJERÍA</t>
  </si>
  <si>
    <t>FORRADO/CHAPADO ACERO GALVANIZADO LACADO e=1,5 mm</t>
  </si>
  <si>
    <t>ESCALERA FIJA CON PROTECCIÓN DE ESPALDA</t>
  </si>
  <si>
    <t>SOLADO DE TRAMEX PLETINA-PLETINA 30X30/ 30X2 Y 30X2</t>
  </si>
  <si>
    <t>SOLADO DE TRAMEX PLETINA VARILLA 30X30 / 30X2 Y 5 MM</t>
  </si>
  <si>
    <t>PELDAÑO DE TRAMEX</t>
  </si>
  <si>
    <t>MONTAJE DE TRAMEX RECUPERADO</t>
  </si>
  <si>
    <t>MONTAJE DE ALBARDILLA RECUPERADA</t>
  </si>
  <si>
    <t>ALBARDILLA / VIERTEAGUAS DE ACERO GALVANIZADO+LACADO</t>
  </si>
  <si>
    <t>BARANDILLA DE ACERO GALVANIZADO</t>
  </si>
  <si>
    <t>BARANDILLA DE ACERO LACADO</t>
  </si>
  <si>
    <t>BABERO DE CHAPA</t>
  </si>
  <si>
    <t>PINTURAS Y ACABADOS</t>
  </si>
  <si>
    <t>PINTURA PLÁSTICA EN PARAMENTOS HORIZ. Y VERT.</t>
  </si>
  <si>
    <t>PINTURA AL PLIOLITE EXTERIOR</t>
  </si>
  <si>
    <t>PROTECCIÓN Y PINTURA DE ELEMENTOS DE ACERO Y CERRAJERÍA</t>
  </si>
  <si>
    <t>LIMPIEZA Y PINTURA DE PERFILERÍA DE FALSO TECHO</t>
  </si>
  <si>
    <t>LÁMINA DE PROTECCIÓN SOLAR</t>
  </si>
  <si>
    <t>VIDRIO PLANITHERM 4S BAJO EMISIVO Y CON CONTROL SOLAR. 6/16/4+4.2</t>
  </si>
  <si>
    <t>VIDRIO LAMINAR PVB COLOR 5+5 mm</t>
  </si>
  <si>
    <t>INSTALACIONES</t>
  </si>
  <si>
    <t>LINEA ELECTRICA 3G2.5 mm2 LIBRE HALÓGENOS</t>
  </si>
  <si>
    <t>PANEL LUZERNA AVANT NORMALIT. 600X600. 32W</t>
  </si>
  <si>
    <t>LUMINARIA DE EMERGENCIA FA-200 L NORMALUX</t>
  </si>
  <si>
    <t>MONTAJE DE LUMINARIA RECUPERADA</t>
  </si>
  <si>
    <t>TUBO CORRUGADO M50 LIBRE DE HALOGENOS</t>
  </si>
  <si>
    <t>CANALIZACIÓN TUBO ACEROFLEX D=50 mm</t>
  </si>
  <si>
    <t>CANALIZACIÓN TUBO RIGIDO LIBRE HALÓGENOS D=25 mm</t>
  </si>
  <si>
    <t>PUNTO LUZ SUPERFICIE TUBO ACERO</t>
  </si>
  <si>
    <t>CANALETA 400x100 mm TIPO REJIBAND</t>
  </si>
  <si>
    <t>SOPORTES PARA INSTALACIONES</t>
  </si>
  <si>
    <t>SOPORTE PORTERÍA PARA INSTALACIONES</t>
  </si>
  <si>
    <t>AISLAMIENTO CONDUCTOS ROLL ALU3 45 mm</t>
  </si>
  <si>
    <t>AISLAMIENTO TUBERÍAS</t>
  </si>
  <si>
    <t>LÁMINA CHAPA DE  ALUMINIO</t>
  </si>
  <si>
    <t>MODIFICACIÓN DE TRAZADO DE TUBERÍAS</t>
  </si>
  <si>
    <t>CONDUCTO CHAPA ACERO GALVANIZADO e=1,0 mm</t>
  </si>
  <si>
    <t>CONDUCTO ISOVER CLIMAVER A2 NETO</t>
  </si>
  <si>
    <t>CONDUCTO CIRCULAR CHAPA GALVANIZADA D=125MM</t>
  </si>
  <si>
    <t>CONDUCTO CIRCULAR CHAPA GALVANIZADA D=250MM</t>
  </si>
  <si>
    <t>CONDUCTO CIRCULAR CHAPA GALVANIZADA D=355MM</t>
  </si>
  <si>
    <t>CONDUCTO CIRCULAR CHAPA GALVANIZADA D=450MM</t>
  </si>
  <si>
    <t>DETECTOR DE INCENDIOS</t>
  </si>
  <si>
    <t>VERIFICACIÓN CENTRAL DE INCENDIOS Y REPROGRAMACION</t>
  </si>
  <si>
    <t>REPROGRAMACION CENTRAL</t>
  </si>
  <si>
    <t>VENTILACIONES EN CUBIERTA</t>
  </si>
  <si>
    <t>FUNCIONAMIENTO DESAGÜES CUBIERTAS</t>
  </si>
  <si>
    <t>PRUEBA DE ESTANQUEIDAD Y SERVICIO CUBIERTAS SIN INUNDACIÓN</t>
  </si>
  <si>
    <t>PRUEBA DE ESTANQUEIDAD Y SERVICIO DE FACHADAS</t>
  </si>
  <si>
    <t>PRUEBA DE ESTANQUEIDAD DE CANALONES</t>
  </si>
  <si>
    <t>Total Capítulo 10</t>
  </si>
  <si>
    <t>GESTIÓN DE RESÍDUOS</t>
  </si>
  <si>
    <t>Total Capítulo 11</t>
  </si>
  <si>
    <t>ACERO GALVANIZADO ELABORADO EN CERRAJERÍA</t>
  </si>
  <si>
    <t>NOTA IMPORTANTE: 
Este fichero de mediciones en Excel (ÚNICO FORMATO DISPONIBLE) se facilita como ayuda para la preparación de la oferta económica_ Debe considerarse que, en todo caso, el ÚNICO CONTENIDO TÉCNICO VINCULANTE ES EL DEFINIDO EN EL PLIEGO DE CONDICIONES TÉCNICAS y el licitador debe verificar que los capítulos y contenidos de la oferta presentada correspondan exactamente con las mediciones del Proyecto_</t>
  </si>
  <si>
    <t>Esta tabla se indica como formato válido para la presentación de las ofertas, el único contenido técnico vinculante es el definido en el Pliego de Condiciones Técnicas, el licitador debe verificar que los capítulos y contenidos de la oferta presentada con este formato correspondan exactamente con las mediciones del Proyecto_ Las propuestas deberán presentarse exclusivamente con desglose de capítulos, partidas, subtotales y totales indicado y sin desglose descriptivo de cada partida_</t>
  </si>
  <si>
    <r>
      <t>Gastos Generales</t>
    </r>
    <r>
      <rPr>
        <b/>
        <sz val="8"/>
        <color rgb="FFFF0000"/>
        <rFont val="Calibri"/>
        <family val="2"/>
        <scheme val="minor"/>
      </rPr>
      <t xml:space="preserve"> xx</t>
    </r>
    <r>
      <rPr>
        <b/>
        <sz val="8"/>
        <color rgb="FF000000"/>
        <rFont val="Calibri"/>
        <family val="2"/>
        <scheme val="minor"/>
      </rPr>
      <t xml:space="preserve"> % (a)</t>
    </r>
  </si>
  <si>
    <r>
      <t>Beneficio Industrial</t>
    </r>
    <r>
      <rPr>
        <b/>
        <sz val="8"/>
        <color rgb="FFFF0000"/>
        <rFont val="Calibri"/>
        <family val="2"/>
        <scheme val="minor"/>
      </rPr>
      <t xml:space="preserve"> xx</t>
    </r>
    <r>
      <rPr>
        <b/>
        <sz val="8"/>
        <color rgb="FF000000"/>
        <rFont val="Calibri"/>
        <family val="2"/>
        <scheme val="minor"/>
      </rPr>
      <t xml:space="preserve"> % (b)</t>
    </r>
  </si>
  <si>
    <t xml:space="preserve">(a) (b) Cuando no se indiquen otros porcentajes se entenderá que, quedan incluidos en el precio de la oferta el 13% de Gastos Generales y el 6% de Beneficio Industrial 
</t>
  </si>
  <si>
    <t>Total Ofertado (*)</t>
  </si>
  <si>
    <t>, a</t>
  </si>
  <si>
    <t>(fecha)</t>
  </si>
  <si>
    <r>
      <rPr>
        <sz val="11"/>
        <color theme="0"/>
        <rFont val="Calibri"/>
        <family val="2"/>
        <scheme val="minor"/>
      </rPr>
      <t>.</t>
    </r>
    <r>
      <rPr>
        <sz val="11"/>
        <color theme="1"/>
        <rFont val="Calibri"/>
        <family val="2"/>
        <scheme val="minor"/>
      </rPr>
      <t xml:space="preserve">- FIRMA - (Obligatoria) </t>
    </r>
  </si>
  <si>
    <t>S-02636-2026 - Renovación integral cubiertas B y C Torrespaña</t>
  </si>
  <si>
    <t xml:space="preserve">“Renovación integral cubiertas B y C Torrespaña" </t>
  </si>
  <si>
    <t xml:space="preserve">Expediente n.º S/02636/2026 </t>
  </si>
  <si>
    <t>REVISIÓN, RETIRADA ENSERES, PROTECCIONES Y CANALIZACIONES EN ZONA ACTUACIÓN</t>
  </si>
  <si>
    <t>RETIRADA DE GRAVA EXISTENTE EN CUBIERTA SIN RECUPERACIÓN</t>
  </si>
  <si>
    <t>RETIRADA DE GRAVA EXISTENTE EN CUBIERTA CON RECUPERACIÓN Y ACOPIO</t>
  </si>
  <si>
    <t>RETIRADA CAPAS IMPERMEABILIZACIÓN CUBIERTA</t>
  </si>
  <si>
    <t>LIMPIEZA DE LÁMINA ASFÁLTICA NO RETIRADA</t>
  </si>
  <si>
    <t>DEMOLICIÓN PASOS INSTALACIONES</t>
  </si>
  <si>
    <t>FRESADO Y LIMPIEZA EXHAUSTIVA DE LA SUPERFICIE DE HORMIGÓN</t>
  </si>
  <si>
    <t>GRANALLADO Y LIMPIEZA EXHAUSTIVA DE LA SUPERFICIE DE HORMIGÓN</t>
  </si>
  <si>
    <t>LIMPIEZA DE HORMIGÓN MEDIANTE PROYECCIÓN EN SECO DE MATERIAL ABRASIVO</t>
  </si>
  <si>
    <t>LIMPIEZA DE HORMIGÓN MEDIANTE CEPILLO Y AGUA A PRESIÓN</t>
  </si>
  <si>
    <t>DESMONTAJE DE CORTINERO</t>
  </si>
  <si>
    <t>DEMOLICIÓN DE FALSA VIGA</t>
  </si>
  <si>
    <t>PICADO DE MONOCAPA</t>
  </si>
  <si>
    <t>PICADO DE ALICATADO</t>
  </si>
  <si>
    <t>DEMOLICIÓN DE LOSA FILTRÓN CON O SIN RECUPERACIÓN</t>
  </si>
  <si>
    <t>DEMOLICIÓN FÁBRICA CERÁMICA REVESTIDA A AMBAS CARAS</t>
  </si>
  <si>
    <t>DESMONTAJE DE VIDRIOS Y MARCO PERIMETRAL</t>
  </si>
  <si>
    <t>LEVANTADO DE MOSQUITERAS SIN RECUPERACIÓN</t>
  </si>
  <si>
    <t>DESMONTAJE DE DIFUSORES LINEALES</t>
  </si>
  <si>
    <t>DESMONTAJE DE DETECTOR DE PRESENCIA</t>
  </si>
  <si>
    <t>DESMONTAJE DE ANTENA</t>
  </si>
  <si>
    <t>DESMONTAJE DE CANALIZACIÓN SUPERFICIAL Y CABLEADO</t>
  </si>
  <si>
    <t>RETIRADA DE MÁQUINA DE EXTRACCIÓN</t>
  </si>
  <si>
    <t>m³</t>
  </si>
  <si>
    <t>RETIRADA DE TIERRA VEGETAL</t>
  </si>
  <si>
    <t>DESMONTAJE DE JARDINERA Y RIEGO</t>
  </si>
  <si>
    <t>TRASPLANTADO DE ELEMENTOS VEGETALES EN JARDINERA</t>
  </si>
  <si>
    <t>AISLAMIENTOS, CUBIERTAS E IMPERMEABILIZACIONES, FACHADAS Y SELLADOS</t>
  </si>
  <si>
    <t>CUBIERTA PLANA TRANSITABLE SOBRE PLOTS</t>
  </si>
  <si>
    <t>CUBIERTA PLANA AJARDINADA</t>
  </si>
  <si>
    <t>CRIBADO, LIMPIEZA Y EXTENDIDO DE GRAVILLA EXISTENTE EN CUBIERTA</t>
  </si>
  <si>
    <t>CANALÓN CHAPA GALVANIZADA</t>
  </si>
  <si>
    <t>IMPERMEABILIZACIÓN DE JARDINERAS</t>
  </si>
  <si>
    <t>COLOCACIÓN DE LOSA FILTRÓN RECUPERADA</t>
  </si>
  <si>
    <t>REPARACIÓN E IMPRIMACIÓN DE SUPERFICIE DE HORMIGÓN</t>
  </si>
  <si>
    <t>IMPERMEABILIZACIÓN MEDIANTE BANDA DE BUTILO + POLIURETANO BITUMEN</t>
  </si>
  <si>
    <t>REPARACIÓN Y AJUSTE DE TAPETAS</t>
  </si>
  <si>
    <t>SELLADO DE PREFABRICADOS DE FACHADA</t>
  </si>
  <si>
    <t>SELLADO DE HUECO PASAMUROS PARA TENSORES DEL ENCOFRADO</t>
  </si>
  <si>
    <t>LIMPIEZA DE MURO DE HORMIGÓN VISTO</t>
  </si>
  <si>
    <t>LIMPIEZA DE VIDRIO EN FACHADA</t>
  </si>
  <si>
    <t>LIMPIEZA DE TAPETAS DE ALUMINIO</t>
  </si>
  <si>
    <t>SELLADO DE VIDRIOS</t>
  </si>
  <si>
    <t>CERRAMIENTO DE HUECOS DE FORJADO</t>
  </si>
  <si>
    <t>REPARACIÓN DE ESTRUCTURA DE HORMIGÓN</t>
  </si>
  <si>
    <t>FALSO TECHO YESO LAMINADO LISO N-13</t>
  </si>
  <si>
    <t>FORMACIÓN FALSA VIGA DE CARTÓN YESO</t>
  </si>
  <si>
    <t>FAJA /TABICA/CORTINERO LISA CARTÓN-YESO</t>
  </si>
  <si>
    <t>LIMPIEZA DE PERFILERÍA DE FALSO TECHO</t>
  </si>
  <si>
    <t>HORMIGÓN POROSO</t>
  </si>
  <si>
    <t>PAVIMENTO TÉCNICO EXTERIOR</t>
  </si>
  <si>
    <t>MONTAJE DE SUELO TECNICO EXTERIOR RECUPERADO</t>
  </si>
  <si>
    <t>CARPINTERÍA, CERRAJERÍA Y VIDRIERÍA</t>
  </si>
  <si>
    <t>ANCLAJE BARRA ACERO CORRUGADO</t>
  </si>
  <si>
    <t>ESCALERA DE MANTENIMIENTO</t>
  </si>
  <si>
    <t>CHAPA LAGRIMADA</t>
  </si>
  <si>
    <t>CHAPA GALVANIZADA PERFORADA ABOCARDADA</t>
  </si>
  <si>
    <t>MONTAJE DE BARANDILLA RECUPERADA</t>
  </si>
  <si>
    <t>CARPINTERÍA ALUMINIO COLOR RPT 70 mm</t>
  </si>
  <si>
    <t>REPOSICIÓN DE CERRAJERÍA Y CARP. METÁLICA RECUPERADA</t>
  </si>
  <si>
    <t>VIDRIO ARMADO CON MALLA DE 6 MM DE ESPESOR</t>
  </si>
  <si>
    <t>MOSQUITERA FIJA MARCO ALUM. MALLA FIBRA VIDRIO</t>
  </si>
  <si>
    <t>REPARACIÓN, AJUSTE Y SELLADO DE LUCERNARIOS</t>
  </si>
  <si>
    <t>CHAPA DE ACERO LACADO</t>
  </si>
  <si>
    <t>MARQUESINA POLICARBONATO</t>
  </si>
  <si>
    <t>PERFIL CUBIERTA GALVANIZADA</t>
  </si>
  <si>
    <t>REVESTIMIENTO FACHADA MALLA DÉPLOYÉ</t>
  </si>
  <si>
    <t>CARPINTERÍA Y CERRAJERÍA METÁLICA</t>
  </si>
  <si>
    <t>REMATE SUP. PANEL COMPOSITE</t>
  </si>
  <si>
    <t>PINTURA DE ELEMENTOS DE ALUMINIO</t>
  </si>
  <si>
    <t>SEÑAL POLIESTIRENO 297x420mm.FOTOLUM.</t>
  </si>
  <si>
    <t>SEÑAL POLIESTIRENO 420X297mm. BANDEROLA</t>
  </si>
  <si>
    <t>PANEL LUZERNA AVANT NORMALIT 1200X600 64W</t>
  </si>
  <si>
    <t>DOWNLIGTH ELIT EL24TB</t>
  </si>
  <si>
    <t>LUMINARIA ESTANCA LED LIDERLUX LD-20000 LED 24.</t>
  </si>
  <si>
    <t>APLIQUE ESTANCO</t>
  </si>
  <si>
    <t>MONTAJE DE CANALIZACIÓN SUPERFICIAL Y CABLEADO</t>
  </si>
  <si>
    <t>REJILLAS DE IMPULSIÓN</t>
  </si>
  <si>
    <t>REJILLAS DE RETORNO</t>
  </si>
  <si>
    <t>CONDUCTO CHAPA e=1,0 mm, AISLADO e=20MM</t>
  </si>
  <si>
    <t>CONDUCTO CIRCULAR CHAPA GALVANIZADA D=560MM</t>
  </si>
  <si>
    <t>CONDUCTO CIRCULAR CHAPA GALVANIZADA D=800MM</t>
  </si>
  <si>
    <t>CONDUCTO CIRCULAR CHAPA GALVANIZADA D=1000MM</t>
  </si>
  <si>
    <t>TUB.POLIPROPILENO S5/SDR-11 S DN15 (20mm ext-16,2mm int)</t>
  </si>
  <si>
    <t>TUB.POLIPROPILENO S5/SDR-11 MF DN 50 (63mm ext-51,4mm int)</t>
  </si>
  <si>
    <t>ENTRONQUE TUBERÍA GENERAL DE AGUA</t>
  </si>
  <si>
    <t>GRIFO DE BALDEO</t>
  </si>
  <si>
    <t>DETECTOR DE PRESENCIA</t>
  </si>
  <si>
    <t>PROGRAMADOR</t>
  </si>
  <si>
    <t>RIEGO POR GOTEO</t>
  </si>
  <si>
    <t>PRUEBA DE ESTANQUEIDAD Y SERVICIO CUBIERTAS CON INUNDACIÓN</t>
  </si>
  <si>
    <t>C_BYC_01</t>
  </si>
  <si>
    <t>C_BYC_01_01</t>
  </si>
  <si>
    <t>C_BYC_01_02</t>
  </si>
  <si>
    <t>C_BYC_01_03</t>
  </si>
  <si>
    <t>C_BYC_01_04</t>
  </si>
  <si>
    <t>C_BYC_01_05</t>
  </si>
  <si>
    <t>C_BYC_01_06</t>
  </si>
  <si>
    <t>C_BYC_01_07</t>
  </si>
  <si>
    <t>C_BYC_01_08</t>
  </si>
  <si>
    <t>C_BYC_01_09</t>
  </si>
  <si>
    <t>C_BYC_01_10</t>
  </si>
  <si>
    <t>C_BYC_01_11</t>
  </si>
  <si>
    <t>C_BYC_01_12</t>
  </si>
  <si>
    <t>C_BYC_01_13</t>
  </si>
  <si>
    <t>C_BYC_01_14</t>
  </si>
  <si>
    <t>C_BYC_01_15</t>
  </si>
  <si>
    <t>C_BYC_01_16</t>
  </si>
  <si>
    <t>C_BYC_01_17</t>
  </si>
  <si>
    <t>C_BYC_01_18</t>
  </si>
  <si>
    <t>C_BYC_01_19</t>
  </si>
  <si>
    <t>C_BYC_01_20</t>
  </si>
  <si>
    <t>C_BYC_01_21</t>
  </si>
  <si>
    <t>C_BYC_01_22</t>
  </si>
  <si>
    <t>C_BYC_01_23</t>
  </si>
  <si>
    <t>C_BYC_01_24</t>
  </si>
  <si>
    <t>C_BYC_01_25</t>
  </si>
  <si>
    <t>C_BYC_01_26</t>
  </si>
  <si>
    <t>C_BYC_01_27</t>
  </si>
  <si>
    <t>C_BYC_01_28</t>
  </si>
  <si>
    <t>C_BYC_01_29</t>
  </si>
  <si>
    <t>C_BYC_01_30</t>
  </si>
  <si>
    <t>C_BYC_01_31</t>
  </si>
  <si>
    <t>C_BYC_01_32</t>
  </si>
  <si>
    <t>C_BYC_01_33</t>
  </si>
  <si>
    <t>C_BYC_01_34</t>
  </si>
  <si>
    <t>C_BYC_01_35</t>
  </si>
  <si>
    <t>C_BYC_01_36</t>
  </si>
  <si>
    <t>C_BYC_01_37</t>
  </si>
  <si>
    <t>C_BYC_01_38</t>
  </si>
  <si>
    <t>C_BYC_01_39</t>
  </si>
  <si>
    <t>C_BYC_01_40</t>
  </si>
  <si>
    <t>C_BYC_01_41</t>
  </si>
  <si>
    <t>C_BYC_01_42</t>
  </si>
  <si>
    <t>C_BYC_01_43</t>
  </si>
  <si>
    <t>C_BYC_01_44</t>
  </si>
  <si>
    <t>C_BYC_01_45</t>
  </si>
  <si>
    <t>C_BYC_01_46</t>
  </si>
  <si>
    <t>C_BYC_01_47</t>
  </si>
  <si>
    <t>C_BYC_01_48</t>
  </si>
  <si>
    <t>C_BYC_01_49</t>
  </si>
  <si>
    <t>C_BYC_01_50</t>
  </si>
  <si>
    <t>C_BYC_01_51</t>
  </si>
  <si>
    <t>C_BYC_01_52</t>
  </si>
  <si>
    <t>C_BYC_01_53</t>
  </si>
  <si>
    <t>C_BYC_01_54</t>
  </si>
  <si>
    <t>C_BYC_01_55</t>
  </si>
  <si>
    <t>C_BYC_01_56</t>
  </si>
  <si>
    <t>C_BYC_01_57</t>
  </si>
  <si>
    <t>C_BYC_01_58</t>
  </si>
  <si>
    <t>C_BYC_01_59</t>
  </si>
  <si>
    <t>C_BYC_01_60</t>
  </si>
  <si>
    <t>C_BYC_01_61</t>
  </si>
  <si>
    <t>C_BYC_01_62</t>
  </si>
  <si>
    <t>C_BYC_01_63</t>
  </si>
  <si>
    <t>C_BYC_01_64</t>
  </si>
  <si>
    <t>C_BYC_01_65</t>
  </si>
  <si>
    <t>C_BYC_01_66</t>
  </si>
  <si>
    <t>C_BYC_01_67</t>
  </si>
  <si>
    <t>C_BYC_01_68</t>
  </si>
  <si>
    <t>C_BYC_02</t>
  </si>
  <si>
    <t>C_BYC_02_01</t>
  </si>
  <si>
    <t>C_BYC_02_02</t>
  </si>
  <si>
    <t>C_BYC_02_03</t>
  </si>
  <si>
    <t>C_BYC_02_04</t>
  </si>
  <si>
    <t>C_BYC_02_05</t>
  </si>
  <si>
    <t>C_BYC_02_06</t>
  </si>
  <si>
    <t>C_BYC_02_07</t>
  </si>
  <si>
    <t>C_BYC_02_08</t>
  </si>
  <si>
    <t>C_BYC_02_09</t>
  </si>
  <si>
    <t>C_BYC_02_10</t>
  </si>
  <si>
    <t>C_BYC_02_11</t>
  </si>
  <si>
    <t>C_BYC_02_12</t>
  </si>
  <si>
    <t>C_BYC_02_13</t>
  </si>
  <si>
    <t>C_BYC_02_14</t>
  </si>
  <si>
    <t>C_BYC_02_15</t>
  </si>
  <si>
    <t>C_BYC_02_16</t>
  </si>
  <si>
    <t>C_BYC_02_17</t>
  </si>
  <si>
    <t>C_BYC_02_18</t>
  </si>
  <si>
    <t>C_BYC_02_19</t>
  </si>
  <si>
    <t>C_BYC_02_20</t>
  </si>
  <si>
    <t>C_BYC_02_21</t>
  </si>
  <si>
    <t>C_BYC_02_22</t>
  </si>
  <si>
    <t>C_BYC_02_23</t>
  </si>
  <si>
    <t>C_BYC_02_24</t>
  </si>
  <si>
    <t>C_BYC_02_25</t>
  </si>
  <si>
    <t>C_BYC_02_26</t>
  </si>
  <si>
    <t>C_BYC_02_27</t>
  </si>
  <si>
    <t>C_BYC_02_28</t>
  </si>
  <si>
    <t>C_BYC_02_29</t>
  </si>
  <si>
    <t>C_BYC_02_30</t>
  </si>
  <si>
    <t>C_BYC_02_31</t>
  </si>
  <si>
    <t>C_BYC_02_32</t>
  </si>
  <si>
    <t>C_BYC_02_33</t>
  </si>
  <si>
    <t>C_BYC_02_34</t>
  </si>
  <si>
    <t>C_BYC_02_35</t>
  </si>
  <si>
    <t>C_BYC_03</t>
  </si>
  <si>
    <t>C_BYC_03_01</t>
  </si>
  <si>
    <t>C_BYC_03_02</t>
  </si>
  <si>
    <t>C_BYC_03_03</t>
  </si>
  <si>
    <t>C_BYC_03_04</t>
  </si>
  <si>
    <t>C_BYC_03_05</t>
  </si>
  <si>
    <t>C_BYC_03_06</t>
  </si>
  <si>
    <t>C_BYC_03_07</t>
  </si>
  <si>
    <t>C_BYC_03_08</t>
  </si>
  <si>
    <t>C_BYC_03_09</t>
  </si>
  <si>
    <t>C_BYC_03_10</t>
  </si>
  <si>
    <t>C_BYC_03_11</t>
  </si>
  <si>
    <t>C_BYC_03_12</t>
  </si>
  <si>
    <t>C_BYC_03_13</t>
  </si>
  <si>
    <t>C_BYC_03_14</t>
  </si>
  <si>
    <t>C_BYC_03_15</t>
  </si>
  <si>
    <t>C_BYC_03_16</t>
  </si>
  <si>
    <t>C_BYC_03_17</t>
  </si>
  <si>
    <t>C_BYC_03_18</t>
  </si>
  <si>
    <t>C_BYC_04</t>
  </si>
  <si>
    <t>C_BYC_04_01</t>
  </si>
  <si>
    <t>C_BYC_04_02</t>
  </si>
  <si>
    <t>C_BYC_04_03</t>
  </si>
  <si>
    <t>C_BYC_04_04</t>
  </si>
  <si>
    <t>C_BYC_04_05</t>
  </si>
  <si>
    <t>C_BYC_04_06</t>
  </si>
  <si>
    <t>C_BYC_05</t>
  </si>
  <si>
    <t>C_BYC_05_01</t>
  </si>
  <si>
    <t>C_BYC_05_02</t>
  </si>
  <si>
    <t>C_BYC_05_03</t>
  </si>
  <si>
    <t>C_BYC_05_04</t>
  </si>
  <si>
    <t>C_BYC_05_05</t>
  </si>
  <si>
    <t>C_BYC_05_06</t>
  </si>
  <si>
    <t>C_BYC_05_07</t>
  </si>
  <si>
    <t>C_BYC_05_08</t>
  </si>
  <si>
    <t>C_BYC_05_09</t>
  </si>
  <si>
    <t>C_BYC_05_10</t>
  </si>
  <si>
    <t>C_BYC_05_11</t>
  </si>
  <si>
    <t>C_BYC_05_12</t>
  </si>
  <si>
    <t>C_BYC_05_13</t>
  </si>
  <si>
    <t>C_BYC_05_14</t>
  </si>
  <si>
    <t>C_BYC_05_15</t>
  </si>
  <si>
    <t>C_BYC_06</t>
  </si>
  <si>
    <t>C_BYC_06_01</t>
  </si>
  <si>
    <t>C_BYC_06_02</t>
  </si>
  <si>
    <t>C_BYC_06_03</t>
  </si>
  <si>
    <t>C_BYC_06_04</t>
  </si>
  <si>
    <t>C_BYC_06_05</t>
  </si>
  <si>
    <t>C_BYC_06_06</t>
  </si>
  <si>
    <t>C_BYC_06_07</t>
  </si>
  <si>
    <t>C_BYC_06_08</t>
  </si>
  <si>
    <t>C_BYC_06_09</t>
  </si>
  <si>
    <t>C_BYC_06_10</t>
  </si>
  <si>
    <t>C_BYC_06_11</t>
  </si>
  <si>
    <t>C_BYC_06_12</t>
  </si>
  <si>
    <t>C_BYC_06_13</t>
  </si>
  <si>
    <t>C_BYC_06_14</t>
  </si>
  <si>
    <t>C_BYC_06_15</t>
  </si>
  <si>
    <t>C_BYC_06_16</t>
  </si>
  <si>
    <t>C_BYC_06_17</t>
  </si>
  <si>
    <t>C_BYC_06_18</t>
  </si>
  <si>
    <t>C_BYC_06_19</t>
  </si>
  <si>
    <t>C_BYC_06_20</t>
  </si>
  <si>
    <t>C_BYC_06_21</t>
  </si>
  <si>
    <t>C_BYC_06_22</t>
  </si>
  <si>
    <t>C_BYC_06_23</t>
  </si>
  <si>
    <t>C_BYC_06_24</t>
  </si>
  <si>
    <t>C_BYC_06_25</t>
  </si>
  <si>
    <t>C_BYC_06_26</t>
  </si>
  <si>
    <t>C_BYC_06_27</t>
  </si>
  <si>
    <t>C_BYC_06_28</t>
  </si>
  <si>
    <t>C_BYC_06_29</t>
  </si>
  <si>
    <t>C_BYC_06_30</t>
  </si>
  <si>
    <t>C_BYC_06_31</t>
  </si>
  <si>
    <t>C_BYC_06_32</t>
  </si>
  <si>
    <t>C_BYC_06_33</t>
  </si>
  <si>
    <t>C_BYC_07</t>
  </si>
  <si>
    <t>C_BYC_07_01</t>
  </si>
  <si>
    <t>C_BYC_07_02</t>
  </si>
  <si>
    <t>C_BYC_07_03</t>
  </si>
  <si>
    <t>C_BYC_07_04</t>
  </si>
  <si>
    <t>C_BYC_07_05</t>
  </si>
  <si>
    <t>C_BYC_07_06</t>
  </si>
  <si>
    <t>C_BYC_07_07</t>
  </si>
  <si>
    <t>C_BYC_08</t>
  </si>
  <si>
    <t>C_BYC_08_01</t>
  </si>
  <si>
    <t>C_BYC_08_02</t>
  </si>
  <si>
    <t>C_BYC_08_03</t>
  </si>
  <si>
    <t>C_BYC_08_04</t>
  </si>
  <si>
    <t>C_BYC_08_05</t>
  </si>
  <si>
    <t>C_BYC_08_06</t>
  </si>
  <si>
    <t>C_BYC_08_07</t>
  </si>
  <si>
    <t>C_BYC_08_08</t>
  </si>
  <si>
    <t>C_BYC_08_09</t>
  </si>
  <si>
    <t>C_BYC_08_10</t>
  </si>
  <si>
    <t>C_BYC_08_11</t>
  </si>
  <si>
    <t>C_BYC_08_12</t>
  </si>
  <si>
    <t>C_BYC_08_13</t>
  </si>
  <si>
    <t>C_BYC_08_14</t>
  </si>
  <si>
    <t>C_BYC_08_15</t>
  </si>
  <si>
    <t>C_BYC_08_16</t>
  </si>
  <si>
    <t>C_BYC_08_17</t>
  </si>
  <si>
    <t>C_BYC_08_18</t>
  </si>
  <si>
    <t>C_BYC_08_19</t>
  </si>
  <si>
    <t>C_BYC_08_20</t>
  </si>
  <si>
    <t>C_BYC_08_21</t>
  </si>
  <si>
    <t>C_BYC_08_22</t>
  </si>
  <si>
    <t>C_BYC_08_23</t>
  </si>
  <si>
    <t>C_BYC_08_24</t>
  </si>
  <si>
    <t>C_BYC_08_25</t>
  </si>
  <si>
    <t>C_BYC_08_26</t>
  </si>
  <si>
    <t>C_BYC_08_27</t>
  </si>
  <si>
    <t>C_BYC_08_28</t>
  </si>
  <si>
    <t>C_BYC_08_29</t>
  </si>
  <si>
    <t>C_BYC_08_30</t>
  </si>
  <si>
    <t>C_BYC_08_31</t>
  </si>
  <si>
    <t>C_BYC_08_32</t>
  </si>
  <si>
    <t>C_BYC_08_33</t>
  </si>
  <si>
    <t>C_BYC_08_34</t>
  </si>
  <si>
    <t>C_BYC_08_35</t>
  </si>
  <si>
    <t>C_BYC_08_36</t>
  </si>
  <si>
    <t>C_BYC_08_37</t>
  </si>
  <si>
    <t>C_BYC_08_38</t>
  </si>
  <si>
    <t>C_BYC_08_39</t>
  </si>
  <si>
    <t>C_BYC_08_40</t>
  </si>
  <si>
    <t>C_BYC_08_41</t>
  </si>
  <si>
    <t>C_BYC_08_42</t>
  </si>
  <si>
    <t>C_BYC_08_43</t>
  </si>
  <si>
    <t>C_BYC_08_44</t>
  </si>
  <si>
    <t>C_BYC_08_45</t>
  </si>
  <si>
    <t>C_BYC_08_46</t>
  </si>
  <si>
    <t>C_BYC_08_47</t>
  </si>
  <si>
    <t>C_BYC_08_48</t>
  </si>
  <si>
    <t>C_BYC_08_49</t>
  </si>
  <si>
    <t>C_BYC_08_50</t>
  </si>
  <si>
    <t>C_BYC_08_51</t>
  </si>
  <si>
    <t>C_BYC_08_52</t>
  </si>
  <si>
    <t>C_BYC_08_53</t>
  </si>
  <si>
    <t>C_BYC_09</t>
  </si>
  <si>
    <t>C_BYC_09_01</t>
  </si>
  <si>
    <t>C_BYC_09_02</t>
  </si>
  <si>
    <t>C_BYC_09_03</t>
  </si>
  <si>
    <t>C_BYC_09_04</t>
  </si>
  <si>
    <t>C_BYC_09_05</t>
  </si>
  <si>
    <t>C_BYC_09_06</t>
  </si>
  <si>
    <t>C_BYC_10</t>
  </si>
  <si>
    <t>C_BYC_10_01</t>
  </si>
  <si>
    <t>C_BYC_11</t>
  </si>
  <si>
    <t>C_BYC_11_01</t>
  </si>
  <si>
    <t xml:space="preserve">(*) Deben ofertarse (completarse) todas las partidas_ Si alguna se ofertara por importe CERO (0) se consideraría ofertada SIN COSTE para CRTVE_  </t>
  </si>
  <si>
    <t>ESCALERA FIJA SIN PROTECCIÓN DE ESPALDA E8</t>
  </si>
  <si>
    <t>ESCALERA FIJA SIN PROTECCIÓN DE ESPALDA E4</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</si>
</sst>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5" x14ac:knownFonts="1">
    <font>
      <sz val="11"/>
      <color theme="1"/>
      <name val="Calibri"/>
      <family val="2"/>
      <scheme val="minor"/>
    </font>
    <font>
      <b/>
      <sz val="10"/>
      <color theme="1"/>
      <name val="Calibri"/>
      <family val="2"/>
      <scheme val="minor"/>
    </font>
    <font>
      <b/>
      <sz val="14"/>
      <color theme="1"/>
      <name val="Calibri"/>
      <family val="2"/>
      <scheme val="minor"/>
    </font>
    <font>
      <b/>
      <i/>
      <sz val="10"/>
      <color theme="1"/>
      <name val="Calibri"/>
      <family val="2"/>
      <scheme val="minor"/>
    </font>
    <font>
      <b/>
      <sz val="8"/>
      <color theme="1"/>
      <name val="Calibri"/>
      <family val="2"/>
      <scheme val="minor"/>
    </font>
    <font>
      <b/>
      <sz val="8"/>
      <color rgb="FFFF00FF"/>
      <name val="Calibri"/>
      <family val="2"/>
      <scheme val="minor"/>
    </font>
    <font>
      <sz val="8"/>
      <color theme="1"/>
      <name val="Calibri"/>
      <family val="2"/>
      <scheme val="minor"/>
    </font>
    <font>
      <b/>
      <sz val="11"/>
      <color theme="1"/>
      <name val="Calibri"/>
      <family val="2"/>
      <scheme val="minor"/>
    </font>
    <font>
      <sz val="11"/>
      <name val="Calibri"/>
      <family val="2"/>
      <scheme val="minor"/>
    </font>
    <font>
      <b/>
      <i/>
      <sz val="10"/>
      <name val="Calibri"/>
      <family val="2"/>
      <scheme val="minor"/>
    </font>
    <font>
      <b/>
      <sz val="8"/>
      <name val="Calibri"/>
      <family val="2"/>
      <scheme val="minor"/>
    </font>
    <font>
      <sz val="8"/>
      <name val="Calibri"/>
      <family val="2"/>
      <scheme val="minor"/>
    </font>
    <font>
      <b/>
      <sz val="10"/>
      <color theme="1"/>
      <name val="Calibri"/>
      <family val="2"/>
    </font>
    <font>
      <b/>
      <sz val="16"/>
      <color rgb="FFFF0000"/>
      <name val="Calibri"/>
      <family val="2"/>
      <scheme val="minor"/>
    </font>
    <font>
      <b/>
      <sz val="8"/>
      <color rgb="FF000000"/>
      <name val="Calibri"/>
      <family val="2"/>
      <scheme val="minor"/>
    </font>
    <font>
      <b/>
      <sz val="8"/>
      <color rgb="FFFF0000"/>
      <name val="Calibri"/>
      <family val="2"/>
      <scheme val="minor"/>
    </font>
    <font>
      <sz val="8"/>
      <color rgb="FFFF0000"/>
      <name val="Calibri"/>
      <family val="2"/>
      <scheme val="minor"/>
    </font>
    <font>
      <sz val="10"/>
      <color theme="1"/>
      <name val="Calibri"/>
      <family val="2"/>
      <scheme val="minor"/>
    </font>
    <font>
      <b/>
      <sz val="10"/>
      <color rgb="FFE36C0A"/>
      <name val="Calibri"/>
      <family val="2"/>
      <scheme val="minor"/>
    </font>
    <font>
      <b/>
      <sz val="14"/>
      <color rgb="FFE36C0A"/>
      <name val="Calibri"/>
      <family val="2"/>
      <scheme val="minor"/>
    </font>
    <font>
      <i/>
      <sz val="8"/>
      <color theme="1"/>
      <name val="Calibri"/>
      <family val="2"/>
      <scheme val="minor"/>
    </font>
    <font>
      <b/>
      <u/>
      <sz val="11"/>
      <color theme="1"/>
      <name val="Calibri"/>
      <family val="2"/>
      <scheme val="minor"/>
    </font>
    <font>
      <i/>
      <sz val="11"/>
      <color theme="1"/>
      <name val="Calibri"/>
      <family val="2"/>
      <scheme val="minor"/>
    </font>
    <font>
      <b/>
      <i/>
      <sz val="9"/>
      <color theme="1"/>
      <name val="Calibri"/>
      <family val="2"/>
      <scheme val="minor"/>
    </font>
    <font>
      <sz val="11"/>
      <color theme="0"/>
      <name val="Calibri"/>
      <family val="2"/>
      <scheme val="minor"/>
    </font>
  </fonts>
  <fills count="6">
    <fill>
      <patternFill patternType="none"/>
    </fill>
    <fill>
      <patternFill patternType="gray125"/>
    </fill>
    <fill>
      <patternFill patternType="solid">
        <fgColor rgb="FFB4CBE0"/>
        <bgColor indexed="64"/>
      </patternFill>
    </fill>
    <fill>
      <patternFill patternType="solid">
        <fgColor rgb="FFFFFFCC"/>
        <bgColor indexed="64"/>
      </patternFill>
    </fill>
    <fill>
      <patternFill patternType="solid">
        <fgColor rgb="FFFFFF99"/>
        <bgColor indexed="64"/>
      </patternFill>
    </fill>
    <fill>
      <patternFill patternType="solid">
        <fgColor theme="0" tint="-4.9989318521683403E-2"/>
        <bgColor indexed="64"/>
      </patternFill>
    </fill>
  </fills>
  <borders count="13">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top style="medium">
        <color indexed="64"/>
      </top>
      <bottom/>
      <diagonal/>
    </border>
    <border>
      <left/>
      <right/>
      <top style="thin">
        <color indexed="64"/>
      </top>
      <bottom/>
      <diagonal/>
    </border>
    <border>
      <left style="thin">
        <color auto="1"/>
      </left>
      <right/>
      <top style="thin">
        <color auto="1"/>
      </top>
      <bottom/>
      <diagonal/>
    </border>
    <border>
      <left/>
      <right style="thin">
        <color indexed="64"/>
      </right>
      <top style="thin">
        <color auto="1"/>
      </top>
      <bottom/>
      <diagonal/>
    </border>
    <border>
      <left/>
      <right/>
      <top/>
      <bottom style="thin">
        <color indexed="64"/>
      </bottom>
      <diagonal/>
    </border>
  </borders>
  <cellStyleXfs count="1">
    <xf numFmtId="0" fontId="0" fillId="0" borderId="0"/>
  </cellStyleXfs>
  <cellXfs count="98">
    <xf numFmtId="0" fontId="0" fillId="0" borderId="0" xfId="0"/>
    <xf numFmtId="0" fontId="0" fillId="0" borderId="0" xfId="0" applyProtection="1"/>
    <xf numFmtId="0" fontId="0" fillId="0" borderId="0" xfId="0" applyBorder="1" applyProtection="1"/>
    <xf numFmtId="0" fontId="14" fillId="0" borderId="9" xfId="0" applyFont="1" applyBorder="1" applyAlignment="1" applyProtection="1">
      <alignment horizontal="left" vertical="center" wrapText="1"/>
    </xf>
    <xf numFmtId="0" fontId="14" fillId="0" borderId="3" xfId="0" applyFont="1" applyBorder="1" applyAlignment="1" applyProtection="1">
      <alignment horizontal="left" vertical="center" wrapText="1"/>
    </xf>
    <xf numFmtId="10" fontId="16" fillId="3" borderId="10" xfId="0" applyNumberFormat="1" applyFont="1" applyFill="1" applyBorder="1" applyAlignment="1" applyProtection="1">
      <alignment horizontal="right" vertical="center"/>
    </xf>
    <xf numFmtId="2" fontId="16" fillId="3" borderId="11" xfId="0" applyNumberFormat="1" applyFont="1" applyFill="1" applyBorder="1" applyAlignment="1" applyProtection="1">
      <alignment horizontal="right" vertical="center" indent="4"/>
      <protection locked="0"/>
    </xf>
    <xf numFmtId="2" fontId="16" fillId="3" borderId="4" xfId="0" applyNumberFormat="1" applyFont="1" applyFill="1" applyBorder="1" applyAlignment="1" applyProtection="1">
      <alignment horizontal="right" vertical="center" indent="4"/>
      <protection locked="0"/>
    </xf>
    <xf numFmtId="0" fontId="0" fillId="0" borderId="0" xfId="0" applyAlignment="1" applyProtection="1">
      <alignment vertical="top"/>
    </xf>
    <xf numFmtId="0" fontId="17" fillId="0" borderId="0" xfId="0" applyFont="1" applyProtection="1"/>
    <xf numFmtId="0" fontId="1" fillId="0" borderId="0" xfId="0" applyFont="1" applyProtection="1"/>
    <xf numFmtId="0" fontId="18" fillId="0" borderId="0" xfId="0" applyFont="1" applyAlignment="1" applyProtection="1">
      <alignment horizontal="right" vertical="center"/>
    </xf>
    <xf numFmtId="0" fontId="18" fillId="0" borderId="0" xfId="0" applyFont="1" applyAlignment="1" applyProtection="1">
      <alignment horizontal="right"/>
    </xf>
    <xf numFmtId="0" fontId="0" fillId="3" borderId="0" xfId="0" applyFill="1" applyAlignment="1" applyProtection="1">
      <alignment horizontal="left" vertical="top" shrinkToFit="1"/>
      <protection locked="0"/>
    </xf>
    <xf numFmtId="0" fontId="0" fillId="0" borderId="0" xfId="0" applyAlignment="1" applyProtection="1">
      <alignment horizontal="left" vertical="top"/>
    </xf>
    <xf numFmtId="0" fontId="20" fillId="0" borderId="0" xfId="0" applyFont="1" applyAlignment="1" applyProtection="1">
      <alignment horizontal="left" vertical="top"/>
    </xf>
    <xf numFmtId="0" fontId="0" fillId="3" borderId="0" xfId="0" applyFill="1" applyAlignment="1" applyProtection="1">
      <alignment vertical="top" shrinkToFit="1"/>
      <protection locked="0"/>
    </xf>
    <xf numFmtId="0" fontId="20" fillId="0" borderId="0" xfId="0" applyFont="1" applyAlignment="1" applyProtection="1">
      <alignment vertical="top"/>
    </xf>
    <xf numFmtId="0" fontId="0" fillId="0" borderId="0" xfId="0" applyFill="1" applyAlignment="1" applyProtection="1">
      <alignment shrinkToFit="1"/>
    </xf>
    <xf numFmtId="0" fontId="0" fillId="3" borderId="0" xfId="0" applyFill="1" applyAlignment="1" applyProtection="1">
      <alignment shrinkToFit="1"/>
      <protection locked="0"/>
    </xf>
    <xf numFmtId="0" fontId="0" fillId="0" borderId="0" xfId="0" applyFill="1" applyProtection="1"/>
    <xf numFmtId="0" fontId="0" fillId="0" borderId="0" xfId="0" applyFill="1" applyAlignment="1" applyProtection="1">
      <alignment horizontal="left" vertical="top" shrinkToFit="1"/>
    </xf>
    <xf numFmtId="0" fontId="0" fillId="0" borderId="0" xfId="0" applyFill="1" applyAlignment="1" applyProtection="1">
      <alignment horizontal="center" vertical="top"/>
    </xf>
    <xf numFmtId="0" fontId="0" fillId="0" borderId="0" xfId="0" applyFill="1" applyAlignment="1" applyProtection="1">
      <alignment horizontal="center" shrinkToFit="1"/>
    </xf>
    <xf numFmtId="0" fontId="0" fillId="0" borderId="0" xfId="0" applyFill="1" applyAlignment="1" applyProtection="1">
      <alignment vertical="top"/>
    </xf>
    <xf numFmtId="0" fontId="3" fillId="0" borderId="0" xfId="0" applyFont="1" applyAlignment="1" applyProtection="1"/>
    <xf numFmtId="0" fontId="0" fillId="0" borderId="0" xfId="0" applyFont="1" applyAlignment="1" applyProtection="1">
      <alignment horizontal="left" vertical="top" wrapText="1"/>
    </xf>
    <xf numFmtId="0" fontId="7" fillId="0" borderId="0" xfId="0" applyFont="1" applyAlignment="1" applyProtection="1">
      <alignment vertical="top"/>
    </xf>
    <xf numFmtId="0" fontId="22" fillId="0" borderId="0" xfId="0" applyFont="1" applyProtection="1"/>
    <xf numFmtId="0" fontId="1" fillId="0" borderId="0" xfId="0" applyFont="1" applyAlignment="1" applyProtection="1">
      <alignment vertical="top"/>
    </xf>
    <xf numFmtId="0" fontId="8" fillId="0" borderId="0" xfId="0" applyFont="1" applyAlignment="1" applyProtection="1">
      <alignment vertical="top"/>
    </xf>
    <xf numFmtId="0" fontId="2" fillId="0" borderId="0" xfId="0" applyFont="1" applyAlignment="1" applyProtection="1">
      <alignment vertical="top"/>
    </xf>
    <xf numFmtId="0" fontId="3" fillId="0" borderId="1" xfId="0" applyFont="1" applyBorder="1" applyAlignment="1" applyProtection="1">
      <alignment horizontal="center" vertical="top"/>
    </xf>
    <xf numFmtId="0" fontId="3" fillId="0" borderId="4" xfId="0" applyFont="1" applyBorder="1" applyAlignment="1" applyProtection="1">
      <alignment horizontal="center" vertical="top" wrapText="1"/>
    </xf>
    <xf numFmtId="49" fontId="4" fillId="2" borderId="1" xfId="0" applyNumberFormat="1" applyFont="1" applyFill="1" applyBorder="1" applyAlignment="1" applyProtection="1">
      <alignment vertical="top"/>
    </xf>
    <xf numFmtId="49" fontId="4" fillId="2" borderId="3" xfId="0" applyNumberFormat="1" applyFont="1" applyFill="1" applyBorder="1" applyAlignment="1" applyProtection="1">
      <alignment vertical="top" wrapText="1"/>
    </xf>
    <xf numFmtId="3" fontId="5" fillId="2" borderId="1" xfId="0" applyNumberFormat="1" applyFont="1" applyFill="1" applyBorder="1" applyAlignment="1" applyProtection="1">
      <alignment vertical="top"/>
    </xf>
    <xf numFmtId="4" fontId="5" fillId="2" borderId="2" xfId="0" applyNumberFormat="1" applyFont="1" applyFill="1" applyBorder="1" applyAlignment="1" applyProtection="1">
      <alignment vertical="top"/>
    </xf>
    <xf numFmtId="4" fontId="10" fillId="2" borderId="1" xfId="0" applyNumberFormat="1" applyFont="1" applyFill="1" applyBorder="1" applyAlignment="1" applyProtection="1">
      <alignment vertical="top"/>
    </xf>
    <xf numFmtId="49" fontId="6" fillId="0" borderId="1" xfId="0" applyNumberFormat="1" applyFont="1" applyBorder="1" applyAlignment="1" applyProtection="1">
      <alignment vertical="top"/>
    </xf>
    <xf numFmtId="49" fontId="6" fillId="0" borderId="3" xfId="0" applyNumberFormat="1" applyFont="1" applyBorder="1" applyAlignment="1" applyProtection="1">
      <alignment vertical="top" wrapText="1"/>
    </xf>
    <xf numFmtId="4" fontId="6" fillId="0" borderId="1" xfId="0" applyNumberFormat="1" applyFont="1" applyFill="1" applyBorder="1" applyAlignment="1" applyProtection="1">
      <alignment vertical="top"/>
    </xf>
    <xf numFmtId="4" fontId="11" fillId="3" borderId="1" xfId="0" applyNumberFormat="1" applyFont="1" applyFill="1" applyBorder="1" applyAlignment="1" applyProtection="1">
      <alignment vertical="top"/>
    </xf>
    <xf numFmtId="4" fontId="5" fillId="0" borderId="3" xfId="0" applyNumberFormat="1" applyFont="1" applyBorder="1" applyAlignment="1" applyProtection="1">
      <alignment vertical="top"/>
    </xf>
    <xf numFmtId="4" fontId="10" fillId="3" borderId="1" xfId="0" applyNumberFormat="1" applyFont="1" applyFill="1" applyBorder="1" applyAlignment="1" applyProtection="1">
      <alignment vertical="top"/>
    </xf>
    <xf numFmtId="3" fontId="5" fillId="2" borderId="3" xfId="0" applyNumberFormat="1" applyFont="1" applyFill="1" applyBorder="1" applyAlignment="1" applyProtection="1">
      <alignment vertical="top"/>
    </xf>
    <xf numFmtId="4" fontId="5" fillId="2" borderId="3" xfId="0" applyNumberFormat="1" applyFont="1" applyFill="1" applyBorder="1" applyAlignment="1" applyProtection="1">
      <alignment vertical="top"/>
    </xf>
    <xf numFmtId="4" fontId="10" fillId="2" borderId="4" xfId="0" applyNumberFormat="1" applyFont="1" applyFill="1" applyBorder="1" applyAlignment="1" applyProtection="1">
      <alignment vertical="top"/>
    </xf>
    <xf numFmtId="49" fontId="4" fillId="0" borderId="3" xfId="0" applyNumberFormat="1" applyFont="1" applyFill="1" applyBorder="1" applyAlignment="1" applyProtection="1">
      <alignment vertical="top" wrapText="1"/>
    </xf>
    <xf numFmtId="3" fontId="6" fillId="0" borderId="3" xfId="0" applyNumberFormat="1" applyFont="1" applyFill="1" applyBorder="1" applyAlignment="1" applyProtection="1">
      <alignment vertical="top"/>
    </xf>
    <xf numFmtId="4" fontId="5" fillId="0" borderId="3" xfId="0" applyNumberFormat="1" applyFont="1" applyFill="1" applyBorder="1" applyAlignment="1" applyProtection="1">
      <alignment vertical="top"/>
    </xf>
    <xf numFmtId="0" fontId="6" fillId="0" borderId="2" xfId="0" applyFont="1" applyFill="1" applyBorder="1" applyAlignment="1" applyProtection="1">
      <alignment vertical="top"/>
    </xf>
    <xf numFmtId="0" fontId="6" fillId="0" borderId="3" xfId="0" applyFont="1" applyFill="1" applyBorder="1" applyAlignment="1" applyProtection="1">
      <alignment vertical="top"/>
    </xf>
    <xf numFmtId="0" fontId="0" fillId="0" borderId="2" xfId="0" applyFill="1" applyBorder="1" applyProtection="1"/>
    <xf numFmtId="0" fontId="0" fillId="0" borderId="3" xfId="0" applyFill="1" applyBorder="1" applyProtection="1"/>
    <xf numFmtId="0" fontId="6" fillId="0" borderId="3" xfId="0" applyFont="1" applyFill="1" applyBorder="1" applyProtection="1"/>
    <xf numFmtId="4" fontId="6" fillId="3" borderId="2" xfId="0" applyNumberFormat="1" applyFont="1" applyFill="1" applyBorder="1" applyAlignment="1" applyProtection="1">
      <alignment vertical="top"/>
      <protection locked="0"/>
    </xf>
    <xf numFmtId="4" fontId="4" fillId="3" borderId="1" xfId="0" applyNumberFormat="1" applyFont="1" applyFill="1" applyBorder="1" applyAlignment="1" applyProtection="1">
      <alignment vertical="top"/>
      <protection locked="0"/>
    </xf>
    <xf numFmtId="49" fontId="6" fillId="0" borderId="1" xfId="0" applyNumberFormat="1" applyFont="1" applyBorder="1" applyAlignment="1">
      <alignment vertical="top"/>
    </xf>
    <xf numFmtId="49" fontId="6" fillId="0" borderId="1" xfId="0" applyNumberFormat="1" applyFont="1" applyFill="1" applyBorder="1" applyAlignment="1">
      <alignment vertical="top" wrapText="1"/>
    </xf>
    <xf numFmtId="4" fontId="6" fillId="0" borderId="1" xfId="0" applyNumberFormat="1" applyFont="1" applyBorder="1" applyAlignment="1">
      <alignment vertical="top"/>
    </xf>
    <xf numFmtId="4" fontId="6" fillId="3" borderId="1" xfId="0" applyNumberFormat="1" applyFont="1" applyFill="1" applyBorder="1" applyAlignment="1" applyProtection="1">
      <alignment vertical="top"/>
      <protection locked="0"/>
    </xf>
    <xf numFmtId="49" fontId="6" fillId="0" borderId="1" xfId="0" applyNumberFormat="1" applyFont="1" applyBorder="1" applyAlignment="1">
      <alignment vertical="top" wrapText="1"/>
    </xf>
    <xf numFmtId="0" fontId="1" fillId="5" borderId="1" xfId="0" applyFont="1" applyFill="1" applyBorder="1" applyAlignment="1" applyProtection="1">
      <alignment horizontal="left" vertical="top"/>
    </xf>
    <xf numFmtId="49" fontId="1" fillId="2" borderId="1" xfId="0" applyNumberFormat="1" applyFont="1" applyFill="1" applyBorder="1" applyAlignment="1" applyProtection="1">
      <alignment vertical="top"/>
    </xf>
    <xf numFmtId="0" fontId="9" fillId="0" borderId="1" xfId="0" applyFont="1" applyBorder="1" applyAlignment="1" applyProtection="1">
      <alignment horizontal="center" vertical="top" wrapText="1"/>
    </xf>
    <xf numFmtId="0" fontId="23" fillId="0" borderId="1" xfId="0" applyFont="1" applyBorder="1" applyAlignment="1" applyProtection="1">
      <alignment horizontal="center" vertical="top" wrapText="1"/>
    </xf>
    <xf numFmtId="49" fontId="4" fillId="2" borderId="0" xfId="0" applyNumberFormat="1" applyFont="1" applyFill="1" applyAlignment="1">
      <alignment vertical="top"/>
    </xf>
    <xf numFmtId="49" fontId="4" fillId="2" borderId="0" xfId="0" applyNumberFormat="1" applyFont="1" applyFill="1" applyAlignment="1">
      <alignment vertical="top" wrapText="1"/>
    </xf>
    <xf numFmtId="0" fontId="0" fillId="0" borderId="0" xfId="0" applyAlignment="1" applyProtection="1">
      <alignment horizontal="center"/>
    </xf>
    <xf numFmtId="0" fontId="20" fillId="0" borderId="0" xfId="0" applyFont="1" applyAlignment="1" applyProtection="1"/>
    <xf numFmtId="0" fontId="0" fillId="0" borderId="0" xfId="0" applyAlignment="1" applyProtection="1">
      <alignment horizontal="left"/>
    </xf>
    <xf numFmtId="0" fontId="20" fillId="0" borderId="0" xfId="0" applyFont="1" applyAlignment="1" applyProtection="1">
      <alignment horizontal="right" vertical="center"/>
    </xf>
    <xf numFmtId="0" fontId="0" fillId="0" borderId="0" xfId="0" applyAlignment="1" applyProtection="1">
      <alignment horizontal="center" vertical="top"/>
    </xf>
    <xf numFmtId="0" fontId="0" fillId="3" borderId="0" xfId="0" applyFill="1" applyAlignment="1" applyProtection="1">
      <alignment horizontal="center" vertical="top" shrinkToFit="1"/>
      <protection locked="0"/>
    </xf>
    <xf numFmtId="0" fontId="13" fillId="0" borderId="0" xfId="0" applyFont="1" applyAlignment="1" applyProtection="1">
      <alignment horizontal="center" vertical="top" wrapText="1"/>
    </xf>
    <xf numFmtId="0" fontId="19" fillId="0" borderId="0" xfId="0" applyFont="1" applyAlignment="1" applyProtection="1">
      <alignment horizontal="center"/>
    </xf>
    <xf numFmtId="0" fontId="0" fillId="3" borderId="0" xfId="0" applyFill="1" applyAlignment="1" applyProtection="1">
      <alignment horizontal="left" vertical="top" shrinkToFit="1"/>
      <protection locked="0"/>
    </xf>
    <xf numFmtId="0" fontId="20" fillId="0" borderId="0" xfId="0" applyFont="1" applyAlignment="1" applyProtection="1">
      <alignment horizontal="left" vertical="top"/>
    </xf>
    <xf numFmtId="0" fontId="0" fillId="0" borderId="0" xfId="0" applyFont="1" applyAlignment="1" applyProtection="1">
      <alignment horizontal="left" vertical="top" wrapText="1"/>
    </xf>
    <xf numFmtId="0" fontId="0" fillId="0" borderId="12" xfId="0" applyBorder="1" applyAlignment="1" applyProtection="1">
      <alignment horizontal="center" wrapText="1"/>
      <protection locked="0"/>
    </xf>
    <xf numFmtId="0" fontId="0" fillId="3" borderId="0" xfId="0" applyFill="1" applyAlignment="1" applyProtection="1">
      <alignment horizontal="left" shrinkToFit="1"/>
      <protection locked="0"/>
    </xf>
    <xf numFmtId="0" fontId="0" fillId="0" borderId="0" xfId="0" applyAlignment="1" applyProtection="1">
      <alignment horizontal="left" vertical="top" wrapText="1"/>
    </xf>
    <xf numFmtId="4" fontId="7" fillId="4" borderId="0" xfId="0" applyNumberFormat="1" applyFont="1" applyFill="1" applyAlignment="1" applyProtection="1">
      <alignment horizontal="center" vertical="top" shrinkToFit="1"/>
    </xf>
    <xf numFmtId="0" fontId="7" fillId="4" borderId="0" xfId="0" applyFont="1" applyFill="1" applyAlignment="1" applyProtection="1">
      <alignment horizontal="center" vertical="top" shrinkToFit="1"/>
    </xf>
    <xf numFmtId="0" fontId="0" fillId="3" borderId="0" xfId="0" applyFill="1" applyAlignment="1" applyProtection="1">
      <alignment horizontal="center"/>
      <protection locked="0"/>
    </xf>
    <xf numFmtId="0" fontId="1" fillId="0" borderId="2" xfId="0" applyFont="1" applyBorder="1" applyAlignment="1" applyProtection="1">
      <alignment horizontal="left" vertical="top" wrapText="1"/>
    </xf>
    <xf numFmtId="0" fontId="1" fillId="0" borderId="4" xfId="0" applyFont="1" applyBorder="1" applyAlignment="1" applyProtection="1">
      <alignment horizontal="left" vertical="top" wrapText="1"/>
    </xf>
    <xf numFmtId="0" fontId="20" fillId="0" borderId="0" xfId="0" applyFont="1" applyBorder="1" applyAlignment="1" applyProtection="1">
      <alignment horizontal="left" vertical="top" wrapText="1"/>
    </xf>
    <xf numFmtId="0" fontId="0" fillId="3" borderId="0" xfId="0" applyFill="1" applyAlignment="1" applyProtection="1">
      <alignment horizontal="center" wrapText="1"/>
      <protection locked="0"/>
    </xf>
    <xf numFmtId="0" fontId="0" fillId="0" borderId="0" xfId="0" applyAlignment="1" applyProtection="1">
      <alignment horizontal="center"/>
    </xf>
    <xf numFmtId="0" fontId="6" fillId="0" borderId="0" xfId="0" applyFont="1" applyBorder="1" applyAlignment="1" applyProtection="1">
      <alignment horizontal="left" vertical="top" wrapText="1"/>
    </xf>
    <xf numFmtId="0" fontId="12" fillId="0" borderId="5" xfId="0" applyFont="1" applyBorder="1" applyAlignment="1" applyProtection="1">
      <alignment horizontal="left" vertical="top" wrapText="1"/>
    </xf>
    <xf numFmtId="0" fontId="12" fillId="0" borderId="6" xfId="0" applyFont="1" applyBorder="1" applyAlignment="1" applyProtection="1">
      <alignment horizontal="left" vertical="top" wrapText="1"/>
    </xf>
    <xf numFmtId="0" fontId="12" fillId="0" borderId="7" xfId="0" applyFont="1" applyBorder="1" applyAlignment="1" applyProtection="1">
      <alignment horizontal="left" vertical="top" wrapText="1"/>
    </xf>
    <xf numFmtId="0" fontId="13" fillId="0" borderId="8" xfId="0" applyFont="1" applyBorder="1" applyAlignment="1" applyProtection="1">
      <alignment horizontal="center" vertical="center" wrapText="1"/>
    </xf>
    <xf numFmtId="4" fontId="4" fillId="3" borderId="1" xfId="0" applyNumberFormat="1" applyFont="1" applyFill="1" applyBorder="1" applyAlignment="1" applyProtection="1">
      <alignment horizontal="center" vertical="center" wrapText="1"/>
    </xf>
    <xf numFmtId="49" fontId="6" fillId="0" borderId="3" xfId="0" applyNumberFormat="1" applyFont="1" applyFill="1" applyBorder="1" applyAlignment="1" applyProtection="1">
      <alignment vertical="top" wrapText="1"/>
    </xf>
  </cellXfs>
  <cellStyles count="1">
    <cellStyle name="Normal" xfId="0" builtinId="0"/>
  </cellStyles>
  <dxfs count="1">
    <dxf>
      <font>
        <color rgb="FFFFFFCC"/>
      </font>
    </dxf>
  </dxfs>
  <tableStyles count="0" defaultTableStyle="TableStyleMedium2" defaultPivotStyle="PivotStyleLight16"/>
  <colors>
    <mruColors>
      <color rgb="FFFFFFCC"/>
      <color rgb="FF0000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3</xdr:row>
      <xdr:rowOff>0</xdr:rowOff>
    </xdr:from>
    <xdr:to>
      <xdr:col>1</xdr:col>
      <xdr:colOff>884464</xdr:colOff>
      <xdr:row>7</xdr:row>
      <xdr:rowOff>46264</xdr:rowOff>
    </xdr:to>
    <xdr:pic>
      <xdr:nvPicPr>
        <xdr:cNvPr id="2" name="Imagen 1">
          <a:extLst>
            <a:ext uri="{FF2B5EF4-FFF2-40B4-BE49-F238E27FC236}">
              <a16:creationId xmlns:a16="http://schemas.microsoft.com/office/drawing/2014/main" id="{356DEB71-3446-4E8E-B0A4-1D5D99F19334}"/>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15512" t="20000" r="15050" b="18823"/>
        <a:stretch>
          <a:fillRect/>
        </a:stretch>
      </xdr:blipFill>
      <xdr:spPr bwMode="auto">
        <a:xfrm>
          <a:off x="0" y="1333500"/>
          <a:ext cx="1438275" cy="809625"/>
        </a:xfrm>
        <a:prstGeom prst="rect">
          <a:avLst/>
        </a:prstGeom>
        <a:noFill/>
        <a:ln>
          <a:noFill/>
        </a:ln>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2B9E972-A911-4007-B5C3-ADD1E496A957}">
  <sheetPr>
    <pageSetUpPr fitToPage="1"/>
  </sheetPr>
  <dimension ref="A2:I55"/>
  <sheetViews>
    <sheetView tabSelected="1" topLeftCell="A40" zoomScale="85" zoomScaleNormal="85" workbookViewId="0">
      <selection activeCell="C55" sqref="C55:G55"/>
    </sheetView>
  </sheetViews>
  <sheetFormatPr baseColWidth="10" defaultColWidth="11.3828125" defaultRowHeight="14.6" x14ac:dyDescent="0.4"/>
  <cols>
    <col min="1" max="1" width="8.3046875" style="1" customWidth="1"/>
    <col min="2" max="2" width="13.53515625" style="1" customWidth="1"/>
    <col min="3" max="3" width="17.84375" style="1" customWidth="1"/>
    <col min="4" max="9" width="11.3828125" style="1"/>
    <col min="10" max="10" width="1.69140625" style="1" customWidth="1"/>
    <col min="11" max="16384" width="11.3828125" style="1"/>
  </cols>
  <sheetData>
    <row r="2" spans="1:9" s="8" customFormat="1" ht="75" customHeight="1" x14ac:dyDescent="0.4">
      <c r="A2" s="75" t="s">
        <v>20</v>
      </c>
      <c r="B2" s="75"/>
      <c r="C2" s="75"/>
      <c r="D2" s="75"/>
      <c r="E2" s="75"/>
      <c r="F2" s="75"/>
      <c r="G2" s="75"/>
      <c r="H2" s="75"/>
      <c r="I2" s="75"/>
    </row>
    <row r="5" spans="1:9" x14ac:dyDescent="0.4">
      <c r="D5" s="9"/>
      <c r="E5" s="9"/>
      <c r="F5" s="10"/>
      <c r="G5" s="10"/>
      <c r="H5" s="10"/>
      <c r="I5" s="11" t="s">
        <v>222</v>
      </c>
    </row>
    <row r="6" spans="1:9" x14ac:dyDescent="0.4">
      <c r="D6" s="9"/>
      <c r="E6" s="9"/>
      <c r="F6" s="10"/>
      <c r="G6" s="10"/>
      <c r="H6" s="10"/>
      <c r="I6" s="11"/>
    </row>
    <row r="7" spans="1:9" x14ac:dyDescent="0.4">
      <c r="D7" s="9"/>
      <c r="E7" s="9"/>
      <c r="F7" s="10"/>
      <c r="G7" s="10"/>
      <c r="H7" s="10"/>
      <c r="I7" s="12" t="s">
        <v>223</v>
      </c>
    </row>
    <row r="8" spans="1:9" ht="25" customHeight="1" x14ac:dyDescent="0.4"/>
    <row r="9" spans="1:9" ht="18.45" x14ac:dyDescent="0.5">
      <c r="A9" s="76" t="s">
        <v>21</v>
      </c>
      <c r="B9" s="76"/>
      <c r="C9" s="76"/>
      <c r="D9" s="76"/>
      <c r="E9" s="76"/>
      <c r="F9" s="76"/>
      <c r="G9" s="76"/>
      <c r="H9" s="76"/>
      <c r="I9" s="76"/>
    </row>
    <row r="10" spans="1:9" ht="15" customHeight="1" x14ac:dyDescent="0.4"/>
    <row r="11" spans="1:9" ht="15" customHeight="1" x14ac:dyDescent="0.4"/>
    <row r="12" spans="1:9" x14ac:dyDescent="0.4">
      <c r="A12" s="8" t="s">
        <v>22</v>
      </c>
      <c r="B12" s="77"/>
      <c r="C12" s="77"/>
      <c r="D12" s="77"/>
      <c r="E12" s="77"/>
      <c r="F12" s="73" t="s">
        <v>23</v>
      </c>
      <c r="G12" s="73"/>
      <c r="H12" s="73"/>
      <c r="I12" s="13"/>
    </row>
    <row r="13" spans="1:9" x14ac:dyDescent="0.4">
      <c r="A13" s="78" t="s">
        <v>24</v>
      </c>
      <c r="B13" s="78"/>
      <c r="C13" s="78"/>
      <c r="D13" s="78"/>
      <c r="E13" s="78"/>
      <c r="F13" s="78"/>
      <c r="G13" s="78"/>
      <c r="H13" s="78"/>
      <c r="I13" s="14"/>
    </row>
    <row r="14" spans="1:9" x14ac:dyDescent="0.4">
      <c r="A14" s="15"/>
      <c r="B14" s="15"/>
      <c r="C14" s="15"/>
      <c r="D14" s="15"/>
      <c r="E14" s="15"/>
      <c r="F14" s="15"/>
      <c r="G14" s="15"/>
      <c r="H14" s="15"/>
      <c r="I14" s="14"/>
    </row>
    <row r="15" spans="1:9" x14ac:dyDescent="0.4">
      <c r="A15" s="8" t="s">
        <v>25</v>
      </c>
      <c r="B15" s="8"/>
      <c r="C15" s="16"/>
      <c r="D15" s="73" t="s">
        <v>26</v>
      </c>
      <c r="E15" s="73"/>
      <c r="F15" s="74"/>
      <c r="G15" s="74"/>
      <c r="H15" s="74"/>
      <c r="I15" s="74"/>
    </row>
    <row r="16" spans="1:9" x14ac:dyDescent="0.4">
      <c r="B16" s="17"/>
      <c r="C16" s="17" t="s">
        <v>27</v>
      </c>
      <c r="D16" s="17"/>
      <c r="E16" s="17"/>
      <c r="F16" s="17" t="s">
        <v>28</v>
      </c>
      <c r="G16" s="17"/>
      <c r="H16" s="17"/>
      <c r="I16" s="8"/>
    </row>
    <row r="17" spans="1:9" x14ac:dyDescent="0.4">
      <c r="B17" s="17"/>
      <c r="C17" s="17"/>
      <c r="D17" s="17"/>
      <c r="E17" s="17"/>
      <c r="F17" s="17"/>
      <c r="G17" s="17"/>
      <c r="H17" s="17"/>
      <c r="I17" s="8"/>
    </row>
    <row r="18" spans="1:9" x14ac:dyDescent="0.4">
      <c r="A18" s="8" t="s">
        <v>29</v>
      </c>
      <c r="B18" s="13"/>
      <c r="C18" s="73" t="s">
        <v>30</v>
      </c>
      <c r="D18" s="73"/>
      <c r="E18" s="81"/>
      <c r="F18" s="81"/>
      <c r="G18" s="81"/>
      <c r="H18" s="18" t="s">
        <v>31</v>
      </c>
      <c r="I18" s="19"/>
    </row>
    <row r="19" spans="1:9" s="20" customFormat="1" x14ac:dyDescent="0.4">
      <c r="B19" s="21"/>
      <c r="C19" s="22"/>
      <c r="D19" s="22"/>
      <c r="E19" s="23"/>
      <c r="F19" s="23"/>
      <c r="G19" s="23"/>
      <c r="H19" s="23"/>
      <c r="I19" s="23"/>
    </row>
    <row r="20" spans="1:9" s="20" customFormat="1" x14ac:dyDescent="0.4">
      <c r="B20" s="21"/>
      <c r="C20" s="22"/>
      <c r="D20" s="22"/>
      <c r="E20" s="23"/>
      <c r="F20" s="23"/>
      <c r="G20" s="23"/>
      <c r="H20" s="23"/>
      <c r="I20" s="23"/>
    </row>
    <row r="21" spans="1:9" s="20" customFormat="1" x14ac:dyDescent="0.4">
      <c r="A21" s="24" t="s">
        <v>32</v>
      </c>
      <c r="B21" s="21"/>
      <c r="C21" s="74"/>
      <c r="D21" s="74"/>
      <c r="E21" s="74"/>
      <c r="F21" s="74"/>
      <c r="G21" s="74"/>
      <c r="H21" s="23" t="s">
        <v>33</v>
      </c>
      <c r="I21" s="19"/>
    </row>
    <row r="22" spans="1:9" s="20" customFormat="1" x14ac:dyDescent="0.4">
      <c r="A22" s="24"/>
      <c r="B22" s="21"/>
      <c r="C22" s="22"/>
      <c r="D22" s="22"/>
      <c r="E22" s="22"/>
      <c r="F22" s="22"/>
      <c r="G22" s="22"/>
      <c r="H22" s="23"/>
      <c r="I22" s="18"/>
    </row>
    <row r="23" spans="1:9" x14ac:dyDescent="0.4">
      <c r="A23" s="8" t="s">
        <v>34</v>
      </c>
      <c r="B23" s="8"/>
      <c r="C23" s="8"/>
      <c r="D23" s="8"/>
      <c r="E23" s="8"/>
      <c r="F23" s="8"/>
      <c r="G23" s="8"/>
      <c r="H23" s="8"/>
      <c r="I23" s="8"/>
    </row>
    <row r="24" spans="1:9" ht="15" customHeight="1" x14ac:dyDescent="0.4">
      <c r="A24" s="8"/>
      <c r="B24" s="8"/>
      <c r="C24" s="8"/>
      <c r="D24" s="8"/>
      <c r="E24" s="8"/>
      <c r="F24" s="8"/>
      <c r="G24" s="8"/>
      <c r="H24" s="8"/>
      <c r="I24" s="8"/>
    </row>
    <row r="25" spans="1:9" ht="56.25" customHeight="1" x14ac:dyDescent="0.4">
      <c r="A25" s="82" t="s">
        <v>35</v>
      </c>
      <c r="B25" s="82"/>
      <c r="C25" s="82"/>
      <c r="D25" s="82"/>
      <c r="E25" s="82"/>
      <c r="F25" s="82"/>
      <c r="G25" s="82"/>
      <c r="H25" s="82"/>
      <c r="I25" s="8"/>
    </row>
    <row r="26" spans="1:9" ht="15" customHeight="1" x14ac:dyDescent="0.4">
      <c r="A26" s="8"/>
      <c r="B26" s="8"/>
      <c r="C26" s="8"/>
      <c r="D26" s="8"/>
      <c r="E26" s="8"/>
      <c r="F26" s="8"/>
      <c r="G26" s="8"/>
      <c r="H26" s="8"/>
      <c r="I26" s="8"/>
    </row>
    <row r="27" spans="1:9" ht="15" customHeight="1" x14ac:dyDescent="0.4">
      <c r="A27" s="8" t="s">
        <v>36</v>
      </c>
      <c r="B27" s="8"/>
      <c r="C27" s="8"/>
      <c r="D27" s="8"/>
      <c r="E27" s="8"/>
      <c r="F27" s="8"/>
      <c r="G27" s="8"/>
      <c r="H27" s="8"/>
    </row>
    <row r="28" spans="1:9" ht="15" customHeight="1" x14ac:dyDescent="0.4">
      <c r="A28" s="8"/>
      <c r="B28" s="8"/>
      <c r="C28" s="8"/>
      <c r="D28" s="8"/>
      <c r="E28" s="8"/>
      <c r="F28" s="8"/>
      <c r="G28" s="8"/>
      <c r="H28" s="8"/>
    </row>
    <row r="29" spans="1:9" ht="15" customHeight="1" x14ac:dyDescent="0.4">
      <c r="A29" s="8" t="s">
        <v>37</v>
      </c>
      <c r="B29" s="83" t="str">
        <f>+IF('Anexo I Tabla Desglose Precio'!F275&lt;=2179654.4,'Anexo I Tabla Desglose Precio'!F275,"ERROR: no debe superar 2.179.654,40")</f>
        <v>ERROR: no debe superar 2.179.654,40</v>
      </c>
      <c r="C29" s="84"/>
      <c r="D29" s="8" t="s">
        <v>38</v>
      </c>
      <c r="E29" s="8"/>
      <c r="F29" s="8"/>
      <c r="G29" s="8"/>
      <c r="H29" s="8"/>
    </row>
    <row r="30" spans="1:9" ht="15" customHeight="1" x14ac:dyDescent="0.4">
      <c r="A30" s="8"/>
      <c r="B30" s="8"/>
      <c r="C30" s="8"/>
      <c r="D30" s="8"/>
      <c r="E30" s="8"/>
      <c r="F30" s="8"/>
      <c r="G30" s="8"/>
      <c r="H30" s="8"/>
    </row>
    <row r="31" spans="1:9" ht="15" customHeight="1" x14ac:dyDescent="0.4">
      <c r="A31" s="25"/>
      <c r="B31" s="8"/>
      <c r="C31" s="8"/>
      <c r="D31" s="8"/>
      <c r="E31" s="8"/>
      <c r="F31" s="8"/>
      <c r="G31" s="8"/>
      <c r="H31" s="8"/>
    </row>
    <row r="32" spans="1:9" ht="15" customHeight="1" x14ac:dyDescent="0.4">
      <c r="A32" s="8"/>
      <c r="B32" s="8"/>
      <c r="C32" s="8"/>
      <c r="D32" s="8"/>
      <c r="E32" s="8"/>
      <c r="F32" s="8"/>
      <c r="G32" s="8"/>
      <c r="H32" s="8"/>
      <c r="I32" s="8"/>
    </row>
    <row r="33" spans="1:9" ht="35.15" customHeight="1" x14ac:dyDescent="0.4">
      <c r="A33" s="79" t="s">
        <v>39</v>
      </c>
      <c r="B33" s="79"/>
      <c r="C33" s="79"/>
      <c r="D33" s="79"/>
      <c r="E33" s="79"/>
      <c r="F33" s="79"/>
      <c r="G33" s="79"/>
      <c r="H33" s="79"/>
      <c r="I33" s="8"/>
    </row>
    <row r="34" spans="1:9" ht="27" customHeight="1" x14ac:dyDescent="0.4">
      <c r="A34" s="8"/>
      <c r="B34" s="8"/>
      <c r="C34" s="8"/>
      <c r="D34" s="8"/>
      <c r="E34" s="8"/>
      <c r="F34" s="8"/>
      <c r="G34" s="8"/>
      <c r="H34" s="8"/>
      <c r="I34" s="8"/>
    </row>
    <row r="35" spans="1:9" ht="27" customHeight="1" x14ac:dyDescent="0.4">
      <c r="A35" s="79" t="s">
        <v>40</v>
      </c>
      <c r="B35" s="79"/>
      <c r="C35" s="79"/>
      <c r="D35" s="79"/>
      <c r="E35" s="79"/>
      <c r="F35" s="79"/>
      <c r="G35" s="79"/>
      <c r="H35" s="79"/>
      <c r="I35" s="8"/>
    </row>
    <row r="36" spans="1:9" ht="27" customHeight="1" x14ac:dyDescent="0.4">
      <c r="A36" s="8"/>
      <c r="B36" s="8"/>
      <c r="C36" s="8"/>
      <c r="D36" s="8"/>
      <c r="E36" s="8"/>
      <c r="F36" s="8"/>
      <c r="G36" s="8"/>
      <c r="H36" s="8"/>
      <c r="I36" s="8"/>
    </row>
    <row r="37" spans="1:9" ht="20.149999999999999" customHeight="1" x14ac:dyDescent="0.4">
      <c r="A37" s="79" t="s">
        <v>41</v>
      </c>
      <c r="B37" s="79"/>
      <c r="C37" s="79"/>
      <c r="D37" s="79"/>
      <c r="E37" s="79"/>
      <c r="F37" s="79"/>
      <c r="G37" s="79"/>
      <c r="H37" s="79"/>
      <c r="I37" s="8"/>
    </row>
    <row r="38" spans="1:9" ht="8.15" customHeight="1" x14ac:dyDescent="0.4">
      <c r="A38" s="8"/>
      <c r="B38" s="8"/>
      <c r="C38" s="8"/>
      <c r="D38" s="8"/>
      <c r="E38" s="8"/>
      <c r="F38" s="8"/>
      <c r="G38" s="8"/>
      <c r="H38" s="8"/>
      <c r="I38" s="8"/>
    </row>
    <row r="39" spans="1:9" ht="43.5" customHeight="1" x14ac:dyDescent="0.4">
      <c r="A39" s="79" t="s">
        <v>42</v>
      </c>
      <c r="B39" s="79"/>
      <c r="C39" s="79"/>
      <c r="D39" s="79"/>
      <c r="E39" s="79"/>
      <c r="F39" s="79"/>
      <c r="G39" s="79"/>
      <c r="H39" s="79"/>
      <c r="I39" s="8"/>
    </row>
    <row r="40" spans="1:9" ht="27" customHeight="1" x14ac:dyDescent="0.4">
      <c r="A40" s="26"/>
      <c r="B40" s="26"/>
      <c r="C40" s="26"/>
      <c r="D40" s="26"/>
      <c r="E40" s="26"/>
      <c r="F40" s="26"/>
      <c r="G40" s="26"/>
      <c r="H40" s="26"/>
      <c r="I40" s="8"/>
    </row>
    <row r="41" spans="1:9" x14ac:dyDescent="0.4">
      <c r="A41" s="27" t="s">
        <v>43</v>
      </c>
      <c r="B41" s="8"/>
      <c r="C41" s="8"/>
      <c r="D41" s="8"/>
      <c r="E41" s="8"/>
      <c r="F41" s="8"/>
      <c r="G41" s="8"/>
      <c r="H41" s="8"/>
      <c r="I41" s="8"/>
    </row>
    <row r="42" spans="1:9" ht="8.15" customHeight="1" x14ac:dyDescent="0.4">
      <c r="A42" s="8"/>
      <c r="B42" s="8"/>
      <c r="C42" s="8"/>
      <c r="D42" s="8"/>
      <c r="E42" s="8"/>
      <c r="F42" s="8"/>
      <c r="G42" s="8"/>
      <c r="H42" s="8"/>
      <c r="I42" s="8"/>
    </row>
    <row r="47" spans="1:9" x14ac:dyDescent="0.4">
      <c r="B47" s="28" t="s">
        <v>44</v>
      </c>
    </row>
    <row r="55" spans="2:7" x14ac:dyDescent="0.4">
      <c r="B55" s="1" t="s">
        <v>19</v>
      </c>
      <c r="C55" s="80"/>
      <c r="D55" s="80"/>
      <c r="E55" s="80"/>
      <c r="F55" s="80"/>
      <c r="G55" s="80"/>
    </row>
  </sheetData>
  <sheetProtection algorithmName="SHA-512" hashValue="e1ltqauQ2eKrP124Qi/IREwDBprWUAFzIVxIpRZ+QqLK76B0+qRR57HhBhJ5GgWF2XMXLCJpCArPVVds4XfnZg==" saltValue="7u6SQunC66ah2EFuoDry4Q==" spinCount="100000" sheet="1" selectLockedCells="1"/>
  <mergeCells count="17">
    <mergeCell ref="A35:H35"/>
    <mergeCell ref="A37:H37"/>
    <mergeCell ref="A39:H39"/>
    <mergeCell ref="C55:G55"/>
    <mergeCell ref="C18:D18"/>
    <mergeCell ref="E18:G18"/>
    <mergeCell ref="C21:G21"/>
    <mergeCell ref="A25:H25"/>
    <mergeCell ref="B29:C29"/>
    <mergeCell ref="A33:H33"/>
    <mergeCell ref="D15:E15"/>
    <mergeCell ref="F15:I15"/>
    <mergeCell ref="A2:I2"/>
    <mergeCell ref="A9:I9"/>
    <mergeCell ref="B12:E12"/>
    <mergeCell ref="F12:H12"/>
    <mergeCell ref="A13:H13"/>
  </mergeCells>
  <printOptions horizontalCentered="1"/>
  <pageMargins left="0.70866141732283472" right="0.51181102362204722" top="0.74803149606299213" bottom="0.74803149606299213" header="0.31496062992125984" footer="0.31496062992125984"/>
  <pageSetup paperSize="9" scale="78"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55DA30C-8AFC-4727-9086-0312CF944ECF}">
  <sheetPr>
    <pageSetUpPr fitToPage="1"/>
  </sheetPr>
  <dimension ref="A1:H289"/>
  <sheetViews>
    <sheetView topLeftCell="A269" zoomScale="70" zoomScaleNormal="70" workbookViewId="0">
      <selection activeCell="E273" sqref="E273"/>
    </sheetView>
  </sheetViews>
  <sheetFormatPr baseColWidth="10" defaultColWidth="11.3828125" defaultRowHeight="14.6" x14ac:dyDescent="0.4"/>
  <cols>
    <col min="1" max="1" width="14.23046875" style="1" customWidth="1"/>
    <col min="2" max="2" width="3.84375" style="1" bestFit="1" customWidth="1"/>
    <col min="3" max="3" width="48.3828125" style="1" customWidth="1"/>
    <col min="4" max="4" width="8.15234375" style="1" bestFit="1" customWidth="1"/>
    <col min="5" max="5" width="11.3046875" style="1" customWidth="1"/>
    <col min="6" max="6" width="11.53515625" style="1" customWidth="1"/>
    <col min="7" max="16384" width="11.3828125" style="1"/>
  </cols>
  <sheetData>
    <row r="1" spans="1:6" ht="73.5" customHeight="1" thickBot="1" x14ac:dyDescent="0.45">
      <c r="A1" s="92" t="s">
        <v>212</v>
      </c>
      <c r="B1" s="93"/>
      <c r="C1" s="93"/>
      <c r="D1" s="93"/>
      <c r="E1" s="93"/>
      <c r="F1" s="94"/>
    </row>
    <row r="2" spans="1:6" ht="60" customHeight="1" x14ac:dyDescent="0.4">
      <c r="A2" s="95" t="s">
        <v>18</v>
      </c>
      <c r="B2" s="95"/>
      <c r="C2" s="95"/>
      <c r="D2" s="95"/>
      <c r="E2" s="95"/>
      <c r="F2" s="95"/>
    </row>
    <row r="3" spans="1:6" x14ac:dyDescent="0.4">
      <c r="A3" s="29"/>
      <c r="B3" s="8"/>
      <c r="C3" s="8"/>
      <c r="D3" s="8"/>
      <c r="E3" s="8"/>
      <c r="F3" s="30"/>
    </row>
    <row r="4" spans="1:6" ht="18.45" x14ac:dyDescent="0.4">
      <c r="A4" s="31" t="s">
        <v>221</v>
      </c>
      <c r="B4" s="8"/>
      <c r="C4" s="8"/>
      <c r="D4" s="8"/>
      <c r="E4" s="8"/>
      <c r="F4" s="30"/>
    </row>
    <row r="5" spans="1:6" ht="5.15" customHeight="1" x14ac:dyDescent="0.4">
      <c r="A5" s="31"/>
      <c r="B5" s="8"/>
      <c r="C5" s="8"/>
      <c r="D5" s="8"/>
      <c r="E5" s="8"/>
      <c r="F5" s="30"/>
    </row>
    <row r="6" spans="1:6" ht="36" x14ac:dyDescent="0.4">
      <c r="A6" s="32" t="s">
        <v>0</v>
      </c>
      <c r="B6" s="32" t="s">
        <v>1</v>
      </c>
      <c r="C6" s="33" t="s">
        <v>2</v>
      </c>
      <c r="D6" s="32" t="s">
        <v>3</v>
      </c>
      <c r="E6" s="66" t="s">
        <v>53</v>
      </c>
      <c r="F6" s="65" t="s">
        <v>217</v>
      </c>
    </row>
    <row r="7" spans="1:6" x14ac:dyDescent="0.4">
      <c r="A7" s="64" t="s">
        <v>315</v>
      </c>
      <c r="B7" s="34" t="s">
        <v>4</v>
      </c>
      <c r="C7" s="35" t="s">
        <v>55</v>
      </c>
      <c r="D7" s="36"/>
      <c r="E7" s="37"/>
      <c r="F7" s="38"/>
    </row>
    <row r="8" spans="1:6" ht="21.45" x14ac:dyDescent="0.4">
      <c r="A8" s="63" t="s">
        <v>316</v>
      </c>
      <c r="B8" s="58" t="s">
        <v>5</v>
      </c>
      <c r="C8" s="59" t="s">
        <v>224</v>
      </c>
      <c r="D8" s="60">
        <v>4157.16</v>
      </c>
      <c r="E8" s="61"/>
      <c r="F8" s="42">
        <f t="shared" ref="F8:F11" si="0">+ROUND(+D8*ROUND(E8,2),2)</f>
        <v>0</v>
      </c>
    </row>
    <row r="9" spans="1:6" x14ac:dyDescent="0.4">
      <c r="A9" s="63" t="s">
        <v>317</v>
      </c>
      <c r="B9" s="58" t="s">
        <v>59</v>
      </c>
      <c r="C9" s="62" t="s">
        <v>225</v>
      </c>
      <c r="D9" s="60">
        <v>306</v>
      </c>
      <c r="E9" s="61"/>
      <c r="F9" s="42">
        <f t="shared" si="0"/>
        <v>0</v>
      </c>
    </row>
    <row r="10" spans="1:6" x14ac:dyDescent="0.4">
      <c r="A10" s="63" t="s">
        <v>318</v>
      </c>
      <c r="B10" s="58" t="s">
        <v>59</v>
      </c>
      <c r="C10" s="59" t="s">
        <v>226</v>
      </c>
      <c r="D10" s="60">
        <v>1</v>
      </c>
      <c r="E10" s="61"/>
      <c r="F10" s="42">
        <f t="shared" si="0"/>
        <v>0</v>
      </c>
    </row>
    <row r="11" spans="1:6" x14ac:dyDescent="0.4">
      <c r="A11" s="63" t="s">
        <v>319</v>
      </c>
      <c r="B11" s="58" t="s">
        <v>5</v>
      </c>
      <c r="C11" s="59" t="s">
        <v>60</v>
      </c>
      <c r="D11" s="60">
        <v>4029.4</v>
      </c>
      <c r="E11" s="61"/>
      <c r="F11" s="42">
        <f t="shared" si="0"/>
        <v>0</v>
      </c>
    </row>
    <row r="12" spans="1:6" x14ac:dyDescent="0.4">
      <c r="A12" s="63" t="s">
        <v>320</v>
      </c>
      <c r="B12" s="58" t="s">
        <v>5</v>
      </c>
      <c r="C12" s="62" t="s">
        <v>57</v>
      </c>
      <c r="D12" s="41">
        <v>4029.4</v>
      </c>
      <c r="E12" s="56"/>
      <c r="F12" s="42">
        <f t="shared" ref="F12:F71" si="1">+ROUND(+D12*ROUND(E12,2),2)</f>
        <v>0</v>
      </c>
    </row>
    <row r="13" spans="1:6" x14ac:dyDescent="0.4">
      <c r="A13" s="63" t="s">
        <v>321</v>
      </c>
      <c r="B13" s="58" t="s">
        <v>5</v>
      </c>
      <c r="C13" s="62" t="s">
        <v>227</v>
      </c>
      <c r="D13" s="41">
        <v>4419.0600000000004</v>
      </c>
      <c r="E13" s="56"/>
      <c r="F13" s="42">
        <f t="shared" si="1"/>
        <v>0</v>
      </c>
    </row>
    <row r="14" spans="1:6" x14ac:dyDescent="0.4">
      <c r="A14" s="63" t="s">
        <v>322</v>
      </c>
      <c r="B14" s="58" t="s">
        <v>5</v>
      </c>
      <c r="C14" s="62" t="s">
        <v>228</v>
      </c>
      <c r="D14" s="41">
        <v>1</v>
      </c>
      <c r="E14" s="56"/>
      <c r="F14" s="42">
        <f t="shared" si="1"/>
        <v>0</v>
      </c>
    </row>
    <row r="15" spans="1:6" x14ac:dyDescent="0.4">
      <c r="A15" s="63" t="s">
        <v>323</v>
      </c>
      <c r="B15" s="58" t="s">
        <v>5</v>
      </c>
      <c r="C15" s="62" t="s">
        <v>58</v>
      </c>
      <c r="D15" s="41">
        <v>4029.4</v>
      </c>
      <c r="E15" s="56"/>
      <c r="F15" s="42">
        <f t="shared" si="1"/>
        <v>0</v>
      </c>
    </row>
    <row r="16" spans="1:6" x14ac:dyDescent="0.4">
      <c r="A16" s="63" t="s">
        <v>324</v>
      </c>
      <c r="B16" s="58" t="s">
        <v>6</v>
      </c>
      <c r="C16" s="62" t="s">
        <v>229</v>
      </c>
      <c r="D16" s="41">
        <v>2</v>
      </c>
      <c r="E16" s="56"/>
      <c r="F16" s="42">
        <f t="shared" si="1"/>
        <v>0</v>
      </c>
    </row>
    <row r="17" spans="1:6" x14ac:dyDescent="0.4">
      <c r="A17" s="63" t="s">
        <v>325</v>
      </c>
      <c r="B17" s="58" t="s">
        <v>6</v>
      </c>
      <c r="C17" s="62" t="s">
        <v>61</v>
      </c>
      <c r="D17" s="41">
        <v>35</v>
      </c>
      <c r="E17" s="56"/>
      <c r="F17" s="42">
        <f t="shared" si="1"/>
        <v>0</v>
      </c>
    </row>
    <row r="18" spans="1:6" x14ac:dyDescent="0.4">
      <c r="A18" s="63" t="s">
        <v>326</v>
      </c>
      <c r="B18" s="58" t="s">
        <v>6</v>
      </c>
      <c r="C18" s="62" t="s">
        <v>62</v>
      </c>
      <c r="D18" s="41">
        <v>35</v>
      </c>
      <c r="E18" s="56"/>
      <c r="F18" s="42">
        <f t="shared" si="1"/>
        <v>0</v>
      </c>
    </row>
    <row r="19" spans="1:6" x14ac:dyDescent="0.4">
      <c r="A19" s="63" t="s">
        <v>327</v>
      </c>
      <c r="B19" s="58" t="s">
        <v>7</v>
      </c>
      <c r="C19" s="62" t="s">
        <v>71</v>
      </c>
      <c r="D19" s="41">
        <v>301.10000000000002</v>
      </c>
      <c r="E19" s="56"/>
      <c r="F19" s="42">
        <f t="shared" si="1"/>
        <v>0</v>
      </c>
    </row>
    <row r="20" spans="1:6" x14ac:dyDescent="0.4">
      <c r="A20" s="63" t="s">
        <v>328</v>
      </c>
      <c r="B20" s="58" t="s">
        <v>5</v>
      </c>
      <c r="C20" s="62" t="s">
        <v>230</v>
      </c>
      <c r="D20" s="41">
        <v>1</v>
      </c>
      <c r="E20" s="56"/>
      <c r="F20" s="42">
        <f t="shared" si="1"/>
        <v>0</v>
      </c>
    </row>
    <row r="21" spans="1:6" x14ac:dyDescent="0.4">
      <c r="A21" s="63" t="s">
        <v>329</v>
      </c>
      <c r="B21" s="58" t="s">
        <v>5</v>
      </c>
      <c r="C21" s="62" t="s">
        <v>231</v>
      </c>
      <c r="D21" s="41">
        <v>1</v>
      </c>
      <c r="E21" s="56"/>
      <c r="F21" s="42">
        <f t="shared" si="1"/>
        <v>0</v>
      </c>
    </row>
    <row r="22" spans="1:6" ht="21.45" x14ac:dyDescent="0.4">
      <c r="A22" s="63" t="s">
        <v>330</v>
      </c>
      <c r="B22" s="58" t="s">
        <v>9</v>
      </c>
      <c r="C22" s="62" t="s">
        <v>232</v>
      </c>
      <c r="D22" s="41">
        <v>362.32</v>
      </c>
      <c r="E22" s="56"/>
      <c r="F22" s="42">
        <f t="shared" si="1"/>
        <v>0</v>
      </c>
    </row>
    <row r="23" spans="1:6" x14ac:dyDescent="0.4">
      <c r="A23" s="63" t="s">
        <v>331</v>
      </c>
      <c r="B23" s="58" t="s">
        <v>9</v>
      </c>
      <c r="C23" s="62" t="s">
        <v>233</v>
      </c>
      <c r="D23" s="41">
        <v>1</v>
      </c>
      <c r="E23" s="56"/>
      <c r="F23" s="42">
        <f t="shared" si="1"/>
        <v>0</v>
      </c>
    </row>
    <row r="24" spans="1:6" x14ac:dyDescent="0.4">
      <c r="A24" s="63" t="s">
        <v>332</v>
      </c>
      <c r="B24" s="58" t="s">
        <v>5</v>
      </c>
      <c r="C24" s="62" t="s">
        <v>63</v>
      </c>
      <c r="D24" s="41">
        <v>136.32</v>
      </c>
      <c r="E24" s="56"/>
      <c r="F24" s="42">
        <f t="shared" si="1"/>
        <v>0</v>
      </c>
    </row>
    <row r="25" spans="1:6" x14ac:dyDescent="0.4">
      <c r="A25" s="63" t="s">
        <v>333</v>
      </c>
      <c r="B25" s="58" t="s">
        <v>7</v>
      </c>
      <c r="C25" s="62" t="s">
        <v>234</v>
      </c>
      <c r="D25" s="41">
        <v>30</v>
      </c>
      <c r="E25" s="56"/>
      <c r="F25" s="42">
        <f t="shared" si="1"/>
        <v>0</v>
      </c>
    </row>
    <row r="26" spans="1:6" x14ac:dyDescent="0.4">
      <c r="A26" s="63" t="s">
        <v>334</v>
      </c>
      <c r="B26" s="58" t="s">
        <v>7</v>
      </c>
      <c r="C26" s="62" t="s">
        <v>235</v>
      </c>
      <c r="D26" s="41">
        <v>3</v>
      </c>
      <c r="E26" s="56"/>
      <c r="F26" s="42">
        <f t="shared" si="1"/>
        <v>0</v>
      </c>
    </row>
    <row r="27" spans="1:6" x14ac:dyDescent="0.4">
      <c r="A27" s="63" t="s">
        <v>335</v>
      </c>
      <c r="B27" s="58" t="s">
        <v>5</v>
      </c>
      <c r="C27" s="62" t="s">
        <v>64</v>
      </c>
      <c r="D27" s="41">
        <v>207</v>
      </c>
      <c r="E27" s="56"/>
      <c r="F27" s="42">
        <f t="shared" si="1"/>
        <v>0</v>
      </c>
    </row>
    <row r="28" spans="1:6" x14ac:dyDescent="0.4">
      <c r="A28" s="63" t="s">
        <v>336</v>
      </c>
      <c r="B28" s="58" t="s">
        <v>5</v>
      </c>
      <c r="C28" s="62" t="s">
        <v>67</v>
      </c>
      <c r="D28" s="41">
        <v>381.88</v>
      </c>
      <c r="E28" s="56"/>
      <c r="F28" s="42">
        <f t="shared" si="1"/>
        <v>0</v>
      </c>
    </row>
    <row r="29" spans="1:6" x14ac:dyDescent="0.4">
      <c r="A29" s="63" t="s">
        <v>337</v>
      </c>
      <c r="B29" s="58" t="s">
        <v>5</v>
      </c>
      <c r="C29" s="62" t="s">
        <v>68</v>
      </c>
      <c r="D29" s="41">
        <v>568.05999999999995</v>
      </c>
      <c r="E29" s="56"/>
      <c r="F29" s="42">
        <f t="shared" si="1"/>
        <v>0</v>
      </c>
    </row>
    <row r="30" spans="1:6" x14ac:dyDescent="0.4">
      <c r="A30" s="63" t="s">
        <v>338</v>
      </c>
      <c r="B30" s="58" t="s">
        <v>5</v>
      </c>
      <c r="C30" s="62" t="s">
        <v>236</v>
      </c>
      <c r="D30" s="41">
        <v>1</v>
      </c>
      <c r="E30" s="56"/>
      <c r="F30" s="42">
        <f t="shared" si="1"/>
        <v>0</v>
      </c>
    </row>
    <row r="31" spans="1:6" x14ac:dyDescent="0.4">
      <c r="A31" s="63" t="s">
        <v>339</v>
      </c>
      <c r="B31" s="58" t="s">
        <v>5</v>
      </c>
      <c r="C31" s="62" t="s">
        <v>237</v>
      </c>
      <c r="D31" s="41">
        <v>88.05</v>
      </c>
      <c r="E31" s="56"/>
      <c r="F31" s="42">
        <f t="shared" si="1"/>
        <v>0</v>
      </c>
    </row>
    <row r="32" spans="1:6" x14ac:dyDescent="0.4">
      <c r="A32" s="63" t="s">
        <v>340</v>
      </c>
      <c r="B32" s="58" t="s">
        <v>5</v>
      </c>
      <c r="C32" s="62" t="s">
        <v>56</v>
      </c>
      <c r="D32" s="41">
        <v>404.11</v>
      </c>
      <c r="E32" s="56"/>
      <c r="F32" s="42">
        <f t="shared" si="1"/>
        <v>0</v>
      </c>
    </row>
    <row r="33" spans="1:6" x14ac:dyDescent="0.4">
      <c r="A33" s="63" t="s">
        <v>341</v>
      </c>
      <c r="B33" s="58" t="s">
        <v>5</v>
      </c>
      <c r="C33" s="62" t="s">
        <v>65</v>
      </c>
      <c r="D33" s="41">
        <v>107</v>
      </c>
      <c r="E33" s="56"/>
      <c r="F33" s="42">
        <f t="shared" si="1"/>
        <v>0</v>
      </c>
    </row>
    <row r="34" spans="1:6" x14ac:dyDescent="0.4">
      <c r="A34" s="63" t="s">
        <v>342</v>
      </c>
      <c r="B34" s="58" t="s">
        <v>5</v>
      </c>
      <c r="C34" s="62" t="s">
        <v>66</v>
      </c>
      <c r="D34" s="41">
        <v>1</v>
      </c>
      <c r="E34" s="56"/>
      <c r="F34" s="42">
        <f t="shared" si="1"/>
        <v>0</v>
      </c>
    </row>
    <row r="35" spans="1:6" x14ac:dyDescent="0.4">
      <c r="A35" s="63" t="s">
        <v>343</v>
      </c>
      <c r="B35" s="58" t="s">
        <v>5</v>
      </c>
      <c r="C35" s="62" t="s">
        <v>238</v>
      </c>
      <c r="D35" s="41">
        <v>595.02</v>
      </c>
      <c r="E35" s="56"/>
      <c r="F35" s="42">
        <f t="shared" si="1"/>
        <v>0</v>
      </c>
    </row>
    <row r="36" spans="1:6" x14ac:dyDescent="0.4">
      <c r="A36" s="63" t="s">
        <v>344</v>
      </c>
      <c r="B36" s="58" t="s">
        <v>5</v>
      </c>
      <c r="C36" s="62" t="s">
        <v>239</v>
      </c>
      <c r="D36" s="41">
        <v>1</v>
      </c>
      <c r="E36" s="56"/>
      <c r="F36" s="42">
        <f t="shared" si="1"/>
        <v>0</v>
      </c>
    </row>
    <row r="37" spans="1:6" x14ac:dyDescent="0.4">
      <c r="A37" s="63" t="s">
        <v>345</v>
      </c>
      <c r="B37" s="58" t="s">
        <v>7</v>
      </c>
      <c r="C37" s="62" t="s">
        <v>69</v>
      </c>
      <c r="D37" s="41">
        <v>447.27</v>
      </c>
      <c r="E37" s="56"/>
      <c r="F37" s="42">
        <f t="shared" si="1"/>
        <v>0</v>
      </c>
    </row>
    <row r="38" spans="1:6" x14ac:dyDescent="0.4">
      <c r="A38" s="63" t="s">
        <v>346</v>
      </c>
      <c r="B38" s="58" t="s">
        <v>7</v>
      </c>
      <c r="C38" s="62" t="s">
        <v>81</v>
      </c>
      <c r="D38" s="41">
        <v>1</v>
      </c>
      <c r="E38" s="56"/>
      <c r="F38" s="42">
        <f t="shared" si="1"/>
        <v>0</v>
      </c>
    </row>
    <row r="39" spans="1:6" x14ac:dyDescent="0.4">
      <c r="A39" s="63" t="s">
        <v>347</v>
      </c>
      <c r="B39" s="58" t="s">
        <v>7</v>
      </c>
      <c r="C39" s="62" t="s">
        <v>82</v>
      </c>
      <c r="D39" s="41">
        <v>1</v>
      </c>
      <c r="E39" s="56"/>
      <c r="F39" s="42">
        <f t="shared" si="1"/>
        <v>0</v>
      </c>
    </row>
    <row r="40" spans="1:6" ht="21.45" x14ac:dyDescent="0.4">
      <c r="A40" s="63" t="s">
        <v>348</v>
      </c>
      <c r="B40" s="58" t="s">
        <v>7</v>
      </c>
      <c r="C40" s="62" t="s">
        <v>83</v>
      </c>
      <c r="D40" s="41">
        <v>1</v>
      </c>
      <c r="E40" s="56"/>
      <c r="F40" s="42">
        <f t="shared" si="1"/>
        <v>0</v>
      </c>
    </row>
    <row r="41" spans="1:6" ht="21.45" x14ac:dyDescent="0.4">
      <c r="A41" s="63" t="s">
        <v>349</v>
      </c>
      <c r="B41" s="58" t="s">
        <v>7</v>
      </c>
      <c r="C41" s="62" t="s">
        <v>84</v>
      </c>
      <c r="D41" s="41">
        <v>1</v>
      </c>
      <c r="E41" s="56"/>
      <c r="F41" s="42">
        <f t="shared" si="1"/>
        <v>0</v>
      </c>
    </row>
    <row r="42" spans="1:6" x14ac:dyDescent="0.4">
      <c r="A42" s="63" t="s">
        <v>350</v>
      </c>
      <c r="B42" s="39" t="s">
        <v>7</v>
      </c>
      <c r="C42" s="40" t="s">
        <v>85</v>
      </c>
      <c r="D42" s="41">
        <v>60</v>
      </c>
      <c r="E42" s="56"/>
      <c r="F42" s="42">
        <f t="shared" si="1"/>
        <v>0</v>
      </c>
    </row>
    <row r="43" spans="1:6" x14ac:dyDescent="0.4">
      <c r="A43" s="63" t="s">
        <v>351</v>
      </c>
      <c r="B43" s="39" t="s">
        <v>8</v>
      </c>
      <c r="C43" s="40" t="s">
        <v>86</v>
      </c>
      <c r="D43" s="41">
        <v>35</v>
      </c>
      <c r="E43" s="56"/>
      <c r="F43" s="42">
        <f t="shared" si="1"/>
        <v>0</v>
      </c>
    </row>
    <row r="44" spans="1:6" x14ac:dyDescent="0.4">
      <c r="A44" s="63" t="s">
        <v>352</v>
      </c>
      <c r="B44" s="39" t="s">
        <v>5</v>
      </c>
      <c r="C44" s="40" t="s">
        <v>72</v>
      </c>
      <c r="D44" s="41">
        <v>35.229999999999997</v>
      </c>
      <c r="E44" s="56"/>
      <c r="F44" s="42">
        <f t="shared" si="1"/>
        <v>0</v>
      </c>
    </row>
    <row r="45" spans="1:6" x14ac:dyDescent="0.4">
      <c r="A45" s="63" t="s">
        <v>353</v>
      </c>
      <c r="B45" s="39" t="s">
        <v>5</v>
      </c>
      <c r="C45" s="40" t="s">
        <v>73</v>
      </c>
      <c r="D45" s="41">
        <v>446.43</v>
      </c>
      <c r="E45" s="56"/>
      <c r="F45" s="42">
        <f t="shared" si="1"/>
        <v>0</v>
      </c>
    </row>
    <row r="46" spans="1:6" x14ac:dyDescent="0.4">
      <c r="A46" s="63" t="s">
        <v>354</v>
      </c>
      <c r="B46" s="39" t="s">
        <v>5</v>
      </c>
      <c r="C46" s="40" t="s">
        <v>74</v>
      </c>
      <c r="D46" s="41">
        <v>9</v>
      </c>
      <c r="E46" s="56"/>
      <c r="F46" s="42">
        <f t="shared" si="1"/>
        <v>0</v>
      </c>
    </row>
    <row r="47" spans="1:6" x14ac:dyDescent="0.4">
      <c r="A47" s="63" t="s">
        <v>355</v>
      </c>
      <c r="B47" s="39" t="s">
        <v>5</v>
      </c>
      <c r="C47" s="40" t="s">
        <v>75</v>
      </c>
      <c r="D47" s="41">
        <v>399.54</v>
      </c>
      <c r="E47" s="56"/>
      <c r="F47" s="42">
        <f t="shared" si="1"/>
        <v>0</v>
      </c>
    </row>
    <row r="48" spans="1:6" x14ac:dyDescent="0.4">
      <c r="A48" s="63" t="s">
        <v>356</v>
      </c>
      <c r="B48" s="39" t="s">
        <v>5</v>
      </c>
      <c r="C48" s="40" t="s">
        <v>240</v>
      </c>
      <c r="D48" s="41">
        <v>1</v>
      </c>
      <c r="E48" s="56"/>
      <c r="F48" s="42">
        <f t="shared" si="1"/>
        <v>0</v>
      </c>
    </row>
    <row r="49" spans="1:6" x14ac:dyDescent="0.4">
      <c r="A49" s="63" t="s">
        <v>357</v>
      </c>
      <c r="B49" s="39" t="s">
        <v>5</v>
      </c>
      <c r="C49" s="40" t="s">
        <v>70</v>
      </c>
      <c r="D49" s="41">
        <v>240.35</v>
      </c>
      <c r="E49" s="56"/>
      <c r="F49" s="42">
        <f t="shared" si="1"/>
        <v>0</v>
      </c>
    </row>
    <row r="50" spans="1:6" x14ac:dyDescent="0.4">
      <c r="A50" s="63" t="s">
        <v>358</v>
      </c>
      <c r="B50" s="39" t="s">
        <v>5</v>
      </c>
      <c r="C50" s="40" t="s">
        <v>241</v>
      </c>
      <c r="D50" s="41">
        <v>1</v>
      </c>
      <c r="E50" s="56"/>
      <c r="F50" s="42">
        <f t="shared" si="1"/>
        <v>0</v>
      </c>
    </row>
    <row r="51" spans="1:6" x14ac:dyDescent="0.4">
      <c r="A51" s="63" t="s">
        <v>359</v>
      </c>
      <c r="B51" s="58" t="s">
        <v>7</v>
      </c>
      <c r="C51" s="62" t="s">
        <v>76</v>
      </c>
      <c r="D51" s="41">
        <v>50</v>
      </c>
      <c r="E51" s="56"/>
      <c r="F51" s="42">
        <f t="shared" si="1"/>
        <v>0</v>
      </c>
    </row>
    <row r="52" spans="1:6" x14ac:dyDescent="0.4">
      <c r="A52" s="63" t="s">
        <v>360</v>
      </c>
      <c r="B52" s="58" t="s">
        <v>9</v>
      </c>
      <c r="C52" s="62" t="s">
        <v>77</v>
      </c>
      <c r="D52" s="41">
        <v>8</v>
      </c>
      <c r="E52" s="56"/>
      <c r="F52" s="42">
        <f t="shared" si="1"/>
        <v>0</v>
      </c>
    </row>
    <row r="53" spans="1:6" x14ac:dyDescent="0.4">
      <c r="A53" s="63" t="s">
        <v>361</v>
      </c>
      <c r="B53" s="58" t="s">
        <v>7</v>
      </c>
      <c r="C53" s="62" t="s">
        <v>78</v>
      </c>
      <c r="D53" s="41">
        <v>165.24</v>
      </c>
      <c r="E53" s="56"/>
      <c r="F53" s="42">
        <f t="shared" si="1"/>
        <v>0</v>
      </c>
    </row>
    <row r="54" spans="1:6" x14ac:dyDescent="0.4">
      <c r="A54" s="63" t="s">
        <v>362</v>
      </c>
      <c r="B54" s="39" t="s">
        <v>7</v>
      </c>
      <c r="C54" s="40" t="s">
        <v>79</v>
      </c>
      <c r="D54" s="41">
        <v>369.61</v>
      </c>
      <c r="E54" s="56"/>
      <c r="F54" s="42">
        <f t="shared" si="1"/>
        <v>0</v>
      </c>
    </row>
    <row r="55" spans="1:6" x14ac:dyDescent="0.4">
      <c r="A55" s="63" t="s">
        <v>363</v>
      </c>
      <c r="B55" s="39" t="s">
        <v>6</v>
      </c>
      <c r="C55" s="40" t="s">
        <v>87</v>
      </c>
      <c r="D55" s="41">
        <v>110</v>
      </c>
      <c r="E55" s="56"/>
      <c r="F55" s="42">
        <f t="shared" si="1"/>
        <v>0</v>
      </c>
    </row>
    <row r="56" spans="1:6" x14ac:dyDescent="0.4">
      <c r="A56" s="63" t="s">
        <v>364</v>
      </c>
      <c r="B56" s="39" t="s">
        <v>6</v>
      </c>
      <c r="C56" s="40" t="s">
        <v>242</v>
      </c>
      <c r="D56" s="41">
        <v>100</v>
      </c>
      <c r="E56" s="56"/>
      <c r="F56" s="42">
        <f t="shared" si="1"/>
        <v>0</v>
      </c>
    </row>
    <row r="57" spans="1:6" x14ac:dyDescent="0.4">
      <c r="A57" s="63" t="s">
        <v>365</v>
      </c>
      <c r="B57" s="39" t="s">
        <v>6</v>
      </c>
      <c r="C57" s="40" t="s">
        <v>88</v>
      </c>
      <c r="D57" s="41">
        <v>88</v>
      </c>
      <c r="E57" s="56"/>
      <c r="F57" s="42">
        <f t="shared" si="1"/>
        <v>0</v>
      </c>
    </row>
    <row r="58" spans="1:6" x14ac:dyDescent="0.4">
      <c r="A58" s="63" t="s">
        <v>366</v>
      </c>
      <c r="B58" s="39" t="s">
        <v>5</v>
      </c>
      <c r="C58" s="40" t="s">
        <v>89</v>
      </c>
      <c r="D58" s="41">
        <v>265.12</v>
      </c>
      <c r="E58" s="56"/>
      <c r="F58" s="42">
        <f t="shared" si="1"/>
        <v>0</v>
      </c>
    </row>
    <row r="59" spans="1:6" x14ac:dyDescent="0.4">
      <c r="A59" s="63" t="s">
        <v>367</v>
      </c>
      <c r="B59" s="39" t="s">
        <v>6</v>
      </c>
      <c r="C59" s="40" t="s">
        <v>90</v>
      </c>
      <c r="D59" s="41">
        <v>137</v>
      </c>
      <c r="E59" s="56"/>
      <c r="F59" s="42">
        <f t="shared" si="1"/>
        <v>0</v>
      </c>
    </row>
    <row r="60" spans="1:6" x14ac:dyDescent="0.4">
      <c r="A60" s="63" t="s">
        <v>368</v>
      </c>
      <c r="B60" s="39" t="s">
        <v>6</v>
      </c>
      <c r="C60" s="40" t="s">
        <v>91</v>
      </c>
      <c r="D60" s="41">
        <v>41</v>
      </c>
      <c r="E60" s="56"/>
      <c r="F60" s="42">
        <f t="shared" si="1"/>
        <v>0</v>
      </c>
    </row>
    <row r="61" spans="1:6" x14ac:dyDescent="0.4">
      <c r="A61" s="63" t="s">
        <v>369</v>
      </c>
      <c r="B61" s="39" t="s">
        <v>6</v>
      </c>
      <c r="C61" s="40" t="s">
        <v>243</v>
      </c>
      <c r="D61" s="41">
        <v>20</v>
      </c>
      <c r="E61" s="56"/>
      <c r="F61" s="42">
        <f t="shared" si="1"/>
        <v>0</v>
      </c>
    </row>
    <row r="62" spans="1:6" x14ac:dyDescent="0.4">
      <c r="A62" s="63" t="s">
        <v>370</v>
      </c>
      <c r="B62" s="39" t="s">
        <v>6</v>
      </c>
      <c r="C62" s="40" t="s">
        <v>244</v>
      </c>
      <c r="D62" s="41">
        <v>3</v>
      </c>
      <c r="E62" s="56"/>
      <c r="F62" s="42">
        <f t="shared" si="1"/>
        <v>0</v>
      </c>
    </row>
    <row r="63" spans="1:6" x14ac:dyDescent="0.4">
      <c r="A63" s="63" t="s">
        <v>371</v>
      </c>
      <c r="B63" s="39" t="s">
        <v>7</v>
      </c>
      <c r="C63" s="40" t="s">
        <v>245</v>
      </c>
      <c r="D63" s="41">
        <v>682.04</v>
      </c>
      <c r="E63" s="56"/>
      <c r="F63" s="42">
        <f t="shared" si="1"/>
        <v>0</v>
      </c>
    </row>
    <row r="64" spans="1:6" ht="21.45" x14ac:dyDescent="0.4">
      <c r="A64" s="63" t="s">
        <v>372</v>
      </c>
      <c r="B64" s="39" t="s">
        <v>5</v>
      </c>
      <c r="C64" s="40" t="s">
        <v>92</v>
      </c>
      <c r="D64" s="41">
        <v>500</v>
      </c>
      <c r="E64" s="56"/>
      <c r="F64" s="42">
        <f t="shared" si="1"/>
        <v>0</v>
      </c>
    </row>
    <row r="65" spans="1:6" x14ac:dyDescent="0.4">
      <c r="A65" s="63" t="s">
        <v>373</v>
      </c>
      <c r="B65" s="39" t="s">
        <v>6</v>
      </c>
      <c r="C65" s="40" t="s">
        <v>246</v>
      </c>
      <c r="D65" s="41">
        <v>2</v>
      </c>
      <c r="E65" s="56"/>
      <c r="F65" s="42">
        <f t="shared" si="1"/>
        <v>0</v>
      </c>
    </row>
    <row r="66" spans="1:6" x14ac:dyDescent="0.4">
      <c r="A66" s="63" t="s">
        <v>374</v>
      </c>
      <c r="B66" s="39" t="s">
        <v>59</v>
      </c>
      <c r="C66" s="40" t="s">
        <v>93</v>
      </c>
      <c r="D66" s="41">
        <v>1</v>
      </c>
      <c r="E66" s="56"/>
      <c r="F66" s="42">
        <f t="shared" si="1"/>
        <v>0</v>
      </c>
    </row>
    <row r="67" spans="1:6" x14ac:dyDescent="0.4">
      <c r="A67" s="63" t="s">
        <v>375</v>
      </c>
      <c r="B67" s="39" t="s">
        <v>5</v>
      </c>
      <c r="C67" s="40" t="s">
        <v>80</v>
      </c>
      <c r="D67" s="41">
        <v>1</v>
      </c>
      <c r="E67" s="56"/>
      <c r="F67" s="42">
        <f t="shared" si="1"/>
        <v>0</v>
      </c>
    </row>
    <row r="68" spans="1:6" ht="21.45" x14ac:dyDescent="0.4">
      <c r="A68" s="63" t="s">
        <v>376</v>
      </c>
      <c r="B68" s="39" t="s">
        <v>7</v>
      </c>
      <c r="C68" s="40" t="s">
        <v>94</v>
      </c>
      <c r="D68" s="41">
        <v>160</v>
      </c>
      <c r="E68" s="56"/>
      <c r="F68" s="42">
        <f t="shared" si="1"/>
        <v>0</v>
      </c>
    </row>
    <row r="69" spans="1:6" x14ac:dyDescent="0.4">
      <c r="A69" s="63" t="s">
        <v>377</v>
      </c>
      <c r="B69" s="39" t="s">
        <v>7</v>
      </c>
      <c r="C69" s="40" t="s">
        <v>95</v>
      </c>
      <c r="D69" s="41">
        <v>160</v>
      </c>
      <c r="E69" s="56"/>
      <c r="F69" s="42">
        <f t="shared" si="1"/>
        <v>0</v>
      </c>
    </row>
    <row r="70" spans="1:6" x14ac:dyDescent="0.4">
      <c r="A70" s="63" t="s">
        <v>378</v>
      </c>
      <c r="B70" s="39" t="s">
        <v>5</v>
      </c>
      <c r="C70" s="40" t="s">
        <v>96</v>
      </c>
      <c r="D70" s="41">
        <v>40</v>
      </c>
      <c r="E70" s="56"/>
      <c r="F70" s="42">
        <f t="shared" si="1"/>
        <v>0</v>
      </c>
    </row>
    <row r="71" spans="1:6" x14ac:dyDescent="0.4">
      <c r="A71" s="63" t="s">
        <v>379</v>
      </c>
      <c r="B71" s="39" t="s">
        <v>8</v>
      </c>
      <c r="C71" s="40" t="s">
        <v>97</v>
      </c>
      <c r="D71" s="41">
        <v>9</v>
      </c>
      <c r="E71" s="56"/>
      <c r="F71" s="42">
        <f t="shared" si="1"/>
        <v>0</v>
      </c>
    </row>
    <row r="72" spans="1:6" x14ac:dyDescent="0.4">
      <c r="A72" s="63" t="s">
        <v>380</v>
      </c>
      <c r="B72" s="39" t="s">
        <v>247</v>
      </c>
      <c r="C72" s="40" t="s">
        <v>248</v>
      </c>
      <c r="D72" s="41">
        <v>91.85</v>
      </c>
      <c r="E72" s="56"/>
      <c r="F72" s="42">
        <f t="shared" ref="F72:F73" si="2">+ROUND(+D72*ROUND(E72,2),2)</f>
        <v>0</v>
      </c>
    </row>
    <row r="73" spans="1:6" x14ac:dyDescent="0.4">
      <c r="A73" s="63" t="s">
        <v>381</v>
      </c>
      <c r="B73" s="39" t="s">
        <v>8</v>
      </c>
      <c r="C73" s="40" t="s">
        <v>249</v>
      </c>
      <c r="D73" s="41">
        <v>2</v>
      </c>
      <c r="E73" s="56"/>
      <c r="F73" s="42">
        <f t="shared" si="2"/>
        <v>0</v>
      </c>
    </row>
    <row r="74" spans="1:6" x14ac:dyDescent="0.4">
      <c r="A74" s="63" t="s">
        <v>382</v>
      </c>
      <c r="B74" s="39" t="s">
        <v>5</v>
      </c>
      <c r="C74" s="40" t="s">
        <v>250</v>
      </c>
      <c r="D74" s="41">
        <v>117.08</v>
      </c>
      <c r="E74" s="56"/>
      <c r="F74" s="42">
        <f t="shared" ref="F74:F111" si="3">+ROUND(+D74*ROUND(E74,2),2)</f>
        <v>0</v>
      </c>
    </row>
    <row r="75" spans="1:6" x14ac:dyDescent="0.4">
      <c r="A75" s="63" t="s">
        <v>383</v>
      </c>
      <c r="B75" s="39" t="s">
        <v>7</v>
      </c>
      <c r="C75" s="40" t="s">
        <v>245</v>
      </c>
      <c r="D75" s="41">
        <v>682.04</v>
      </c>
      <c r="E75" s="56"/>
      <c r="F75" s="42">
        <f t="shared" si="3"/>
        <v>0</v>
      </c>
    </row>
    <row r="76" spans="1:6" x14ac:dyDescent="0.4">
      <c r="A76" s="63"/>
      <c r="B76" s="39"/>
      <c r="C76" s="86" t="s">
        <v>98</v>
      </c>
      <c r="D76" s="87"/>
      <c r="E76" s="43"/>
      <c r="F76" s="44">
        <f>SUM(F8:F75)</f>
        <v>0</v>
      </c>
    </row>
    <row r="77" spans="1:6" ht="21.45" x14ac:dyDescent="0.4">
      <c r="A77" s="67" t="s">
        <v>384</v>
      </c>
      <c r="B77" s="67" t="s">
        <v>4</v>
      </c>
      <c r="C77" s="68" t="s">
        <v>251</v>
      </c>
      <c r="D77" s="45"/>
      <c r="E77" s="46"/>
      <c r="F77" s="47"/>
    </row>
    <row r="78" spans="1:6" x14ac:dyDescent="0.4">
      <c r="A78" s="63" t="s">
        <v>385</v>
      </c>
      <c r="B78" s="39" t="s">
        <v>5</v>
      </c>
      <c r="C78" s="40" t="s">
        <v>99</v>
      </c>
      <c r="D78" s="41">
        <v>3228.59</v>
      </c>
      <c r="E78" s="56"/>
      <c r="F78" s="42">
        <f t="shared" si="3"/>
        <v>0</v>
      </c>
    </row>
    <row r="79" spans="1:6" x14ac:dyDescent="0.4">
      <c r="A79" s="63" t="s">
        <v>386</v>
      </c>
      <c r="B79" s="39" t="s">
        <v>5</v>
      </c>
      <c r="C79" s="40" t="s">
        <v>252</v>
      </c>
      <c r="D79" s="41">
        <v>428.27</v>
      </c>
      <c r="E79" s="56"/>
      <c r="F79" s="42">
        <f t="shared" si="3"/>
        <v>0</v>
      </c>
    </row>
    <row r="80" spans="1:6" x14ac:dyDescent="0.4">
      <c r="A80" s="63" t="s">
        <v>387</v>
      </c>
      <c r="B80" s="39" t="s">
        <v>5</v>
      </c>
      <c r="C80" s="40" t="s">
        <v>253</v>
      </c>
      <c r="D80" s="41">
        <v>454.05</v>
      </c>
      <c r="E80" s="56"/>
      <c r="F80" s="42">
        <f t="shared" si="3"/>
        <v>0</v>
      </c>
    </row>
    <row r="81" spans="1:6" x14ac:dyDescent="0.4">
      <c r="A81" s="63" t="s">
        <v>388</v>
      </c>
      <c r="B81" s="39" t="s">
        <v>59</v>
      </c>
      <c r="C81" s="40" t="s">
        <v>100</v>
      </c>
      <c r="D81" s="41">
        <v>322.87</v>
      </c>
      <c r="E81" s="56"/>
      <c r="F81" s="42">
        <f t="shared" si="3"/>
        <v>0</v>
      </c>
    </row>
    <row r="82" spans="1:6" x14ac:dyDescent="0.4">
      <c r="A82" s="63" t="s">
        <v>389</v>
      </c>
      <c r="B82" s="39" t="s">
        <v>59</v>
      </c>
      <c r="C82" s="40" t="s">
        <v>254</v>
      </c>
      <c r="D82" s="41">
        <v>1</v>
      </c>
      <c r="E82" s="56"/>
      <c r="F82" s="42">
        <f t="shared" si="3"/>
        <v>0</v>
      </c>
    </row>
    <row r="83" spans="1:6" x14ac:dyDescent="0.4">
      <c r="A83" s="63" t="s">
        <v>390</v>
      </c>
      <c r="B83" s="39" t="s">
        <v>5</v>
      </c>
      <c r="C83" s="40" t="s">
        <v>105</v>
      </c>
      <c r="D83" s="41">
        <v>324.89999999999998</v>
      </c>
      <c r="E83" s="56"/>
      <c r="F83" s="42">
        <f t="shared" si="3"/>
        <v>0</v>
      </c>
    </row>
    <row r="84" spans="1:6" x14ac:dyDescent="0.4">
      <c r="A84" s="63" t="s">
        <v>391</v>
      </c>
      <c r="B84" s="39" t="s">
        <v>5</v>
      </c>
      <c r="C84" s="40" t="s">
        <v>104</v>
      </c>
      <c r="D84" s="41">
        <v>1</v>
      </c>
      <c r="E84" s="56"/>
      <c r="F84" s="42">
        <f t="shared" si="3"/>
        <v>0</v>
      </c>
    </row>
    <row r="85" spans="1:6" x14ac:dyDescent="0.4">
      <c r="A85" s="63" t="s">
        <v>392</v>
      </c>
      <c r="B85" s="39" t="s">
        <v>5</v>
      </c>
      <c r="C85" s="40" t="s">
        <v>101</v>
      </c>
      <c r="D85" s="41">
        <v>123.35</v>
      </c>
      <c r="E85" s="56"/>
      <c r="F85" s="42">
        <f t="shared" si="3"/>
        <v>0</v>
      </c>
    </row>
    <row r="86" spans="1:6" x14ac:dyDescent="0.4">
      <c r="A86" s="63" t="s">
        <v>393</v>
      </c>
      <c r="B86" s="39" t="s">
        <v>5</v>
      </c>
      <c r="C86" s="40" t="s">
        <v>102</v>
      </c>
      <c r="D86" s="41">
        <v>554.91999999999996</v>
      </c>
      <c r="E86" s="56"/>
      <c r="F86" s="42">
        <f t="shared" si="3"/>
        <v>0</v>
      </c>
    </row>
    <row r="87" spans="1:6" x14ac:dyDescent="0.4">
      <c r="A87" s="63" t="s">
        <v>394</v>
      </c>
      <c r="B87" s="39" t="s">
        <v>8</v>
      </c>
      <c r="C87" s="40" t="s">
        <v>106</v>
      </c>
      <c r="D87" s="41">
        <v>35</v>
      </c>
      <c r="E87" s="56"/>
      <c r="F87" s="42">
        <f t="shared" si="3"/>
        <v>0</v>
      </c>
    </row>
    <row r="88" spans="1:6" x14ac:dyDescent="0.4">
      <c r="A88" s="63" t="s">
        <v>395</v>
      </c>
      <c r="B88" s="39" t="s">
        <v>8</v>
      </c>
      <c r="C88" s="40" t="s">
        <v>107</v>
      </c>
      <c r="D88" s="41">
        <v>35</v>
      </c>
      <c r="E88" s="56"/>
      <c r="F88" s="42">
        <f t="shared" si="3"/>
        <v>0</v>
      </c>
    </row>
    <row r="89" spans="1:6" x14ac:dyDescent="0.4">
      <c r="A89" s="63" t="s">
        <v>396</v>
      </c>
      <c r="B89" s="39" t="s">
        <v>8</v>
      </c>
      <c r="C89" s="40" t="s">
        <v>108</v>
      </c>
      <c r="D89" s="41">
        <v>35</v>
      </c>
      <c r="E89" s="56"/>
      <c r="F89" s="42">
        <f t="shared" si="3"/>
        <v>0</v>
      </c>
    </row>
    <row r="90" spans="1:6" x14ac:dyDescent="0.4">
      <c r="A90" s="63" t="s">
        <v>397</v>
      </c>
      <c r="B90" s="39" t="s">
        <v>7</v>
      </c>
      <c r="C90" s="40" t="s">
        <v>120</v>
      </c>
      <c r="D90" s="41">
        <v>10</v>
      </c>
      <c r="E90" s="56"/>
      <c r="F90" s="42">
        <f t="shared" si="3"/>
        <v>0</v>
      </c>
    </row>
    <row r="91" spans="1:6" x14ac:dyDescent="0.4">
      <c r="A91" s="63" t="s">
        <v>398</v>
      </c>
      <c r="B91" s="39" t="s">
        <v>7</v>
      </c>
      <c r="C91" s="40" t="s">
        <v>255</v>
      </c>
      <c r="D91" s="41">
        <v>1</v>
      </c>
      <c r="E91" s="56"/>
      <c r="F91" s="42">
        <f t="shared" si="3"/>
        <v>0</v>
      </c>
    </row>
    <row r="92" spans="1:6" x14ac:dyDescent="0.4">
      <c r="A92" s="63" t="s">
        <v>399</v>
      </c>
      <c r="B92" s="39" t="s">
        <v>7</v>
      </c>
      <c r="C92" s="40" t="s">
        <v>109</v>
      </c>
      <c r="D92" s="41">
        <v>1</v>
      </c>
      <c r="E92" s="56"/>
      <c r="F92" s="42">
        <f t="shared" si="3"/>
        <v>0</v>
      </c>
    </row>
    <row r="93" spans="1:6" x14ac:dyDescent="0.4">
      <c r="A93" s="63" t="s">
        <v>400</v>
      </c>
      <c r="B93" s="39" t="s">
        <v>7</v>
      </c>
      <c r="C93" s="40" t="s">
        <v>110</v>
      </c>
      <c r="D93" s="41">
        <v>1</v>
      </c>
      <c r="E93" s="56"/>
      <c r="F93" s="42">
        <f t="shared" si="3"/>
        <v>0</v>
      </c>
    </row>
    <row r="94" spans="1:6" x14ac:dyDescent="0.4">
      <c r="A94" s="63" t="s">
        <v>401</v>
      </c>
      <c r="B94" s="39" t="s">
        <v>5</v>
      </c>
      <c r="C94" s="40" t="s">
        <v>103</v>
      </c>
      <c r="D94" s="41">
        <v>202.93</v>
      </c>
      <c r="E94" s="56"/>
      <c r="F94" s="42">
        <f t="shared" si="3"/>
        <v>0</v>
      </c>
    </row>
    <row r="95" spans="1:6" x14ac:dyDescent="0.4">
      <c r="A95" s="63" t="s">
        <v>402</v>
      </c>
      <c r="B95" s="39" t="s">
        <v>9</v>
      </c>
      <c r="C95" s="40" t="s">
        <v>115</v>
      </c>
      <c r="D95" s="41">
        <v>1</v>
      </c>
      <c r="E95" s="56"/>
      <c r="F95" s="42">
        <f t="shared" si="3"/>
        <v>0</v>
      </c>
    </row>
    <row r="96" spans="1:6" x14ac:dyDescent="0.4">
      <c r="A96" s="63" t="s">
        <v>403</v>
      </c>
      <c r="B96" s="39" t="s">
        <v>9</v>
      </c>
      <c r="C96" s="40" t="s">
        <v>116</v>
      </c>
      <c r="D96" s="41">
        <v>1</v>
      </c>
      <c r="E96" s="56"/>
      <c r="F96" s="42">
        <f t="shared" si="3"/>
        <v>0</v>
      </c>
    </row>
    <row r="97" spans="1:6" x14ac:dyDescent="0.4">
      <c r="A97" s="63" t="s">
        <v>404</v>
      </c>
      <c r="B97" s="39" t="s">
        <v>9</v>
      </c>
      <c r="C97" s="40" t="s">
        <v>117</v>
      </c>
      <c r="D97" s="41">
        <v>1</v>
      </c>
      <c r="E97" s="56"/>
      <c r="F97" s="42">
        <f t="shared" si="3"/>
        <v>0</v>
      </c>
    </row>
    <row r="98" spans="1:6" x14ac:dyDescent="0.4">
      <c r="A98" s="63" t="s">
        <v>405</v>
      </c>
      <c r="B98" s="39" t="s">
        <v>9</v>
      </c>
      <c r="C98" s="40" t="s">
        <v>118</v>
      </c>
      <c r="D98" s="41">
        <v>1</v>
      </c>
      <c r="E98" s="56"/>
      <c r="F98" s="42">
        <f t="shared" si="3"/>
        <v>0</v>
      </c>
    </row>
    <row r="99" spans="1:6" x14ac:dyDescent="0.4">
      <c r="A99" s="63" t="s">
        <v>406</v>
      </c>
      <c r="B99" s="39" t="s">
        <v>9</v>
      </c>
      <c r="C99" s="40" t="s">
        <v>256</v>
      </c>
      <c r="D99" s="41">
        <v>1</v>
      </c>
      <c r="E99" s="56"/>
      <c r="F99" s="42">
        <f t="shared" si="3"/>
        <v>0</v>
      </c>
    </row>
    <row r="100" spans="1:6" x14ac:dyDescent="0.4">
      <c r="A100" s="63" t="s">
        <v>407</v>
      </c>
      <c r="B100" s="39" t="s">
        <v>5</v>
      </c>
      <c r="C100" s="40" t="s">
        <v>121</v>
      </c>
      <c r="D100" s="41">
        <v>200</v>
      </c>
      <c r="E100" s="56"/>
      <c r="F100" s="42">
        <f t="shared" si="3"/>
        <v>0</v>
      </c>
    </row>
    <row r="101" spans="1:6" x14ac:dyDescent="0.4">
      <c r="A101" s="63" t="s">
        <v>408</v>
      </c>
      <c r="B101" s="39" t="s">
        <v>5</v>
      </c>
      <c r="C101" s="40" t="s">
        <v>257</v>
      </c>
      <c r="D101" s="41">
        <v>1</v>
      </c>
      <c r="E101" s="56"/>
      <c r="F101" s="42">
        <f t="shared" si="3"/>
        <v>0</v>
      </c>
    </row>
    <row r="102" spans="1:6" x14ac:dyDescent="0.4">
      <c r="A102" s="63" t="s">
        <v>409</v>
      </c>
      <c r="B102" s="39" t="s">
        <v>5</v>
      </c>
      <c r="C102" s="40" t="s">
        <v>258</v>
      </c>
      <c r="D102" s="41">
        <v>28.6</v>
      </c>
      <c r="E102" s="56"/>
      <c r="F102" s="42">
        <f t="shared" si="3"/>
        <v>0</v>
      </c>
    </row>
    <row r="103" spans="1:6" ht="12.45" customHeight="1" x14ac:dyDescent="0.4">
      <c r="A103" s="63" t="s">
        <v>410</v>
      </c>
      <c r="B103" s="39" t="s">
        <v>7</v>
      </c>
      <c r="C103" s="40" t="s">
        <v>259</v>
      </c>
      <c r="D103" s="41">
        <v>36.36</v>
      </c>
      <c r="E103" s="56"/>
      <c r="F103" s="42">
        <f t="shared" si="3"/>
        <v>0</v>
      </c>
    </row>
    <row r="104" spans="1:6" x14ac:dyDescent="0.4">
      <c r="A104" s="63" t="s">
        <v>411</v>
      </c>
      <c r="B104" s="39" t="s">
        <v>5</v>
      </c>
      <c r="C104" s="40" t="s">
        <v>260</v>
      </c>
      <c r="D104" s="41">
        <v>3741.48</v>
      </c>
      <c r="E104" s="56"/>
      <c r="F104" s="42">
        <f t="shared" si="3"/>
        <v>0</v>
      </c>
    </row>
    <row r="105" spans="1:6" x14ac:dyDescent="0.4">
      <c r="A105" s="63" t="s">
        <v>412</v>
      </c>
      <c r="B105" s="39" t="s">
        <v>7</v>
      </c>
      <c r="C105" s="40" t="s">
        <v>261</v>
      </c>
      <c r="D105" s="41">
        <v>2356.77</v>
      </c>
      <c r="E105" s="56"/>
      <c r="F105" s="42">
        <f t="shared" si="3"/>
        <v>0</v>
      </c>
    </row>
    <row r="106" spans="1:6" x14ac:dyDescent="0.4">
      <c r="A106" s="63" t="s">
        <v>413</v>
      </c>
      <c r="B106" s="39" t="s">
        <v>7</v>
      </c>
      <c r="C106" s="40" t="s">
        <v>119</v>
      </c>
      <c r="D106" s="41">
        <v>1430.97</v>
      </c>
      <c r="E106" s="56"/>
      <c r="F106" s="42">
        <f t="shared" si="3"/>
        <v>0</v>
      </c>
    </row>
    <row r="107" spans="1:6" x14ac:dyDescent="0.4">
      <c r="A107" s="63" t="s">
        <v>414</v>
      </c>
      <c r="B107" s="39" t="s">
        <v>6</v>
      </c>
      <c r="C107" s="40" t="s">
        <v>262</v>
      </c>
      <c r="D107" s="41">
        <v>100</v>
      </c>
      <c r="E107" s="56"/>
      <c r="F107" s="42">
        <f t="shared" si="3"/>
        <v>0</v>
      </c>
    </row>
    <row r="108" spans="1:6" x14ac:dyDescent="0.4">
      <c r="A108" s="63" t="s">
        <v>415</v>
      </c>
      <c r="B108" s="39" t="s">
        <v>5</v>
      </c>
      <c r="C108" s="40" t="s">
        <v>263</v>
      </c>
      <c r="D108" s="41">
        <v>220.21</v>
      </c>
      <c r="E108" s="56"/>
      <c r="F108" s="42">
        <f t="shared" si="3"/>
        <v>0</v>
      </c>
    </row>
    <row r="109" spans="1:6" x14ac:dyDescent="0.4">
      <c r="A109" s="63" t="s">
        <v>416</v>
      </c>
      <c r="B109" s="39" t="s">
        <v>5</v>
      </c>
      <c r="C109" s="40" t="s">
        <v>264</v>
      </c>
      <c r="D109" s="41">
        <v>215.04</v>
      </c>
      <c r="E109" s="56"/>
      <c r="F109" s="42">
        <f t="shared" si="3"/>
        <v>0</v>
      </c>
    </row>
    <row r="110" spans="1:6" x14ac:dyDescent="0.4">
      <c r="A110" s="63" t="s">
        <v>417</v>
      </c>
      <c r="B110" s="39" t="s">
        <v>7</v>
      </c>
      <c r="C110" s="40" t="s">
        <v>265</v>
      </c>
      <c r="D110" s="41">
        <v>1</v>
      </c>
      <c r="E110" s="56"/>
      <c r="F110" s="42">
        <f t="shared" si="3"/>
        <v>0</v>
      </c>
    </row>
    <row r="111" spans="1:6" x14ac:dyDescent="0.4">
      <c r="A111" s="63" t="s">
        <v>418</v>
      </c>
      <c r="B111" s="39" t="s">
        <v>7</v>
      </c>
      <c r="C111" s="40" t="s">
        <v>266</v>
      </c>
      <c r="D111" s="41">
        <v>3742.48</v>
      </c>
      <c r="E111" s="56"/>
      <c r="F111" s="42">
        <f t="shared" si="3"/>
        <v>0</v>
      </c>
    </row>
    <row r="112" spans="1:6" x14ac:dyDescent="0.4">
      <c r="A112" s="63" t="s">
        <v>419</v>
      </c>
      <c r="B112" s="39" t="s">
        <v>5</v>
      </c>
      <c r="C112" s="40" t="s">
        <v>175</v>
      </c>
      <c r="D112" s="41">
        <v>1338.72</v>
      </c>
      <c r="E112" s="56"/>
      <c r="F112" s="42">
        <f t="shared" ref="F112:F118" si="4">+ROUND(+D112*ROUND(E112,2),2)</f>
        <v>0</v>
      </c>
    </row>
    <row r="113" spans="1:6" x14ac:dyDescent="0.4">
      <c r="A113" s="63"/>
      <c r="B113" s="39"/>
      <c r="C113" s="86" t="s">
        <v>122</v>
      </c>
      <c r="D113" s="87"/>
      <c r="E113" s="43"/>
      <c r="F113" s="44">
        <f>SUM(F78:F112)</f>
        <v>0</v>
      </c>
    </row>
    <row r="114" spans="1:6" x14ac:dyDescent="0.4">
      <c r="A114" s="67" t="s">
        <v>420</v>
      </c>
      <c r="B114" s="67" t="s">
        <v>4</v>
      </c>
      <c r="C114" s="68" t="s">
        <v>123</v>
      </c>
      <c r="D114" s="45"/>
      <c r="E114" s="46"/>
      <c r="F114" s="47"/>
    </row>
    <row r="115" spans="1:6" x14ac:dyDescent="0.4">
      <c r="A115" s="63" t="s">
        <v>421</v>
      </c>
      <c r="B115" s="39" t="s">
        <v>5</v>
      </c>
      <c r="C115" s="40" t="s">
        <v>124</v>
      </c>
      <c r="D115" s="41">
        <v>1665.81</v>
      </c>
      <c r="E115" s="56"/>
      <c r="F115" s="42">
        <f t="shared" si="4"/>
        <v>0</v>
      </c>
    </row>
    <row r="116" spans="1:6" x14ac:dyDescent="0.4">
      <c r="A116" s="63" t="s">
        <v>422</v>
      </c>
      <c r="B116" s="39" t="s">
        <v>5</v>
      </c>
      <c r="C116" s="40" t="s">
        <v>125</v>
      </c>
      <c r="D116" s="41">
        <v>341.84</v>
      </c>
      <c r="E116" s="56"/>
      <c r="F116" s="42">
        <f t="shared" si="4"/>
        <v>0</v>
      </c>
    </row>
    <row r="117" spans="1:6" x14ac:dyDescent="0.4">
      <c r="A117" s="63" t="s">
        <v>423</v>
      </c>
      <c r="B117" s="39" t="s">
        <v>5</v>
      </c>
      <c r="C117" s="40" t="s">
        <v>126</v>
      </c>
      <c r="D117" s="41">
        <v>230.34</v>
      </c>
      <c r="E117" s="56"/>
      <c r="F117" s="42">
        <f t="shared" si="4"/>
        <v>0</v>
      </c>
    </row>
    <row r="118" spans="1:6" x14ac:dyDescent="0.4">
      <c r="A118" s="63" t="s">
        <v>424</v>
      </c>
      <c r="B118" s="39" t="s">
        <v>5</v>
      </c>
      <c r="C118" s="40" t="s">
        <v>127</v>
      </c>
      <c r="D118" s="41">
        <v>2046.25</v>
      </c>
      <c r="E118" s="56"/>
      <c r="F118" s="42">
        <f t="shared" si="4"/>
        <v>0</v>
      </c>
    </row>
    <row r="119" spans="1:6" x14ac:dyDescent="0.4">
      <c r="A119" s="63" t="s">
        <v>425</v>
      </c>
      <c r="B119" s="39" t="s">
        <v>7</v>
      </c>
      <c r="C119" s="40" t="s">
        <v>128</v>
      </c>
      <c r="D119" s="41">
        <v>554.91999999999996</v>
      </c>
      <c r="E119" s="56"/>
      <c r="F119" s="42">
        <f t="shared" ref="F119:F144" si="5">+ROUND(+D119*ROUND(E119,2),2)</f>
        <v>0</v>
      </c>
    </row>
    <row r="120" spans="1:6" x14ac:dyDescent="0.4">
      <c r="A120" s="63" t="s">
        <v>426</v>
      </c>
      <c r="B120" s="39" t="s">
        <v>5</v>
      </c>
      <c r="C120" s="40" t="s">
        <v>129</v>
      </c>
      <c r="D120" s="41">
        <v>13.67</v>
      </c>
      <c r="E120" s="56"/>
      <c r="F120" s="42">
        <f t="shared" si="5"/>
        <v>0</v>
      </c>
    </row>
    <row r="121" spans="1:6" x14ac:dyDescent="0.4">
      <c r="A121" s="63" t="s">
        <v>427</v>
      </c>
      <c r="B121" s="39" t="s">
        <v>5</v>
      </c>
      <c r="C121" s="40" t="s">
        <v>130</v>
      </c>
      <c r="D121" s="41">
        <v>13.67</v>
      </c>
      <c r="E121" s="56"/>
      <c r="F121" s="42">
        <f t="shared" si="5"/>
        <v>0</v>
      </c>
    </row>
    <row r="122" spans="1:6" x14ac:dyDescent="0.4">
      <c r="A122" s="63" t="s">
        <v>428</v>
      </c>
      <c r="B122" s="39" t="s">
        <v>5</v>
      </c>
      <c r="C122" s="40" t="s">
        <v>131</v>
      </c>
      <c r="D122" s="41">
        <v>16.16</v>
      </c>
      <c r="E122" s="56"/>
      <c r="F122" s="42">
        <f t="shared" si="5"/>
        <v>0</v>
      </c>
    </row>
    <row r="123" spans="1:6" x14ac:dyDescent="0.4">
      <c r="A123" s="63" t="s">
        <v>429</v>
      </c>
      <c r="B123" s="39" t="s">
        <v>5</v>
      </c>
      <c r="C123" s="40" t="s">
        <v>132</v>
      </c>
      <c r="D123" s="41">
        <v>36.729999999999997</v>
      </c>
      <c r="E123" s="56"/>
      <c r="F123" s="42">
        <f t="shared" si="5"/>
        <v>0</v>
      </c>
    </row>
    <row r="124" spans="1:6" x14ac:dyDescent="0.4">
      <c r="A124" s="63" t="s">
        <v>430</v>
      </c>
      <c r="B124" s="39" t="s">
        <v>6</v>
      </c>
      <c r="C124" s="40" t="s">
        <v>133</v>
      </c>
      <c r="D124" s="41">
        <v>90</v>
      </c>
      <c r="E124" s="56"/>
      <c r="F124" s="42">
        <f t="shared" si="5"/>
        <v>0</v>
      </c>
    </row>
    <row r="125" spans="1:6" x14ac:dyDescent="0.4">
      <c r="A125" s="63" t="s">
        <v>431</v>
      </c>
      <c r="B125" s="39" t="s">
        <v>59</v>
      </c>
      <c r="C125" s="40" t="s">
        <v>134</v>
      </c>
      <c r="D125" s="41">
        <v>1</v>
      </c>
      <c r="E125" s="56"/>
      <c r="F125" s="42">
        <f t="shared" si="5"/>
        <v>0</v>
      </c>
    </row>
    <row r="126" spans="1:6" x14ac:dyDescent="0.4">
      <c r="A126" s="63" t="s">
        <v>432</v>
      </c>
      <c r="B126" s="39" t="s">
        <v>5</v>
      </c>
      <c r="C126" s="40" t="s">
        <v>135</v>
      </c>
      <c r="D126" s="41">
        <v>1</v>
      </c>
      <c r="E126" s="56"/>
      <c r="F126" s="42">
        <f t="shared" si="5"/>
        <v>0</v>
      </c>
    </row>
    <row r="127" spans="1:6" x14ac:dyDescent="0.4">
      <c r="A127" s="63" t="s">
        <v>433</v>
      </c>
      <c r="B127" s="39" t="s">
        <v>7</v>
      </c>
      <c r="C127" s="40" t="s">
        <v>136</v>
      </c>
      <c r="D127" s="41">
        <v>1</v>
      </c>
      <c r="E127" s="56"/>
      <c r="F127" s="42">
        <f t="shared" si="5"/>
        <v>0</v>
      </c>
    </row>
    <row r="128" spans="1:6" x14ac:dyDescent="0.4">
      <c r="A128" s="63" t="s">
        <v>434</v>
      </c>
      <c r="B128" s="39" t="s">
        <v>7</v>
      </c>
      <c r="C128" s="40" t="s">
        <v>137</v>
      </c>
      <c r="D128" s="41">
        <v>9</v>
      </c>
      <c r="E128" s="56"/>
      <c r="F128" s="42">
        <f t="shared" si="5"/>
        <v>0</v>
      </c>
    </row>
    <row r="129" spans="1:6" x14ac:dyDescent="0.4">
      <c r="A129" s="63" t="s">
        <v>435</v>
      </c>
      <c r="B129" s="39" t="s">
        <v>7</v>
      </c>
      <c r="C129" s="40" t="s">
        <v>138</v>
      </c>
      <c r="D129" s="41">
        <v>4</v>
      </c>
      <c r="E129" s="56"/>
      <c r="F129" s="42">
        <f t="shared" si="5"/>
        <v>0</v>
      </c>
    </row>
    <row r="130" spans="1:6" x14ac:dyDescent="0.4">
      <c r="A130" s="63" t="s">
        <v>436</v>
      </c>
      <c r="B130" s="39" t="s">
        <v>5</v>
      </c>
      <c r="C130" s="40" t="s">
        <v>267</v>
      </c>
      <c r="D130" s="41">
        <v>1</v>
      </c>
      <c r="E130" s="56"/>
      <c r="F130" s="42">
        <f t="shared" si="5"/>
        <v>0</v>
      </c>
    </row>
    <row r="131" spans="1:6" x14ac:dyDescent="0.4">
      <c r="A131" s="63" t="s">
        <v>437</v>
      </c>
      <c r="B131" s="39" t="s">
        <v>5</v>
      </c>
      <c r="C131" s="40" t="s">
        <v>268</v>
      </c>
      <c r="D131" s="41">
        <v>536.32000000000005</v>
      </c>
      <c r="E131" s="56"/>
      <c r="F131" s="42">
        <f t="shared" si="5"/>
        <v>0</v>
      </c>
    </row>
    <row r="132" spans="1:6" x14ac:dyDescent="0.4">
      <c r="A132" s="63" t="s">
        <v>438</v>
      </c>
      <c r="B132" s="39" t="s">
        <v>5</v>
      </c>
      <c r="C132" s="40" t="s">
        <v>139</v>
      </c>
      <c r="D132" s="41">
        <v>7.25</v>
      </c>
      <c r="E132" s="56"/>
      <c r="F132" s="42">
        <f t="shared" si="5"/>
        <v>0</v>
      </c>
    </row>
    <row r="133" spans="1:6" x14ac:dyDescent="0.4">
      <c r="A133" s="63"/>
      <c r="B133" s="39"/>
      <c r="C133" s="86" t="s">
        <v>140</v>
      </c>
      <c r="D133" s="87"/>
      <c r="E133" s="43"/>
      <c r="F133" s="44">
        <f>SUM(F115:F132)</f>
        <v>0</v>
      </c>
    </row>
    <row r="134" spans="1:6" x14ac:dyDescent="0.4">
      <c r="A134" s="67" t="s">
        <v>439</v>
      </c>
      <c r="B134" s="67" t="s">
        <v>4</v>
      </c>
      <c r="C134" s="68" t="s">
        <v>141</v>
      </c>
      <c r="D134" s="45"/>
      <c r="E134" s="46"/>
      <c r="F134" s="47"/>
    </row>
    <row r="135" spans="1:6" x14ac:dyDescent="0.4">
      <c r="A135" s="63" t="s">
        <v>440</v>
      </c>
      <c r="B135" s="39" t="s">
        <v>5</v>
      </c>
      <c r="C135" s="40" t="s">
        <v>142</v>
      </c>
      <c r="D135" s="41">
        <v>381.88</v>
      </c>
      <c r="E135" s="56"/>
      <c r="F135" s="42">
        <f t="shared" si="5"/>
        <v>0</v>
      </c>
    </row>
    <row r="136" spans="1:6" x14ac:dyDescent="0.4">
      <c r="A136" s="63" t="s">
        <v>441</v>
      </c>
      <c r="B136" s="39" t="s">
        <v>5</v>
      </c>
      <c r="C136" s="40" t="s">
        <v>143</v>
      </c>
      <c r="D136" s="41">
        <v>966.65</v>
      </c>
      <c r="E136" s="56"/>
      <c r="F136" s="42">
        <f t="shared" si="5"/>
        <v>0</v>
      </c>
    </row>
    <row r="137" spans="1:6" x14ac:dyDescent="0.4">
      <c r="A137" s="63" t="s">
        <v>442</v>
      </c>
      <c r="B137" s="39" t="s">
        <v>5</v>
      </c>
      <c r="C137" s="40" t="s">
        <v>144</v>
      </c>
      <c r="D137" s="41">
        <v>21.82</v>
      </c>
      <c r="E137" s="56"/>
      <c r="F137" s="42">
        <f t="shared" si="5"/>
        <v>0</v>
      </c>
    </row>
    <row r="138" spans="1:6" x14ac:dyDescent="0.4">
      <c r="A138" s="63" t="s">
        <v>443</v>
      </c>
      <c r="B138" s="39" t="s">
        <v>7</v>
      </c>
      <c r="C138" s="40" t="s">
        <v>145</v>
      </c>
      <c r="D138" s="41">
        <v>36.36</v>
      </c>
      <c r="E138" s="56"/>
      <c r="F138" s="42">
        <f t="shared" si="5"/>
        <v>0</v>
      </c>
    </row>
    <row r="139" spans="1:6" x14ac:dyDescent="0.4">
      <c r="A139" s="63" t="s">
        <v>444</v>
      </c>
      <c r="B139" s="39" t="s">
        <v>5</v>
      </c>
      <c r="C139" s="40" t="s">
        <v>146</v>
      </c>
      <c r="D139" s="41">
        <v>1</v>
      </c>
      <c r="E139" s="56"/>
      <c r="F139" s="42">
        <f t="shared" si="5"/>
        <v>0</v>
      </c>
    </row>
    <row r="140" spans="1:6" x14ac:dyDescent="0.4">
      <c r="A140" s="63" t="s">
        <v>445</v>
      </c>
      <c r="B140" s="39" t="s">
        <v>5</v>
      </c>
      <c r="C140" s="40" t="s">
        <v>147</v>
      </c>
      <c r="D140" s="41">
        <v>1</v>
      </c>
      <c r="E140" s="56"/>
      <c r="F140" s="42">
        <f t="shared" si="5"/>
        <v>0</v>
      </c>
    </row>
    <row r="141" spans="1:6" x14ac:dyDescent="0.4">
      <c r="A141" s="63"/>
      <c r="B141" s="39"/>
      <c r="C141" s="86" t="s">
        <v>45</v>
      </c>
      <c r="D141" s="87"/>
      <c r="E141" s="43"/>
      <c r="F141" s="44">
        <f>SUM(F135:F140)</f>
        <v>0</v>
      </c>
    </row>
    <row r="142" spans="1:6" x14ac:dyDescent="0.4">
      <c r="A142" s="67" t="s">
        <v>446</v>
      </c>
      <c r="B142" s="67" t="s">
        <v>4</v>
      </c>
      <c r="C142" s="68" t="s">
        <v>148</v>
      </c>
      <c r="D142" s="45"/>
      <c r="E142" s="46"/>
      <c r="F142" s="47"/>
    </row>
    <row r="143" spans="1:6" x14ac:dyDescent="0.4">
      <c r="A143" s="63" t="s">
        <v>447</v>
      </c>
      <c r="B143" s="39" t="s">
        <v>5</v>
      </c>
      <c r="C143" s="40" t="s">
        <v>149</v>
      </c>
      <c r="D143" s="41">
        <v>136.32</v>
      </c>
      <c r="E143" s="56"/>
      <c r="F143" s="42">
        <f t="shared" si="5"/>
        <v>0</v>
      </c>
    </row>
    <row r="144" spans="1:6" x14ac:dyDescent="0.4">
      <c r="A144" s="63" t="s">
        <v>448</v>
      </c>
      <c r="B144" s="39" t="s">
        <v>5</v>
      </c>
      <c r="C144" s="40" t="s">
        <v>269</v>
      </c>
      <c r="D144" s="41">
        <v>256.24</v>
      </c>
      <c r="E144" s="56"/>
      <c r="F144" s="42">
        <f t="shared" si="5"/>
        <v>0</v>
      </c>
    </row>
    <row r="145" spans="1:6" x14ac:dyDescent="0.4">
      <c r="A145" s="63" t="s">
        <v>449</v>
      </c>
      <c r="B145" s="39" t="s">
        <v>5</v>
      </c>
      <c r="C145" s="40" t="s">
        <v>151</v>
      </c>
      <c r="D145" s="41">
        <v>1</v>
      </c>
      <c r="E145" s="56"/>
      <c r="F145" s="42">
        <f t="shared" ref="F145:F172" si="6">+ROUND(+D145*ROUND(E145,2),2)</f>
        <v>0</v>
      </c>
    </row>
    <row r="146" spans="1:6" x14ac:dyDescent="0.4">
      <c r="A146" s="63" t="s">
        <v>450</v>
      </c>
      <c r="B146" s="39" t="s">
        <v>5</v>
      </c>
      <c r="C146" s="40" t="s">
        <v>150</v>
      </c>
      <c r="D146" s="41">
        <v>207</v>
      </c>
      <c r="E146" s="56"/>
      <c r="F146" s="42">
        <f t="shared" si="6"/>
        <v>0</v>
      </c>
    </row>
    <row r="147" spans="1:6" x14ac:dyDescent="0.4">
      <c r="A147" s="63" t="s">
        <v>451</v>
      </c>
      <c r="B147" s="39" t="s">
        <v>7</v>
      </c>
      <c r="C147" s="40" t="s">
        <v>270</v>
      </c>
      <c r="D147" s="41">
        <v>16.8</v>
      </c>
      <c r="E147" s="56"/>
      <c r="F147" s="42">
        <f t="shared" si="6"/>
        <v>0</v>
      </c>
    </row>
    <row r="148" spans="1:6" x14ac:dyDescent="0.4">
      <c r="A148" s="63" t="s">
        <v>452</v>
      </c>
      <c r="B148" s="39" t="s">
        <v>7</v>
      </c>
      <c r="C148" s="40" t="s">
        <v>271</v>
      </c>
      <c r="D148" s="41">
        <v>10</v>
      </c>
      <c r="E148" s="56"/>
      <c r="F148" s="42">
        <f t="shared" si="6"/>
        <v>0</v>
      </c>
    </row>
    <row r="149" spans="1:6" x14ac:dyDescent="0.4">
      <c r="A149" s="63" t="s">
        <v>453</v>
      </c>
      <c r="B149" s="39" t="s">
        <v>7</v>
      </c>
      <c r="C149" s="40" t="s">
        <v>272</v>
      </c>
      <c r="D149" s="41">
        <v>1</v>
      </c>
      <c r="E149" s="56"/>
      <c r="F149" s="42">
        <f t="shared" si="6"/>
        <v>0</v>
      </c>
    </row>
    <row r="150" spans="1:6" x14ac:dyDescent="0.4">
      <c r="A150" s="63" t="s">
        <v>454</v>
      </c>
      <c r="B150" s="39" t="s">
        <v>5</v>
      </c>
      <c r="C150" s="40" t="s">
        <v>156</v>
      </c>
      <c r="D150" s="41">
        <v>107.86</v>
      </c>
      <c r="E150" s="56"/>
      <c r="F150" s="42">
        <f t="shared" si="6"/>
        <v>0</v>
      </c>
    </row>
    <row r="151" spans="1:6" x14ac:dyDescent="0.4">
      <c r="A151" s="63" t="s">
        <v>455</v>
      </c>
      <c r="B151" s="39" t="s">
        <v>5</v>
      </c>
      <c r="C151" s="40" t="s">
        <v>155</v>
      </c>
      <c r="D151" s="41">
        <v>1</v>
      </c>
      <c r="E151" s="56"/>
      <c r="F151" s="42">
        <f t="shared" si="6"/>
        <v>0</v>
      </c>
    </row>
    <row r="152" spans="1:6" x14ac:dyDescent="0.4">
      <c r="A152" s="63" t="s">
        <v>456</v>
      </c>
      <c r="B152" s="39" t="s">
        <v>5</v>
      </c>
      <c r="C152" s="40" t="s">
        <v>273</v>
      </c>
      <c r="D152" s="41">
        <v>33.35</v>
      </c>
      <c r="E152" s="56"/>
      <c r="F152" s="42">
        <f t="shared" si="6"/>
        <v>0</v>
      </c>
    </row>
    <row r="153" spans="1:6" x14ac:dyDescent="0.4">
      <c r="A153" s="63" t="s">
        <v>457</v>
      </c>
      <c r="B153" s="39" t="s">
        <v>5</v>
      </c>
      <c r="C153" s="40" t="s">
        <v>274</v>
      </c>
      <c r="D153" s="41">
        <v>486.43</v>
      </c>
      <c r="E153" s="56"/>
      <c r="F153" s="42">
        <f t="shared" si="6"/>
        <v>0</v>
      </c>
    </row>
    <row r="154" spans="1:6" x14ac:dyDescent="0.4">
      <c r="A154" s="63" t="s">
        <v>458</v>
      </c>
      <c r="B154" s="39" t="s">
        <v>5</v>
      </c>
      <c r="C154" s="40" t="s">
        <v>152</v>
      </c>
      <c r="D154" s="41">
        <v>107</v>
      </c>
      <c r="E154" s="56"/>
      <c r="F154" s="42">
        <f t="shared" si="6"/>
        <v>0</v>
      </c>
    </row>
    <row r="155" spans="1:6" x14ac:dyDescent="0.4">
      <c r="A155" s="63" t="s">
        <v>459</v>
      </c>
      <c r="B155" s="39" t="s">
        <v>5</v>
      </c>
      <c r="C155" s="40" t="s">
        <v>153</v>
      </c>
      <c r="D155" s="41">
        <v>1</v>
      </c>
      <c r="E155" s="56"/>
      <c r="F155" s="42">
        <f t="shared" si="6"/>
        <v>0</v>
      </c>
    </row>
    <row r="156" spans="1:6" x14ac:dyDescent="0.4">
      <c r="A156" s="63" t="s">
        <v>460</v>
      </c>
      <c r="B156" s="39" t="s">
        <v>5</v>
      </c>
      <c r="C156" s="40" t="s">
        <v>154</v>
      </c>
      <c r="D156" s="41">
        <v>1</v>
      </c>
      <c r="E156" s="56"/>
      <c r="F156" s="42">
        <f t="shared" si="6"/>
        <v>0</v>
      </c>
    </row>
    <row r="157" spans="1:6" x14ac:dyDescent="0.4">
      <c r="A157" s="63" t="s">
        <v>461</v>
      </c>
      <c r="B157" s="39" t="s">
        <v>5</v>
      </c>
      <c r="C157" s="40" t="s">
        <v>275</v>
      </c>
      <c r="D157" s="41">
        <v>58.16</v>
      </c>
      <c r="E157" s="56"/>
      <c r="F157" s="42">
        <f t="shared" si="6"/>
        <v>0</v>
      </c>
    </row>
    <row r="158" spans="1:6" x14ac:dyDescent="0.4">
      <c r="A158" s="63"/>
      <c r="B158" s="39"/>
      <c r="C158" s="86" t="s">
        <v>46</v>
      </c>
      <c r="D158" s="87"/>
      <c r="E158" s="43"/>
      <c r="F158" s="44">
        <f>SUM(F143:F157)</f>
        <v>0</v>
      </c>
    </row>
    <row r="159" spans="1:6" x14ac:dyDescent="0.4">
      <c r="A159" s="67" t="s">
        <v>462</v>
      </c>
      <c r="B159" s="67" t="s">
        <v>4</v>
      </c>
      <c r="C159" s="68" t="s">
        <v>276</v>
      </c>
      <c r="D159" s="45"/>
      <c r="E159" s="46"/>
      <c r="F159" s="47"/>
    </row>
    <row r="160" spans="1:6" x14ac:dyDescent="0.4">
      <c r="A160" s="63" t="s">
        <v>463</v>
      </c>
      <c r="B160" s="39" t="s">
        <v>157</v>
      </c>
      <c r="C160" s="40" t="s">
        <v>158</v>
      </c>
      <c r="D160" s="41">
        <v>10</v>
      </c>
      <c r="E160" s="56"/>
      <c r="F160" s="42">
        <f t="shared" si="6"/>
        <v>0</v>
      </c>
    </row>
    <row r="161" spans="1:6" x14ac:dyDescent="0.4">
      <c r="A161" s="63" t="s">
        <v>464</v>
      </c>
      <c r="B161" s="39" t="s">
        <v>157</v>
      </c>
      <c r="C161" s="40" t="s">
        <v>211</v>
      </c>
      <c r="D161" s="41">
        <v>2054.94</v>
      </c>
      <c r="E161" s="56"/>
      <c r="F161" s="42">
        <f t="shared" si="6"/>
        <v>0</v>
      </c>
    </row>
    <row r="162" spans="1:6" x14ac:dyDescent="0.4">
      <c r="A162" s="63" t="s">
        <v>465</v>
      </c>
      <c r="B162" s="39" t="s">
        <v>6</v>
      </c>
      <c r="C162" s="40" t="s">
        <v>277</v>
      </c>
      <c r="D162" s="41">
        <v>73</v>
      </c>
      <c r="E162" s="56"/>
      <c r="F162" s="42">
        <f t="shared" si="6"/>
        <v>0</v>
      </c>
    </row>
    <row r="163" spans="1:6" x14ac:dyDescent="0.4">
      <c r="A163" s="63" t="s">
        <v>466</v>
      </c>
      <c r="B163" s="39" t="s">
        <v>5</v>
      </c>
      <c r="C163" s="40" t="s">
        <v>159</v>
      </c>
      <c r="D163" s="41">
        <v>112.65</v>
      </c>
      <c r="E163" s="56"/>
      <c r="F163" s="42">
        <f t="shared" si="6"/>
        <v>0</v>
      </c>
    </row>
    <row r="164" spans="1:6" x14ac:dyDescent="0.4">
      <c r="A164" s="63" t="s">
        <v>467</v>
      </c>
      <c r="B164" s="39" t="s">
        <v>6</v>
      </c>
      <c r="C164" s="40" t="s">
        <v>160</v>
      </c>
      <c r="D164" s="41">
        <v>3</v>
      </c>
      <c r="E164" s="56"/>
      <c r="F164" s="42">
        <f t="shared" si="6"/>
        <v>0</v>
      </c>
    </row>
    <row r="165" spans="1:6" x14ac:dyDescent="0.4">
      <c r="A165" s="63" t="s">
        <v>468</v>
      </c>
      <c r="B165" s="39" t="s">
        <v>8</v>
      </c>
      <c r="C165" s="40" t="s">
        <v>278</v>
      </c>
      <c r="D165" s="41">
        <v>4</v>
      </c>
      <c r="E165" s="56"/>
      <c r="F165" s="42">
        <f t="shared" si="6"/>
        <v>0</v>
      </c>
    </row>
    <row r="166" spans="1:6" x14ac:dyDescent="0.4">
      <c r="A166" s="63" t="s">
        <v>469</v>
      </c>
      <c r="B166" s="39" t="s">
        <v>6</v>
      </c>
      <c r="C166" s="97" t="s">
        <v>570</v>
      </c>
      <c r="D166" s="41">
        <v>1</v>
      </c>
      <c r="E166" s="56"/>
      <c r="F166" s="42">
        <f t="shared" si="6"/>
        <v>0</v>
      </c>
    </row>
    <row r="167" spans="1:6" x14ac:dyDescent="0.4">
      <c r="A167" s="63" t="s">
        <v>470</v>
      </c>
      <c r="B167" s="39" t="s">
        <v>6</v>
      </c>
      <c r="C167" s="97" t="s">
        <v>571</v>
      </c>
      <c r="D167" s="41">
        <v>1</v>
      </c>
      <c r="E167" s="56"/>
      <c r="F167" s="42">
        <f t="shared" si="6"/>
        <v>0</v>
      </c>
    </row>
    <row r="168" spans="1:6" x14ac:dyDescent="0.4">
      <c r="A168" s="63" t="s">
        <v>471</v>
      </c>
      <c r="B168" s="39" t="s">
        <v>5</v>
      </c>
      <c r="C168" s="40" t="s">
        <v>161</v>
      </c>
      <c r="D168" s="41">
        <v>52.91</v>
      </c>
      <c r="E168" s="56"/>
      <c r="F168" s="42">
        <f t="shared" si="6"/>
        <v>0</v>
      </c>
    </row>
    <row r="169" spans="1:6" x14ac:dyDescent="0.4">
      <c r="A169" s="63" t="s">
        <v>472</v>
      </c>
      <c r="B169" s="39" t="s">
        <v>5</v>
      </c>
      <c r="C169" s="40" t="s">
        <v>162</v>
      </c>
      <c r="D169" s="41">
        <v>4</v>
      </c>
      <c r="E169" s="56"/>
      <c r="F169" s="42">
        <f t="shared" si="6"/>
        <v>0</v>
      </c>
    </row>
    <row r="170" spans="1:6" x14ac:dyDescent="0.4">
      <c r="A170" s="63" t="s">
        <v>473</v>
      </c>
      <c r="B170" s="39" t="s">
        <v>7</v>
      </c>
      <c r="C170" s="40" t="s">
        <v>163</v>
      </c>
      <c r="D170" s="41">
        <v>70.599999999999994</v>
      </c>
      <c r="E170" s="56"/>
      <c r="F170" s="42">
        <f t="shared" si="6"/>
        <v>0</v>
      </c>
    </row>
    <row r="171" spans="1:6" x14ac:dyDescent="0.4">
      <c r="A171" s="63" t="s">
        <v>474</v>
      </c>
      <c r="B171" s="39" t="s">
        <v>5</v>
      </c>
      <c r="C171" s="40" t="s">
        <v>164</v>
      </c>
      <c r="D171" s="41">
        <v>446.43</v>
      </c>
      <c r="E171" s="56"/>
      <c r="F171" s="42">
        <f t="shared" si="6"/>
        <v>0</v>
      </c>
    </row>
    <row r="172" spans="1:6" x14ac:dyDescent="0.4">
      <c r="A172" s="63" t="s">
        <v>475</v>
      </c>
      <c r="B172" s="39" t="s">
        <v>9</v>
      </c>
      <c r="C172" s="40" t="s">
        <v>279</v>
      </c>
      <c r="D172" s="41">
        <v>2</v>
      </c>
      <c r="E172" s="56"/>
      <c r="F172" s="42">
        <f t="shared" si="6"/>
        <v>0</v>
      </c>
    </row>
    <row r="173" spans="1:6" x14ac:dyDescent="0.4">
      <c r="A173" s="63" t="s">
        <v>476</v>
      </c>
      <c r="B173" s="39" t="s">
        <v>5</v>
      </c>
      <c r="C173" s="40" t="s">
        <v>280</v>
      </c>
      <c r="D173" s="41">
        <v>1</v>
      </c>
      <c r="E173" s="56"/>
      <c r="F173" s="42">
        <f t="shared" ref="F173:F180" si="7">+ROUND(+D173*ROUND(E173,2),2)</f>
        <v>0</v>
      </c>
    </row>
    <row r="174" spans="1:6" x14ac:dyDescent="0.4">
      <c r="A174" s="63" t="s">
        <v>477</v>
      </c>
      <c r="B174" s="39" t="s">
        <v>7</v>
      </c>
      <c r="C174" s="40" t="s">
        <v>165</v>
      </c>
      <c r="D174" s="41">
        <v>1</v>
      </c>
      <c r="E174" s="56"/>
      <c r="F174" s="42">
        <f t="shared" si="7"/>
        <v>0</v>
      </c>
    </row>
    <row r="175" spans="1:6" x14ac:dyDescent="0.4">
      <c r="A175" s="63" t="s">
        <v>478</v>
      </c>
      <c r="B175" s="39" t="s">
        <v>7</v>
      </c>
      <c r="C175" s="40" t="s">
        <v>166</v>
      </c>
      <c r="D175" s="41">
        <v>669.72</v>
      </c>
      <c r="E175" s="56"/>
      <c r="F175" s="42">
        <f t="shared" si="7"/>
        <v>0</v>
      </c>
    </row>
    <row r="176" spans="1:6" x14ac:dyDescent="0.4">
      <c r="A176" s="63" t="s">
        <v>479</v>
      </c>
      <c r="B176" s="39" t="s">
        <v>7</v>
      </c>
      <c r="C176" s="40" t="s">
        <v>167</v>
      </c>
      <c r="D176" s="41">
        <v>352.32</v>
      </c>
      <c r="E176" s="56"/>
      <c r="F176" s="42">
        <f t="shared" si="7"/>
        <v>0</v>
      </c>
    </row>
    <row r="177" spans="1:6" x14ac:dyDescent="0.4">
      <c r="A177" s="63" t="s">
        <v>480</v>
      </c>
      <c r="B177" s="39" t="s">
        <v>7</v>
      </c>
      <c r="C177" s="40" t="s">
        <v>168</v>
      </c>
      <c r="D177" s="41">
        <v>86.2</v>
      </c>
      <c r="E177" s="56"/>
      <c r="F177" s="42">
        <f t="shared" si="7"/>
        <v>0</v>
      </c>
    </row>
    <row r="178" spans="1:6" x14ac:dyDescent="0.4">
      <c r="A178" s="63" t="s">
        <v>481</v>
      </c>
      <c r="B178" s="39" t="s">
        <v>5</v>
      </c>
      <c r="C178" s="40" t="s">
        <v>281</v>
      </c>
      <c r="D178" s="41">
        <v>130.29</v>
      </c>
      <c r="E178" s="56"/>
      <c r="F178" s="42">
        <f t="shared" si="7"/>
        <v>0</v>
      </c>
    </row>
    <row r="179" spans="1:6" x14ac:dyDescent="0.4">
      <c r="A179" s="63" t="s">
        <v>482</v>
      </c>
      <c r="B179" s="39" t="s">
        <v>5</v>
      </c>
      <c r="C179" s="40" t="s">
        <v>282</v>
      </c>
      <c r="D179" s="41">
        <v>4</v>
      </c>
      <c r="E179" s="56"/>
      <c r="F179" s="42">
        <f t="shared" si="7"/>
        <v>0</v>
      </c>
    </row>
    <row r="180" spans="1:6" x14ac:dyDescent="0.4">
      <c r="A180" s="63" t="s">
        <v>483</v>
      </c>
      <c r="B180" s="39" t="s">
        <v>5</v>
      </c>
      <c r="C180" s="40" t="s">
        <v>283</v>
      </c>
      <c r="D180" s="41">
        <v>399.54</v>
      </c>
      <c r="E180" s="56"/>
      <c r="F180" s="42">
        <f t="shared" si="7"/>
        <v>0</v>
      </c>
    </row>
    <row r="181" spans="1:6" x14ac:dyDescent="0.4">
      <c r="A181" s="63" t="s">
        <v>484</v>
      </c>
      <c r="B181" s="39" t="s">
        <v>5</v>
      </c>
      <c r="C181" s="40" t="s">
        <v>176</v>
      </c>
      <c r="D181" s="41">
        <v>400.54</v>
      </c>
      <c r="E181" s="56"/>
      <c r="F181" s="42">
        <f t="shared" ref="F181:F201" si="8">+ROUND(+D181*ROUND(E181,2),2)</f>
        <v>0</v>
      </c>
    </row>
    <row r="182" spans="1:6" x14ac:dyDescent="0.4">
      <c r="A182" s="63" t="s">
        <v>485</v>
      </c>
      <c r="B182" s="39" t="s">
        <v>5</v>
      </c>
      <c r="C182" s="40" t="s">
        <v>284</v>
      </c>
      <c r="D182" s="41">
        <v>2</v>
      </c>
      <c r="E182" s="56"/>
      <c r="F182" s="42">
        <f t="shared" si="8"/>
        <v>0</v>
      </c>
    </row>
    <row r="183" spans="1:6" x14ac:dyDescent="0.4">
      <c r="A183" s="63" t="s">
        <v>486</v>
      </c>
      <c r="B183" s="39" t="s">
        <v>5</v>
      </c>
      <c r="C183" s="40" t="s">
        <v>177</v>
      </c>
      <c r="D183" s="41">
        <v>1</v>
      </c>
      <c r="E183" s="56"/>
      <c r="F183" s="42">
        <f t="shared" si="8"/>
        <v>0</v>
      </c>
    </row>
    <row r="184" spans="1:6" x14ac:dyDescent="0.4">
      <c r="A184" s="63" t="s">
        <v>487</v>
      </c>
      <c r="B184" s="39" t="s">
        <v>5</v>
      </c>
      <c r="C184" s="40" t="s">
        <v>285</v>
      </c>
      <c r="D184" s="41">
        <v>1</v>
      </c>
      <c r="E184" s="56"/>
      <c r="F184" s="42">
        <f t="shared" si="8"/>
        <v>0</v>
      </c>
    </row>
    <row r="185" spans="1:6" x14ac:dyDescent="0.4">
      <c r="A185" s="63" t="s">
        <v>488</v>
      </c>
      <c r="B185" s="39" t="s">
        <v>5</v>
      </c>
      <c r="C185" s="40" t="s">
        <v>286</v>
      </c>
      <c r="D185" s="41">
        <v>72.81</v>
      </c>
      <c r="E185" s="56"/>
      <c r="F185" s="42">
        <f t="shared" si="8"/>
        <v>0</v>
      </c>
    </row>
    <row r="186" spans="1:6" x14ac:dyDescent="0.4">
      <c r="A186" s="63" t="s">
        <v>489</v>
      </c>
      <c r="B186" s="39" t="s">
        <v>5</v>
      </c>
      <c r="C186" s="40" t="s">
        <v>287</v>
      </c>
      <c r="D186" s="41">
        <v>23.1</v>
      </c>
      <c r="E186" s="56"/>
      <c r="F186" s="42">
        <f t="shared" si="8"/>
        <v>0</v>
      </c>
    </row>
    <row r="187" spans="1:6" x14ac:dyDescent="0.4">
      <c r="A187" s="63" t="s">
        <v>490</v>
      </c>
      <c r="B187" s="39" t="s">
        <v>7</v>
      </c>
      <c r="C187" s="40" t="s">
        <v>169</v>
      </c>
      <c r="D187" s="41">
        <v>73.31</v>
      </c>
      <c r="E187" s="56"/>
      <c r="F187" s="42">
        <f t="shared" si="8"/>
        <v>0</v>
      </c>
    </row>
    <row r="188" spans="1:6" x14ac:dyDescent="0.4">
      <c r="A188" s="63" t="s">
        <v>491</v>
      </c>
      <c r="B188" s="39" t="s">
        <v>5</v>
      </c>
      <c r="C188" s="40" t="s">
        <v>288</v>
      </c>
      <c r="D188" s="41">
        <v>11.78</v>
      </c>
      <c r="E188" s="56"/>
      <c r="F188" s="42">
        <f t="shared" si="8"/>
        <v>0</v>
      </c>
    </row>
    <row r="189" spans="1:6" x14ac:dyDescent="0.4">
      <c r="A189" s="63" t="s">
        <v>492</v>
      </c>
      <c r="B189" s="39" t="s">
        <v>7</v>
      </c>
      <c r="C189" s="40" t="s">
        <v>289</v>
      </c>
      <c r="D189" s="41">
        <v>1109.79</v>
      </c>
      <c r="E189" s="56"/>
      <c r="F189" s="42">
        <f t="shared" si="8"/>
        <v>0</v>
      </c>
    </row>
    <row r="190" spans="1:6" x14ac:dyDescent="0.4">
      <c r="A190" s="63" t="s">
        <v>493</v>
      </c>
      <c r="B190" s="39" t="s">
        <v>9</v>
      </c>
      <c r="C190" s="40" t="s">
        <v>290</v>
      </c>
      <c r="D190" s="41">
        <v>363.51</v>
      </c>
      <c r="E190" s="56"/>
      <c r="F190" s="42">
        <f t="shared" si="8"/>
        <v>0</v>
      </c>
    </row>
    <row r="191" spans="1:6" x14ac:dyDescent="0.4">
      <c r="A191" s="63" t="s">
        <v>494</v>
      </c>
      <c r="B191" s="39" t="s">
        <v>5</v>
      </c>
      <c r="C191" s="40" t="s">
        <v>291</v>
      </c>
      <c r="D191" s="41">
        <v>4.26</v>
      </c>
      <c r="E191" s="56"/>
      <c r="F191" s="42">
        <f t="shared" ref="F191:F192" si="9">+ROUND(+D191*ROUND(E191,2),2)</f>
        <v>0</v>
      </c>
    </row>
    <row r="192" spans="1:6" x14ac:dyDescent="0.4">
      <c r="A192" s="63" t="s">
        <v>495</v>
      </c>
      <c r="B192" s="39" t="s">
        <v>5</v>
      </c>
      <c r="C192" s="40" t="s">
        <v>292</v>
      </c>
      <c r="D192" s="41">
        <v>1</v>
      </c>
      <c r="E192" s="56"/>
      <c r="F192" s="42">
        <f t="shared" si="9"/>
        <v>0</v>
      </c>
    </row>
    <row r="193" spans="1:6" x14ac:dyDescent="0.4">
      <c r="A193" s="63"/>
      <c r="B193" s="39"/>
      <c r="C193" s="86" t="s">
        <v>47</v>
      </c>
      <c r="D193" s="87"/>
      <c r="E193" s="43"/>
      <c r="F193" s="44">
        <f>SUM(F160:F192)</f>
        <v>0</v>
      </c>
    </row>
    <row r="194" spans="1:6" x14ac:dyDescent="0.4">
      <c r="A194" s="67" t="s">
        <v>496</v>
      </c>
      <c r="B194" s="67" t="s">
        <v>4</v>
      </c>
      <c r="C194" s="68" t="s">
        <v>170</v>
      </c>
      <c r="D194" s="45"/>
      <c r="E194" s="46"/>
      <c r="F194" s="47"/>
    </row>
    <row r="195" spans="1:6" x14ac:dyDescent="0.4">
      <c r="A195" s="63" t="s">
        <v>497</v>
      </c>
      <c r="B195" s="39" t="s">
        <v>5</v>
      </c>
      <c r="C195" s="40" t="s">
        <v>171</v>
      </c>
      <c r="D195" s="41">
        <v>986.86</v>
      </c>
      <c r="E195" s="56"/>
      <c r="F195" s="42">
        <f t="shared" si="8"/>
        <v>0</v>
      </c>
    </row>
    <row r="196" spans="1:6" x14ac:dyDescent="0.4">
      <c r="A196" s="63" t="s">
        <v>498</v>
      </c>
      <c r="B196" s="39" t="s">
        <v>5</v>
      </c>
      <c r="C196" s="40" t="s">
        <v>172</v>
      </c>
      <c r="D196" s="41">
        <v>2469.29</v>
      </c>
      <c r="E196" s="56"/>
      <c r="F196" s="42">
        <f t="shared" si="8"/>
        <v>0</v>
      </c>
    </row>
    <row r="197" spans="1:6" x14ac:dyDescent="0.4">
      <c r="A197" s="63" t="s">
        <v>499</v>
      </c>
      <c r="B197" s="39" t="s">
        <v>5</v>
      </c>
      <c r="C197" s="40" t="s">
        <v>173</v>
      </c>
      <c r="D197" s="41">
        <v>5579.52</v>
      </c>
      <c r="E197" s="56"/>
      <c r="F197" s="42">
        <f t="shared" si="8"/>
        <v>0</v>
      </c>
    </row>
    <row r="198" spans="1:6" x14ac:dyDescent="0.4">
      <c r="A198" s="63" t="s">
        <v>500</v>
      </c>
      <c r="B198" s="39" t="s">
        <v>5</v>
      </c>
      <c r="C198" s="40" t="s">
        <v>293</v>
      </c>
      <c r="D198" s="41">
        <v>3.2</v>
      </c>
      <c r="E198" s="56"/>
      <c r="F198" s="42">
        <f t="shared" si="8"/>
        <v>0</v>
      </c>
    </row>
    <row r="199" spans="1:6" x14ac:dyDescent="0.4">
      <c r="A199" s="63" t="s">
        <v>501</v>
      </c>
      <c r="B199" s="39" t="s">
        <v>7</v>
      </c>
      <c r="C199" s="40" t="s">
        <v>174</v>
      </c>
      <c r="D199" s="41">
        <v>1</v>
      </c>
      <c r="E199" s="56"/>
      <c r="F199" s="42">
        <f t="shared" si="8"/>
        <v>0</v>
      </c>
    </row>
    <row r="200" spans="1:6" x14ac:dyDescent="0.4">
      <c r="A200" s="63" t="s">
        <v>502</v>
      </c>
      <c r="B200" s="39" t="s">
        <v>8</v>
      </c>
      <c r="C200" s="40" t="s">
        <v>294</v>
      </c>
      <c r="D200" s="41">
        <v>5</v>
      </c>
      <c r="E200" s="56"/>
      <c r="F200" s="42">
        <f t="shared" si="8"/>
        <v>0</v>
      </c>
    </row>
    <row r="201" spans="1:6" x14ac:dyDescent="0.4">
      <c r="A201" s="63" t="s">
        <v>503</v>
      </c>
      <c r="B201" s="39" t="s">
        <v>8</v>
      </c>
      <c r="C201" s="40" t="s">
        <v>295</v>
      </c>
      <c r="D201" s="41">
        <v>5</v>
      </c>
      <c r="E201" s="56"/>
      <c r="F201" s="42">
        <f t="shared" si="8"/>
        <v>0</v>
      </c>
    </row>
    <row r="202" spans="1:6" x14ac:dyDescent="0.4">
      <c r="A202" s="63"/>
      <c r="B202" s="39"/>
      <c r="C202" s="86" t="s">
        <v>48</v>
      </c>
      <c r="D202" s="87"/>
      <c r="E202" s="43"/>
      <c r="F202" s="44">
        <f>SUM(F195:F201)</f>
        <v>0</v>
      </c>
    </row>
    <row r="203" spans="1:6" x14ac:dyDescent="0.4">
      <c r="A203" s="67" t="s">
        <v>504</v>
      </c>
      <c r="B203" s="67" t="s">
        <v>4</v>
      </c>
      <c r="C203" s="68" t="s">
        <v>178</v>
      </c>
      <c r="D203" s="45"/>
      <c r="E203" s="46"/>
      <c r="F203" s="47"/>
    </row>
    <row r="204" spans="1:6" x14ac:dyDescent="0.4">
      <c r="A204" s="63" t="s">
        <v>505</v>
      </c>
      <c r="B204" s="39" t="s">
        <v>7</v>
      </c>
      <c r="C204" s="40" t="s">
        <v>179</v>
      </c>
      <c r="D204" s="41">
        <v>372.63</v>
      </c>
      <c r="E204" s="56"/>
      <c r="F204" s="42">
        <f t="shared" ref="F204:F216" si="10">+ROUND(+D204*ROUND(E204,2),2)</f>
        <v>0</v>
      </c>
    </row>
    <row r="205" spans="1:6" x14ac:dyDescent="0.4">
      <c r="A205" s="63" t="s">
        <v>506</v>
      </c>
      <c r="B205" s="39" t="s">
        <v>6</v>
      </c>
      <c r="C205" s="40" t="s">
        <v>180</v>
      </c>
      <c r="D205" s="41">
        <v>29</v>
      </c>
      <c r="E205" s="56"/>
      <c r="F205" s="42">
        <f t="shared" si="10"/>
        <v>0</v>
      </c>
    </row>
    <row r="206" spans="1:6" x14ac:dyDescent="0.4">
      <c r="A206" s="63" t="s">
        <v>507</v>
      </c>
      <c r="B206" s="39" t="s">
        <v>6</v>
      </c>
      <c r="C206" s="40" t="s">
        <v>296</v>
      </c>
      <c r="D206" s="41">
        <v>1</v>
      </c>
      <c r="E206" s="56"/>
      <c r="F206" s="42">
        <f t="shared" si="10"/>
        <v>0</v>
      </c>
    </row>
    <row r="207" spans="1:6" x14ac:dyDescent="0.4">
      <c r="A207" s="63" t="s">
        <v>508</v>
      </c>
      <c r="B207" s="39" t="s">
        <v>6</v>
      </c>
      <c r="C207" s="40" t="s">
        <v>181</v>
      </c>
      <c r="D207" s="41">
        <v>10</v>
      </c>
      <c r="E207" s="56"/>
      <c r="F207" s="42">
        <f t="shared" si="10"/>
        <v>0</v>
      </c>
    </row>
    <row r="208" spans="1:6" x14ac:dyDescent="0.4">
      <c r="A208" s="63" t="s">
        <v>509</v>
      </c>
      <c r="B208" s="39" t="s">
        <v>6</v>
      </c>
      <c r="C208" s="40" t="s">
        <v>297</v>
      </c>
      <c r="D208" s="41">
        <v>11</v>
      </c>
      <c r="E208" s="56"/>
      <c r="F208" s="42">
        <f t="shared" si="10"/>
        <v>0</v>
      </c>
    </row>
    <row r="209" spans="1:6" x14ac:dyDescent="0.4">
      <c r="A209" s="63" t="s">
        <v>510</v>
      </c>
      <c r="B209" s="39" t="s">
        <v>6</v>
      </c>
      <c r="C209" s="40" t="s">
        <v>298</v>
      </c>
      <c r="D209" s="41">
        <v>36</v>
      </c>
      <c r="E209" s="56"/>
      <c r="F209" s="42">
        <f t="shared" si="10"/>
        <v>0</v>
      </c>
    </row>
    <row r="210" spans="1:6" x14ac:dyDescent="0.4">
      <c r="A210" s="63" t="s">
        <v>511</v>
      </c>
      <c r="B210" s="39" t="s">
        <v>6</v>
      </c>
      <c r="C210" s="40" t="s">
        <v>299</v>
      </c>
      <c r="D210" s="41">
        <v>6</v>
      </c>
      <c r="E210" s="56"/>
      <c r="F210" s="42">
        <f t="shared" si="10"/>
        <v>0</v>
      </c>
    </row>
    <row r="211" spans="1:6" x14ac:dyDescent="0.4">
      <c r="A211" s="63" t="s">
        <v>512</v>
      </c>
      <c r="B211" s="39" t="s">
        <v>6</v>
      </c>
      <c r="C211" s="40" t="s">
        <v>182</v>
      </c>
      <c r="D211" s="41">
        <v>104</v>
      </c>
      <c r="E211" s="56"/>
      <c r="F211" s="42">
        <f t="shared" si="10"/>
        <v>0</v>
      </c>
    </row>
    <row r="212" spans="1:6" x14ac:dyDescent="0.4">
      <c r="A212" s="63" t="s">
        <v>513</v>
      </c>
      <c r="B212" s="39" t="s">
        <v>7</v>
      </c>
      <c r="C212" s="40" t="s">
        <v>183</v>
      </c>
      <c r="D212" s="41">
        <v>1</v>
      </c>
      <c r="E212" s="56"/>
      <c r="F212" s="42">
        <f t="shared" si="10"/>
        <v>0</v>
      </c>
    </row>
    <row r="213" spans="1:6" x14ac:dyDescent="0.4">
      <c r="A213" s="63" t="s">
        <v>514</v>
      </c>
      <c r="B213" s="39" t="s">
        <v>7</v>
      </c>
      <c r="C213" s="40" t="s">
        <v>184</v>
      </c>
      <c r="D213" s="41">
        <v>55</v>
      </c>
      <c r="E213" s="56"/>
      <c r="F213" s="42">
        <f t="shared" si="10"/>
        <v>0</v>
      </c>
    </row>
    <row r="214" spans="1:6" x14ac:dyDescent="0.4">
      <c r="A214" s="63" t="s">
        <v>515</v>
      </c>
      <c r="B214" s="39" t="s">
        <v>7</v>
      </c>
      <c r="C214" s="40" t="s">
        <v>185</v>
      </c>
      <c r="D214" s="41">
        <v>1</v>
      </c>
      <c r="E214" s="56"/>
      <c r="F214" s="42">
        <f t="shared" si="10"/>
        <v>0</v>
      </c>
    </row>
    <row r="215" spans="1:6" x14ac:dyDescent="0.4">
      <c r="A215" s="63" t="s">
        <v>516</v>
      </c>
      <c r="B215" s="39" t="s">
        <v>7</v>
      </c>
      <c r="C215" s="40" t="s">
        <v>300</v>
      </c>
      <c r="D215" s="41">
        <v>682.04</v>
      </c>
      <c r="E215" s="56"/>
      <c r="F215" s="42">
        <f t="shared" si="10"/>
        <v>0</v>
      </c>
    </row>
    <row r="216" spans="1:6" x14ac:dyDescent="0.4">
      <c r="A216" s="63" t="s">
        <v>517</v>
      </c>
      <c r="B216" s="39" t="s">
        <v>6</v>
      </c>
      <c r="C216" s="40" t="s">
        <v>186</v>
      </c>
      <c r="D216" s="41">
        <v>6</v>
      </c>
      <c r="E216" s="56"/>
      <c r="F216" s="42">
        <f t="shared" si="10"/>
        <v>0</v>
      </c>
    </row>
    <row r="217" spans="1:6" x14ac:dyDescent="0.4">
      <c r="A217" s="63" t="s">
        <v>518</v>
      </c>
      <c r="B217" s="39" t="s">
        <v>7</v>
      </c>
      <c r="C217" s="40" t="s">
        <v>187</v>
      </c>
      <c r="D217" s="41">
        <v>10</v>
      </c>
      <c r="E217" s="56"/>
      <c r="F217" s="42">
        <f t="shared" ref="F217:F233" si="11">+ROUND(+D217*ROUND(E217,2),2)</f>
        <v>0</v>
      </c>
    </row>
    <row r="218" spans="1:6" x14ac:dyDescent="0.4">
      <c r="A218" s="63" t="s">
        <v>519</v>
      </c>
      <c r="B218" s="39" t="s">
        <v>7</v>
      </c>
      <c r="C218" s="40" t="s">
        <v>51</v>
      </c>
      <c r="D218" s="41">
        <v>10</v>
      </c>
      <c r="E218" s="56"/>
      <c r="F218" s="42">
        <f t="shared" si="11"/>
        <v>0</v>
      </c>
    </row>
    <row r="219" spans="1:6" x14ac:dyDescent="0.4">
      <c r="A219" s="63" t="s">
        <v>520</v>
      </c>
      <c r="B219" s="39" t="s">
        <v>6</v>
      </c>
      <c r="C219" s="40" t="s">
        <v>188</v>
      </c>
      <c r="D219" s="41">
        <v>10</v>
      </c>
      <c r="E219" s="56"/>
      <c r="F219" s="42">
        <f t="shared" si="11"/>
        <v>0</v>
      </c>
    </row>
    <row r="220" spans="1:6" x14ac:dyDescent="0.4">
      <c r="A220" s="63" t="s">
        <v>521</v>
      </c>
      <c r="B220" s="39" t="s">
        <v>6</v>
      </c>
      <c r="C220" s="40" t="s">
        <v>189</v>
      </c>
      <c r="D220" s="41">
        <v>10</v>
      </c>
      <c r="E220" s="56"/>
      <c r="F220" s="42">
        <f t="shared" si="11"/>
        <v>0</v>
      </c>
    </row>
    <row r="221" spans="1:6" x14ac:dyDescent="0.4">
      <c r="A221" s="63" t="s">
        <v>522</v>
      </c>
      <c r="B221" s="39" t="s">
        <v>5</v>
      </c>
      <c r="C221" s="40" t="s">
        <v>190</v>
      </c>
      <c r="D221" s="41">
        <v>100</v>
      </c>
      <c r="E221" s="56"/>
      <c r="F221" s="42">
        <f t="shared" si="11"/>
        <v>0</v>
      </c>
    </row>
    <row r="222" spans="1:6" x14ac:dyDescent="0.4">
      <c r="A222" s="63" t="s">
        <v>523</v>
      </c>
      <c r="B222" s="39" t="s">
        <v>5</v>
      </c>
      <c r="C222" s="40" t="s">
        <v>191</v>
      </c>
      <c r="D222" s="41">
        <v>100</v>
      </c>
      <c r="E222" s="56"/>
      <c r="F222" s="42">
        <f t="shared" si="11"/>
        <v>0</v>
      </c>
    </row>
    <row r="223" spans="1:6" x14ac:dyDescent="0.4">
      <c r="A223" s="63" t="s">
        <v>524</v>
      </c>
      <c r="B223" s="39" t="s">
        <v>5</v>
      </c>
      <c r="C223" s="40" t="s">
        <v>192</v>
      </c>
      <c r="D223" s="41">
        <v>100</v>
      </c>
      <c r="E223" s="56"/>
      <c r="F223" s="42">
        <f t="shared" si="11"/>
        <v>0</v>
      </c>
    </row>
    <row r="224" spans="1:6" x14ac:dyDescent="0.4">
      <c r="A224" s="63" t="s">
        <v>525</v>
      </c>
      <c r="B224" s="39" t="s">
        <v>7</v>
      </c>
      <c r="C224" s="40" t="s">
        <v>193</v>
      </c>
      <c r="D224" s="41">
        <v>100</v>
      </c>
      <c r="E224" s="56"/>
      <c r="F224" s="42">
        <f t="shared" si="11"/>
        <v>0</v>
      </c>
    </row>
    <row r="225" spans="1:6" x14ac:dyDescent="0.4">
      <c r="A225" s="63" t="s">
        <v>526</v>
      </c>
      <c r="B225" s="39" t="s">
        <v>6</v>
      </c>
      <c r="C225" s="40" t="s">
        <v>12</v>
      </c>
      <c r="D225" s="41">
        <v>152</v>
      </c>
      <c r="E225" s="56"/>
      <c r="F225" s="42">
        <f t="shared" si="11"/>
        <v>0</v>
      </c>
    </row>
    <row r="226" spans="1:6" x14ac:dyDescent="0.4">
      <c r="A226" s="63" t="s">
        <v>527</v>
      </c>
      <c r="B226" s="39" t="s">
        <v>6</v>
      </c>
      <c r="C226" s="40" t="s">
        <v>13</v>
      </c>
      <c r="D226" s="41">
        <v>8</v>
      </c>
      <c r="E226" s="56"/>
      <c r="F226" s="42">
        <f t="shared" si="11"/>
        <v>0</v>
      </c>
    </row>
    <row r="227" spans="1:6" x14ac:dyDescent="0.4">
      <c r="A227" s="63" t="s">
        <v>528</v>
      </c>
      <c r="B227" s="39" t="s">
        <v>6</v>
      </c>
      <c r="C227" s="40" t="s">
        <v>301</v>
      </c>
      <c r="D227" s="41">
        <v>65</v>
      </c>
      <c r="E227" s="56"/>
      <c r="F227" s="42">
        <f t="shared" si="11"/>
        <v>0</v>
      </c>
    </row>
    <row r="228" spans="1:6" x14ac:dyDescent="0.4">
      <c r="A228" s="63" t="s">
        <v>529</v>
      </c>
      <c r="B228" s="39" t="s">
        <v>6</v>
      </c>
      <c r="C228" s="40" t="s">
        <v>302</v>
      </c>
      <c r="D228" s="41">
        <v>65</v>
      </c>
      <c r="E228" s="56"/>
      <c r="F228" s="42">
        <f t="shared" si="11"/>
        <v>0</v>
      </c>
    </row>
    <row r="229" spans="1:6" x14ac:dyDescent="0.4">
      <c r="A229" s="63" t="s">
        <v>530</v>
      </c>
      <c r="B229" s="39" t="s">
        <v>5</v>
      </c>
      <c r="C229" s="40" t="s">
        <v>194</v>
      </c>
      <c r="D229" s="41">
        <v>265.12</v>
      </c>
      <c r="E229" s="56"/>
      <c r="F229" s="42">
        <f t="shared" si="11"/>
        <v>0</v>
      </c>
    </row>
    <row r="230" spans="1:6" x14ac:dyDescent="0.4">
      <c r="A230" s="63" t="s">
        <v>531</v>
      </c>
      <c r="B230" s="39" t="s">
        <v>5</v>
      </c>
      <c r="C230" s="40" t="s">
        <v>303</v>
      </c>
      <c r="D230" s="41">
        <v>10</v>
      </c>
      <c r="E230" s="56"/>
      <c r="F230" s="42">
        <f t="shared" si="11"/>
        <v>0</v>
      </c>
    </row>
    <row r="231" spans="1:6" x14ac:dyDescent="0.4">
      <c r="A231" s="63" t="s">
        <v>532</v>
      </c>
      <c r="B231" s="39" t="s">
        <v>5</v>
      </c>
      <c r="C231" s="40" t="s">
        <v>195</v>
      </c>
      <c r="D231" s="41">
        <v>60</v>
      </c>
      <c r="E231" s="56"/>
      <c r="F231" s="42">
        <f t="shared" si="11"/>
        <v>0</v>
      </c>
    </row>
    <row r="232" spans="1:6" x14ac:dyDescent="0.4">
      <c r="A232" s="63" t="s">
        <v>533</v>
      </c>
      <c r="B232" s="39" t="s">
        <v>7</v>
      </c>
      <c r="C232" s="40" t="s">
        <v>54</v>
      </c>
      <c r="D232" s="41">
        <v>10</v>
      </c>
      <c r="E232" s="56"/>
      <c r="F232" s="42">
        <f t="shared" si="11"/>
        <v>0</v>
      </c>
    </row>
    <row r="233" spans="1:6" x14ac:dyDescent="0.4">
      <c r="A233" s="63" t="s">
        <v>534</v>
      </c>
      <c r="B233" s="39" t="s">
        <v>7</v>
      </c>
      <c r="C233" s="40" t="s">
        <v>196</v>
      </c>
      <c r="D233" s="41">
        <v>10</v>
      </c>
      <c r="E233" s="56"/>
      <c r="F233" s="42">
        <f t="shared" si="11"/>
        <v>0</v>
      </c>
    </row>
    <row r="234" spans="1:6" x14ac:dyDescent="0.4">
      <c r="A234" s="63" t="s">
        <v>535</v>
      </c>
      <c r="B234" s="39" t="s">
        <v>7</v>
      </c>
      <c r="C234" s="40" t="s">
        <v>197</v>
      </c>
      <c r="D234" s="41">
        <v>10</v>
      </c>
      <c r="E234" s="56"/>
      <c r="F234" s="42">
        <f t="shared" ref="F234:F245" si="12">+ROUND(+D234*ROUND(E234,2),2)</f>
        <v>0</v>
      </c>
    </row>
    <row r="235" spans="1:6" x14ac:dyDescent="0.4">
      <c r="A235" s="63" t="s">
        <v>536</v>
      </c>
      <c r="B235" s="39" t="s">
        <v>7</v>
      </c>
      <c r="C235" s="40" t="s">
        <v>198</v>
      </c>
      <c r="D235" s="41">
        <v>10</v>
      </c>
      <c r="E235" s="56"/>
      <c r="F235" s="42">
        <f t="shared" si="12"/>
        <v>0</v>
      </c>
    </row>
    <row r="236" spans="1:6" x14ac:dyDescent="0.4">
      <c r="A236" s="63" t="s">
        <v>537</v>
      </c>
      <c r="B236" s="39" t="s">
        <v>7</v>
      </c>
      <c r="C236" s="40" t="s">
        <v>199</v>
      </c>
      <c r="D236" s="41">
        <v>10</v>
      </c>
      <c r="E236" s="56"/>
      <c r="F236" s="42">
        <f t="shared" si="12"/>
        <v>0</v>
      </c>
    </row>
    <row r="237" spans="1:6" x14ac:dyDescent="0.4">
      <c r="A237" s="63" t="s">
        <v>538</v>
      </c>
      <c r="B237" s="39" t="s">
        <v>7</v>
      </c>
      <c r="C237" s="40" t="s">
        <v>304</v>
      </c>
      <c r="D237" s="41">
        <v>10</v>
      </c>
      <c r="E237" s="56"/>
      <c r="F237" s="42">
        <f t="shared" si="12"/>
        <v>0</v>
      </c>
    </row>
    <row r="238" spans="1:6" x14ac:dyDescent="0.4">
      <c r="A238" s="63" t="s">
        <v>539</v>
      </c>
      <c r="B238" s="39" t="s">
        <v>7</v>
      </c>
      <c r="C238" s="40" t="s">
        <v>305</v>
      </c>
      <c r="D238" s="41">
        <v>10</v>
      </c>
      <c r="E238" s="56"/>
      <c r="F238" s="42">
        <f t="shared" si="12"/>
        <v>0</v>
      </c>
    </row>
    <row r="239" spans="1:6" x14ac:dyDescent="0.4">
      <c r="A239" s="63" t="s">
        <v>540</v>
      </c>
      <c r="B239" s="39" t="s">
        <v>7</v>
      </c>
      <c r="C239" s="40" t="s">
        <v>306</v>
      </c>
      <c r="D239" s="41">
        <v>10</v>
      </c>
      <c r="E239" s="56"/>
      <c r="F239" s="42">
        <f t="shared" si="12"/>
        <v>0</v>
      </c>
    </row>
    <row r="240" spans="1:6" x14ac:dyDescent="0.4">
      <c r="A240" s="63" t="s">
        <v>541</v>
      </c>
      <c r="B240" s="39" t="s">
        <v>6</v>
      </c>
      <c r="C240" s="40" t="s">
        <v>200</v>
      </c>
      <c r="D240" s="41">
        <v>43</v>
      </c>
      <c r="E240" s="56"/>
      <c r="F240" s="42">
        <f t="shared" si="12"/>
        <v>0</v>
      </c>
    </row>
    <row r="241" spans="1:6" x14ac:dyDescent="0.4">
      <c r="A241" s="63" t="s">
        <v>542</v>
      </c>
      <c r="B241" s="39" t="s">
        <v>6</v>
      </c>
      <c r="C241" s="40" t="s">
        <v>11</v>
      </c>
      <c r="D241" s="41">
        <v>1</v>
      </c>
      <c r="E241" s="56"/>
      <c r="F241" s="42">
        <f t="shared" si="12"/>
        <v>0</v>
      </c>
    </row>
    <row r="242" spans="1:6" x14ac:dyDescent="0.4">
      <c r="A242" s="63" t="s">
        <v>543</v>
      </c>
      <c r="B242" s="39" t="s">
        <v>6</v>
      </c>
      <c r="C242" s="40" t="s">
        <v>201</v>
      </c>
      <c r="D242" s="41">
        <v>2</v>
      </c>
      <c r="E242" s="56"/>
      <c r="F242" s="42">
        <f t="shared" si="12"/>
        <v>0</v>
      </c>
    </row>
    <row r="243" spans="1:6" x14ac:dyDescent="0.4">
      <c r="A243" s="63" t="s">
        <v>544</v>
      </c>
      <c r="B243" s="39" t="s">
        <v>6</v>
      </c>
      <c r="C243" s="40" t="s">
        <v>202</v>
      </c>
      <c r="D243" s="41">
        <v>2</v>
      </c>
      <c r="E243" s="56"/>
      <c r="F243" s="42">
        <f t="shared" si="12"/>
        <v>0</v>
      </c>
    </row>
    <row r="244" spans="1:6" x14ac:dyDescent="0.4">
      <c r="A244" s="63" t="s">
        <v>545</v>
      </c>
      <c r="B244" s="39" t="s">
        <v>6</v>
      </c>
      <c r="C244" s="40" t="s">
        <v>10</v>
      </c>
      <c r="D244" s="41">
        <v>80</v>
      </c>
      <c r="E244" s="56"/>
      <c r="F244" s="42">
        <f t="shared" si="12"/>
        <v>0</v>
      </c>
    </row>
    <row r="245" spans="1:6" x14ac:dyDescent="0.4">
      <c r="A245" s="63" t="s">
        <v>546</v>
      </c>
      <c r="B245" s="39" t="s">
        <v>6</v>
      </c>
      <c r="C245" s="40" t="s">
        <v>114</v>
      </c>
      <c r="D245" s="41">
        <v>4</v>
      </c>
      <c r="E245" s="56"/>
      <c r="F245" s="42">
        <f t="shared" si="12"/>
        <v>0</v>
      </c>
    </row>
    <row r="246" spans="1:6" x14ac:dyDescent="0.4">
      <c r="A246" s="63" t="s">
        <v>547</v>
      </c>
      <c r="B246" s="39" t="s">
        <v>7</v>
      </c>
      <c r="C246" s="40" t="s">
        <v>111</v>
      </c>
      <c r="D246" s="41">
        <v>5</v>
      </c>
      <c r="E246" s="56"/>
      <c r="F246" s="42">
        <f t="shared" ref="F246:F251" si="13">+ROUND(+D246*ROUND(E246,2),2)</f>
        <v>0</v>
      </c>
    </row>
    <row r="247" spans="1:6" x14ac:dyDescent="0.4">
      <c r="A247" s="63" t="s">
        <v>548</v>
      </c>
      <c r="B247" s="39" t="s">
        <v>7</v>
      </c>
      <c r="C247" s="40" t="s">
        <v>112</v>
      </c>
      <c r="D247" s="41">
        <v>5</v>
      </c>
      <c r="E247" s="56"/>
      <c r="F247" s="42">
        <f t="shared" si="13"/>
        <v>0</v>
      </c>
    </row>
    <row r="248" spans="1:6" x14ac:dyDescent="0.4">
      <c r="A248" s="63" t="s">
        <v>549</v>
      </c>
      <c r="B248" s="39" t="s">
        <v>7</v>
      </c>
      <c r="C248" s="40" t="s">
        <v>113</v>
      </c>
      <c r="D248" s="41">
        <v>5</v>
      </c>
      <c r="E248" s="56"/>
      <c r="F248" s="42">
        <f t="shared" si="13"/>
        <v>0</v>
      </c>
    </row>
    <row r="249" spans="1:6" x14ac:dyDescent="0.4">
      <c r="A249" s="63" t="s">
        <v>550</v>
      </c>
      <c r="B249" s="39" t="s">
        <v>6</v>
      </c>
      <c r="C249" s="40" t="s">
        <v>203</v>
      </c>
      <c r="D249" s="41">
        <v>6</v>
      </c>
      <c r="E249" s="56"/>
      <c r="F249" s="42">
        <f t="shared" si="13"/>
        <v>0</v>
      </c>
    </row>
    <row r="250" spans="1:6" x14ac:dyDescent="0.4">
      <c r="A250" s="63" t="s">
        <v>551</v>
      </c>
      <c r="B250" s="39" t="s">
        <v>7</v>
      </c>
      <c r="C250" s="40" t="s">
        <v>307</v>
      </c>
      <c r="D250" s="41">
        <v>100</v>
      </c>
      <c r="E250" s="56"/>
      <c r="F250" s="42">
        <f t="shared" si="13"/>
        <v>0</v>
      </c>
    </row>
    <row r="251" spans="1:6" x14ac:dyDescent="0.4">
      <c r="A251" s="63" t="s">
        <v>552</v>
      </c>
      <c r="B251" s="39" t="s">
        <v>7</v>
      </c>
      <c r="C251" s="40" t="s">
        <v>308</v>
      </c>
      <c r="D251" s="41">
        <v>100</v>
      </c>
      <c r="E251" s="56"/>
      <c r="F251" s="42">
        <f t="shared" si="13"/>
        <v>0</v>
      </c>
    </row>
    <row r="252" spans="1:6" x14ac:dyDescent="0.4">
      <c r="A252" s="63" t="s">
        <v>553</v>
      </c>
      <c r="B252" s="39" t="s">
        <v>6</v>
      </c>
      <c r="C252" s="40" t="s">
        <v>309</v>
      </c>
      <c r="D252" s="41">
        <v>3</v>
      </c>
      <c r="E252" s="56"/>
      <c r="F252" s="42">
        <f t="shared" ref="F252:F270" si="14">+ROUND(+D252*ROUND(E252,2),2)</f>
        <v>0</v>
      </c>
    </row>
    <row r="253" spans="1:6" s="20" customFormat="1" ht="12" customHeight="1" x14ac:dyDescent="0.4">
      <c r="A253" s="63" t="s">
        <v>554</v>
      </c>
      <c r="B253" s="39" t="s">
        <v>6</v>
      </c>
      <c r="C253" s="40" t="s">
        <v>310</v>
      </c>
      <c r="D253" s="41">
        <v>3</v>
      </c>
      <c r="E253" s="56"/>
      <c r="F253" s="42">
        <f t="shared" si="14"/>
        <v>0</v>
      </c>
    </row>
    <row r="254" spans="1:6" s="20" customFormat="1" ht="15" customHeight="1" x14ac:dyDescent="0.4">
      <c r="A254" s="63" t="s">
        <v>555</v>
      </c>
      <c r="B254" s="39" t="s">
        <v>6</v>
      </c>
      <c r="C254" s="40" t="s">
        <v>311</v>
      </c>
      <c r="D254" s="41">
        <v>16</v>
      </c>
      <c r="E254" s="56"/>
      <c r="F254" s="42">
        <f t="shared" si="14"/>
        <v>0</v>
      </c>
    </row>
    <row r="255" spans="1:6" s="20" customFormat="1" ht="18.649999999999999" customHeight="1" x14ac:dyDescent="0.4">
      <c r="A255" s="63" t="s">
        <v>556</v>
      </c>
      <c r="B255" s="39" t="s">
        <v>6</v>
      </c>
      <c r="C255" s="40" t="s">
        <v>312</v>
      </c>
      <c r="D255" s="41">
        <v>3</v>
      </c>
      <c r="E255" s="56"/>
      <c r="F255" s="42">
        <f t="shared" si="14"/>
        <v>0</v>
      </c>
    </row>
    <row r="256" spans="1:6" s="20" customFormat="1" ht="22.2" customHeight="1" x14ac:dyDescent="0.4">
      <c r="A256" s="63" t="s">
        <v>557</v>
      </c>
      <c r="B256" s="39" t="s">
        <v>5</v>
      </c>
      <c r="C256" s="40" t="s">
        <v>313</v>
      </c>
      <c r="D256" s="41">
        <v>893.59</v>
      </c>
      <c r="E256" s="56"/>
      <c r="F256" s="42">
        <f t="shared" si="14"/>
        <v>0</v>
      </c>
    </row>
    <row r="257" spans="1:8" ht="13.5" customHeight="1" x14ac:dyDescent="0.4">
      <c r="A257" s="63"/>
      <c r="B257" s="39"/>
      <c r="C257" s="86" t="s">
        <v>49</v>
      </c>
      <c r="D257" s="87"/>
      <c r="E257" s="43"/>
      <c r="F257" s="44">
        <f>SUM(F204:F256)</f>
        <v>0</v>
      </c>
    </row>
    <row r="258" spans="1:8" ht="13.5" customHeight="1" x14ac:dyDescent="0.4">
      <c r="A258" s="67" t="s">
        <v>558</v>
      </c>
      <c r="B258" s="67" t="s">
        <v>4</v>
      </c>
      <c r="C258" s="68" t="s">
        <v>14</v>
      </c>
      <c r="D258" s="45"/>
      <c r="E258" s="46"/>
      <c r="F258" s="47"/>
    </row>
    <row r="259" spans="1:8" x14ac:dyDescent="0.4">
      <c r="A259" s="63" t="s">
        <v>559</v>
      </c>
      <c r="B259" s="39" t="s">
        <v>6</v>
      </c>
      <c r="C259" s="40" t="s">
        <v>204</v>
      </c>
      <c r="D259" s="41">
        <v>35</v>
      </c>
      <c r="E259" s="56"/>
      <c r="F259" s="42">
        <f t="shared" ref="F259:F264" si="15">+ROUND(+D259*ROUND(E259,2),2)</f>
        <v>0</v>
      </c>
    </row>
    <row r="260" spans="1:8" x14ac:dyDescent="0.4">
      <c r="A260" s="63" t="s">
        <v>560</v>
      </c>
      <c r="B260" s="39" t="s">
        <v>6</v>
      </c>
      <c r="C260" s="40" t="s">
        <v>205</v>
      </c>
      <c r="D260" s="41">
        <v>1</v>
      </c>
      <c r="E260" s="56"/>
      <c r="F260" s="42">
        <f t="shared" si="15"/>
        <v>0</v>
      </c>
    </row>
    <row r="261" spans="1:8" x14ac:dyDescent="0.4">
      <c r="A261" s="63" t="s">
        <v>561</v>
      </c>
      <c r="B261" s="39" t="s">
        <v>6</v>
      </c>
      <c r="C261" s="40" t="s">
        <v>314</v>
      </c>
      <c r="D261" s="41">
        <v>11</v>
      </c>
      <c r="E261" s="56"/>
      <c r="F261" s="42">
        <f t="shared" si="15"/>
        <v>0</v>
      </c>
    </row>
    <row r="262" spans="1:8" x14ac:dyDescent="0.4">
      <c r="A262" s="63" t="s">
        <v>562</v>
      </c>
      <c r="B262" s="39" t="s">
        <v>6</v>
      </c>
      <c r="C262" s="40" t="s">
        <v>206</v>
      </c>
      <c r="D262" s="41">
        <v>5</v>
      </c>
      <c r="E262" s="56"/>
      <c r="F262" s="42">
        <f t="shared" si="15"/>
        <v>0</v>
      </c>
    </row>
    <row r="263" spans="1:8" x14ac:dyDescent="0.4">
      <c r="A263" s="63" t="s">
        <v>563</v>
      </c>
      <c r="B263" s="39" t="s">
        <v>6</v>
      </c>
      <c r="C263" s="40" t="s">
        <v>207</v>
      </c>
      <c r="D263" s="41">
        <v>1</v>
      </c>
      <c r="E263" s="56"/>
      <c r="F263" s="42">
        <f t="shared" si="15"/>
        <v>0</v>
      </c>
    </row>
    <row r="264" spans="1:8" x14ac:dyDescent="0.4">
      <c r="A264" s="63" t="s">
        <v>564</v>
      </c>
      <c r="B264" s="39" t="s">
        <v>6</v>
      </c>
      <c r="C264" s="40" t="s">
        <v>14</v>
      </c>
      <c r="D264" s="41">
        <v>1</v>
      </c>
      <c r="E264" s="56"/>
      <c r="F264" s="42">
        <f t="shared" si="15"/>
        <v>0</v>
      </c>
    </row>
    <row r="265" spans="1:8" x14ac:dyDescent="0.4">
      <c r="A265" s="63"/>
      <c r="B265" s="39"/>
      <c r="C265" s="86" t="s">
        <v>50</v>
      </c>
      <c r="D265" s="87"/>
      <c r="E265" s="43"/>
      <c r="F265" s="44">
        <f>SUM(F259:F264)</f>
        <v>0</v>
      </c>
    </row>
    <row r="266" spans="1:8" ht="13.5" customHeight="1" x14ac:dyDescent="0.4">
      <c r="A266" s="67" t="s">
        <v>565</v>
      </c>
      <c r="B266" s="67" t="s">
        <v>4</v>
      </c>
      <c r="C266" s="68" t="s">
        <v>209</v>
      </c>
      <c r="D266" s="45"/>
      <c r="E266" s="46"/>
      <c r="F266" s="47"/>
    </row>
    <row r="267" spans="1:8" x14ac:dyDescent="0.4">
      <c r="A267" s="63" t="s">
        <v>566</v>
      </c>
      <c r="B267" s="39" t="s">
        <v>8</v>
      </c>
      <c r="C267" s="40" t="s">
        <v>15</v>
      </c>
      <c r="D267" s="41">
        <v>1</v>
      </c>
      <c r="E267" s="56"/>
      <c r="F267" s="42">
        <f t="shared" ref="F267" si="16">+ROUND(+D267*ROUND(E267,2),2)</f>
        <v>0</v>
      </c>
    </row>
    <row r="268" spans="1:8" x14ac:dyDescent="0.4">
      <c r="A268" s="63"/>
      <c r="B268" s="39"/>
      <c r="C268" s="86" t="s">
        <v>208</v>
      </c>
      <c r="D268" s="87"/>
      <c r="E268" s="43"/>
      <c r="F268" s="44">
        <f>SUM(F267:F267)</f>
        <v>0</v>
      </c>
    </row>
    <row r="269" spans="1:8" x14ac:dyDescent="0.4">
      <c r="A269" s="67" t="s">
        <v>567</v>
      </c>
      <c r="B269" s="67" t="s">
        <v>4</v>
      </c>
      <c r="C269" s="68" t="s">
        <v>16</v>
      </c>
      <c r="D269" s="45"/>
      <c r="E269" s="46"/>
      <c r="F269" s="47"/>
    </row>
    <row r="270" spans="1:8" x14ac:dyDescent="0.4">
      <c r="A270" s="63" t="s">
        <v>568</v>
      </c>
      <c r="B270" s="39" t="s">
        <v>8</v>
      </c>
      <c r="C270" s="40" t="s">
        <v>16</v>
      </c>
      <c r="D270" s="41">
        <v>1</v>
      </c>
      <c r="E270" s="56"/>
      <c r="F270" s="42">
        <f t="shared" si="14"/>
        <v>0</v>
      </c>
    </row>
    <row r="271" spans="1:8" s="2" customFormat="1" ht="14.6" customHeight="1" x14ac:dyDescent="0.4">
      <c r="A271" s="63"/>
      <c r="B271" s="39"/>
      <c r="C271" s="86" t="s">
        <v>210</v>
      </c>
      <c r="D271" s="87"/>
      <c r="E271" s="43"/>
      <c r="F271" s="44">
        <f>SUM(F270)</f>
        <v>0</v>
      </c>
      <c r="H271" s="1"/>
    </row>
    <row r="272" spans="1:8" x14ac:dyDescent="0.4">
      <c r="A272" s="51"/>
      <c r="B272" s="52"/>
      <c r="C272" s="48" t="s">
        <v>17</v>
      </c>
      <c r="D272" s="49"/>
      <c r="E272" s="50"/>
      <c r="F272" s="44">
        <f>+F76+F113+F133+F141+F158+F193+F202+F257+F265+F268+F271</f>
        <v>0</v>
      </c>
    </row>
    <row r="273" spans="1:8" x14ac:dyDescent="0.4">
      <c r="A273" s="51"/>
      <c r="B273" s="52"/>
      <c r="C273" s="3" t="s">
        <v>214</v>
      </c>
      <c r="D273" s="5" t="str">
        <f>+IF(AND($F$272&gt;0,LEN(F273)&lt;=0,LEN(E273)&lt;=0),"13 %",IF(AND($F$272&gt;0,F273&gt;0,LEN(E273)&lt;=0),+(F273/$F$272),""))</f>
        <v/>
      </c>
      <c r="E273" s="6"/>
      <c r="F273" s="57">
        <f>+F272*0.13</f>
        <v>0</v>
      </c>
    </row>
    <row r="274" spans="1:8" x14ac:dyDescent="0.4">
      <c r="A274" s="53"/>
      <c r="B274" s="54"/>
      <c r="C274" s="4" t="s">
        <v>215</v>
      </c>
      <c r="D274" s="5" t="str">
        <f>+IF(AND($F$272&gt;0,LEN(F274)&lt;=0,LEN(E274)&lt;=0)," 6 %",IF(AND($F$272&gt;0,F274&gt;0,LEN(E274)&lt;=0),+(F274/$F$272),""))</f>
        <v/>
      </c>
      <c r="E274" s="7"/>
      <c r="F274" s="57">
        <f>+F272*0.06</f>
        <v>0</v>
      </c>
    </row>
    <row r="275" spans="1:8" x14ac:dyDescent="0.4">
      <c r="A275" s="53"/>
      <c r="B275" s="54"/>
      <c r="C275" s="4" t="s">
        <v>52</v>
      </c>
      <c r="D275" s="55"/>
      <c r="E275" s="55"/>
      <c r="F275" s="96" t="str">
        <f>IF(COUNTA(E8:E270)&lt;243,"hay partidas sin ofertar",IF(AND(LEN(D273)+LEN(D274)&gt;0,LEN(E273)+LEN(E274)&gt;0),"ERROR: revisar % GG-BI incluidos",IF(LEN(E273)+LEN(E274)&gt;0,F272,IF(ROUND(SUM(F272:F274),2)=F272+F273+F274,SUM(F272:F274),"revisar G.G.-B.I. ofertados"))))</f>
        <v>hay partidas sin ofertar</v>
      </c>
    </row>
    <row r="277" spans="1:8" ht="43.5" customHeight="1" x14ac:dyDescent="0.4">
      <c r="A277" s="88" t="s">
        <v>216</v>
      </c>
      <c r="B277" s="88"/>
      <c r="C277" s="88"/>
      <c r="D277" s="88"/>
      <c r="E277" s="88"/>
      <c r="F277" s="88"/>
      <c r="G277" s="2"/>
      <c r="H277" s="2"/>
    </row>
    <row r="278" spans="1:8" x14ac:dyDescent="0.4">
      <c r="A278" s="88" t="s">
        <v>569</v>
      </c>
      <c r="B278" s="88"/>
      <c r="C278" s="88"/>
      <c r="D278" s="88"/>
      <c r="E278" s="88"/>
      <c r="F278" s="88"/>
    </row>
    <row r="282" spans="1:8" x14ac:dyDescent="0.4">
      <c r="B282" s="85"/>
      <c r="C282" s="85"/>
      <c r="D282" s="69" t="s">
        <v>218</v>
      </c>
      <c r="E282" s="85"/>
      <c r="F282" s="85"/>
    </row>
    <row r="283" spans="1:8" x14ac:dyDescent="0.4">
      <c r="D283" s="2"/>
      <c r="E283" s="72" t="s">
        <v>219</v>
      </c>
      <c r="F283" s="70"/>
    </row>
    <row r="284" spans="1:8" x14ac:dyDescent="0.4">
      <c r="B284" s="71" t="s">
        <v>19</v>
      </c>
      <c r="C284" s="89"/>
      <c r="D284" s="89"/>
      <c r="E284" s="89"/>
      <c r="F284" s="89"/>
    </row>
    <row r="285" spans="1:8" x14ac:dyDescent="0.4">
      <c r="C285" s="90" t="s">
        <v>220</v>
      </c>
      <c r="D285" s="90"/>
      <c r="E285" s="90"/>
      <c r="F285" s="90"/>
    </row>
    <row r="289" spans="1:6" x14ac:dyDescent="0.4">
      <c r="A289" s="91" t="s">
        <v>213</v>
      </c>
      <c r="B289" s="91"/>
      <c r="C289" s="91"/>
      <c r="D289" s="91"/>
      <c r="E289" s="91"/>
      <c r="F289" s="91"/>
    </row>
  </sheetData>
  <sheetProtection algorithmName="SHA-512" hashValue="m+zs/Fh44eUSUT4/1gTZzO3CmFiXp8sz+5yHDyAnI7pcvzikN7WVvPMQdiTOhUCL7OeaV3TSNKitJtMqeLhAWA==" saltValue="wr4h3WW3OrJD2nL2lUVJ8A==" spinCount="100000" sheet="1" selectLockedCells="1"/>
  <autoFilter ref="A6:F274" xr:uid="{B4237949-F771-4EA0-A7E3-83F0207FC6D7}"/>
  <mergeCells count="20">
    <mergeCell ref="C284:F284"/>
    <mergeCell ref="C285:F285"/>
    <mergeCell ref="A289:F289"/>
    <mergeCell ref="A1:F1"/>
    <mergeCell ref="A2:F2"/>
    <mergeCell ref="A277:F277"/>
    <mergeCell ref="B282:C282"/>
    <mergeCell ref="C76:D76"/>
    <mergeCell ref="C113:D113"/>
    <mergeCell ref="C268:D268"/>
    <mergeCell ref="C133:D133"/>
    <mergeCell ref="C141:D141"/>
    <mergeCell ref="C158:D158"/>
    <mergeCell ref="E282:F282"/>
    <mergeCell ref="C193:D193"/>
    <mergeCell ref="C202:D202"/>
    <mergeCell ref="C257:D257"/>
    <mergeCell ref="C265:D265"/>
    <mergeCell ref="C271:D271"/>
    <mergeCell ref="A278:F278"/>
  </mergeCells>
  <conditionalFormatting sqref="F273:F274">
    <cfRule type="expression" dxfId="0" priority="1">
      <formula>+LEN(E273)+LEN(E274)&gt;0</formula>
    </cfRule>
  </conditionalFormatting>
  <pageMargins left="0.70866141732283472" right="0.70866141732283472" top="0.74803149606299213" bottom="0.74803149606299213" header="0.31496062992125984" footer="0.31496062992125984"/>
  <pageSetup paperSize="9" scale="90" fitToHeight="25" orientation="portrait" r:id="rId1"/>
  <headerFooter>
    <oddFooter>&amp;R&amp;P / &amp;N</oddFooter>
  </headerFooter>
  <ignoredErrors>
    <ignoredError sqref="F273:F274" unlockedFormula="1"/>
  </ignoredError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3</vt:i4>
      </vt:variant>
    </vt:vector>
  </HeadingPairs>
  <TitlesOfParts>
    <vt:vector size="5" baseType="lpstr">
      <vt:lpstr>Anexo I pag 1 oferta</vt:lpstr>
      <vt:lpstr>Anexo I Tabla Desglose Precio</vt:lpstr>
      <vt:lpstr>'Anexo I pag 1 oferta'!Área_de_impresión</vt:lpstr>
      <vt:lpstr>'Anexo I Tabla Desglose Precio'!Área_de_impresión</vt:lpstr>
      <vt:lpstr>'Anexo I Tabla Desglose Precio'!Títulos_a_imprimir</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Sonia Maria Sanchez Carrasco</dc:creator>
  <cp:lastModifiedBy>CARMEN MARIA RAMIREZ MARQUEZ</cp:lastModifiedBy>
  <cp:lastPrinted>2026-07-27T11:47:07Z</cp:lastPrinted>
  <dcterms:created xsi:type="dcterms:W3CDTF">2025-03-07T14:13:09Z</dcterms:created>
  <dcterms:modified xsi:type="dcterms:W3CDTF">2026-07-27T12:43:59Z</dcterms:modified>
</cp:coreProperties>
</file>