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3515-2026 - Tratamiento humedades sótano Premontaje Prado del Rey\2 Doc def\"/>
    </mc:Choice>
  </mc:AlternateContent>
  <xr:revisionPtr revIDLastSave="0" documentId="13_ncr:1_{523B3274-2146-4E1C-94E6-8F62739A4F31}" xr6:coauthVersionLast="36" xr6:coauthVersionMax="36" xr10:uidLastSave="{00000000-0000-0000-0000-000000000000}"/>
  <bookViews>
    <workbookView xWindow="-103" yWindow="-103" windowWidth="23254" windowHeight="12454" xr2:uid="{A52B4E31-3FAB-4C67-A221-F7C3CBA493C6}"/>
  </bookViews>
  <sheets>
    <sheet name="Anexo I pag 1 oferta" sheetId="5" r:id="rId1"/>
    <sheet name="Anexo I Tabla Desglose Precio" sheetId="4" r:id="rId2"/>
  </sheets>
  <definedNames>
    <definedName name="_xlnm._FilterDatabase" localSheetId="1" hidden="1">'Anexo I Tabla Desglose Precio'!$A$6:$G$44</definedName>
    <definedName name="_xlnm.Print_Area" localSheetId="0">'Anexo I pag 1 oferta'!$A$3:$I$56</definedName>
    <definedName name="_xlnm.Print_Area" localSheetId="1">'Anexo I Tabla Desglose Precio'!$A$7:$G$51</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8" i="4" l="1"/>
  <c r="G34" i="4"/>
  <c r="G30" i="4"/>
  <c r="G28" i="4"/>
  <c r="G26" i="4"/>
  <c r="G24" i="4"/>
  <c r="G20" i="4"/>
  <c r="G16" i="4"/>
  <c r="G14" i="4"/>
  <c r="G10" i="4"/>
  <c r="G8" i="4"/>
  <c r="G32" i="4" l="1"/>
  <c r="G40" i="4"/>
  <c r="G22" i="4"/>
  <c r="G36" i="4"/>
  <c r="G12" i="4"/>
  <c r="G18" i="4"/>
  <c r="G41" i="4" l="1"/>
  <c r="G42" i="4" s="1"/>
  <c r="G45" i="4" s="1"/>
  <c r="B29" i="5" s="1"/>
  <c r="E43" i="4" l="1"/>
  <c r="E44" i="4"/>
</calcChain>
</file>

<file path=xl/sharedStrings.xml><?xml version="1.0" encoding="utf-8"?>
<sst xmlns="http://schemas.openxmlformats.org/spreadsheetml/2006/main" count="132" uniqueCount="103">
  <si>
    <t>Código</t>
  </si>
  <si>
    <t>Nat</t>
  </si>
  <si>
    <t>Ud</t>
  </si>
  <si>
    <t>Resumen</t>
  </si>
  <si>
    <t>CanPres</t>
  </si>
  <si>
    <t>Capítulo</t>
  </si>
  <si>
    <t/>
  </si>
  <si>
    <t>ACTUACIONES PREVIAS, DEMOLICIONES Y DESMONTAJES</t>
  </si>
  <si>
    <t>Partida</t>
  </si>
  <si>
    <t>m2</t>
  </si>
  <si>
    <t>u</t>
  </si>
  <si>
    <t>ud</t>
  </si>
  <si>
    <t>CONTROL DE CALIDAD</t>
  </si>
  <si>
    <t>GESTIÓN DE RESIDUOS DE DEMOLICIÓN Y CONSTRUCCIÓN</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</si>
  <si>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</si>
  <si>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</si>
  <si>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</si>
  <si>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</si>
  <si>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</si>
  <si>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</si>
  <si>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</si>
  <si>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</si>
  <si>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</si>
  <si>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</si>
  <si>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</si>
  <si>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</si>
  <si>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</si>
  <si>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</si>
  <si>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</si>
  <si>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</si>
  <si>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</si>
  <si>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</si>
  <si>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</si>
  <si>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</si>
  <si>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</si>
  <si>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</si>
  <si>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</si>
  <si>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</si>
  <si>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</si>
  <si>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</si>
  <si>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</si>
  <si>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</si>
  <si>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</si>
  <si>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</si>
  <si>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</si>
  <si>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</si>
  <si>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</si>
  <si>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Cuando no se indiquen otros porcentajes se entenderá que quedan incluidos en el precio de la oferta el 13% de Gastos Generales y el 6% de Beneficio Industrial</t>
  </si>
  <si>
    <t>01</t>
  </si>
  <si>
    <t>01.01</t>
  </si>
  <si>
    <t>REVISIÓN, RETIRADA ENSERES Y  PROTECCIONES EN ZONA ACTUACIÓN</t>
  </si>
  <si>
    <t>Retirada de mobiliario, materiales y enseres en las salas a actuar, así como protección debidamente de los enseres que no se retirarán de la sala mediante lonas o plásticos para evitar su deterioro.
Incluso p.p. de retirada de escombros, carga y transporte en obra destinado para tal efecto (saco, contenedor, camión, etc), transporte a vertedero, canon de vertido, limpieza, medios auxiliares y medios de elevación. Medida la superficie de actuación realmente ejecutada, descontando todos los huecos.
Realizado de acuerdo a normativa vigente y según instrucciones de Técnico responsable de RTVE.</t>
  </si>
  <si>
    <t>01.02</t>
  </si>
  <si>
    <t>PA</t>
  </si>
  <si>
    <t>AYUDAS ALBAÑILERÍA E INSTALACIONES</t>
  </si>
  <si>
    <t>Ayudas de albañilería correspondiente a los remates e imprevistos que puedan surgir durante la obra. Se debera justificar con precios descompuestos.</t>
  </si>
  <si>
    <t>Total capítulo 1</t>
  </si>
  <si>
    <t>02</t>
  </si>
  <si>
    <t>TRATAMIENTO HUMEDAD POR CAPILARIDAD</t>
  </si>
  <si>
    <t>02.01</t>
  </si>
  <si>
    <t>ml</t>
  </si>
  <si>
    <t>INYECCIONES CON MICROEMULSION A PRESION EN MUROS  LADRILLO TOSCO 34CM</t>
  </si>
  <si>
    <t>Sistema de impermeabilización con barrera química anticapilar en muros y tabiques afectados por humedad de capilaridad. Los trabajos consisten en realización de perforaciones a 10 cm del solado acabado cada 10/11 cm y posterior inyección de de microemulsion a presión compuesto por Alquialcoxisilano y Alquialcoxiloxano con tetraetilsilicato + ácido acético Aditivo Tensiocativo MSC o equivalente. Este material, debe ser específico para la composición y humedad de los muros a tratar, para ello deben realizarse los ensayos previos correspondientes (medición de nivel de nitritos y nitratos, medición de humedad, analisis de muestras de composición del muro en laboratrio) Estas inyecciones deben colmatar practicamente la totalidad del muro, quedando la perforación a 2/3 cm de la cara exterior. Para aislar los paños afectados de los que no, se deben realizar barreras verticales, con el mismo criterio descrito anteriormente, hasta la altura de 1m desde suelo acabado. 
Esta partida incluye p.p. de retirada de escombros, carga y transporte en obra destinado para tal efecto (saco, contenedor, camión, etc), transporte a vertedero, canon de vertido, limpieza, medios auxiliares y medios de elevación, si fueran necesarios.</t>
  </si>
  <si>
    <t>02.02</t>
  </si>
  <si>
    <t>INYECCIONES CON MICROEMULSION A PRESION EN MUROS  LADRILLO TOSCO 22 CM</t>
  </si>
  <si>
    <t>Total capítulo 2</t>
  </si>
  <si>
    <t>03</t>
  </si>
  <si>
    <t>TRATAMIENTO HUMEDAD POR CONTENCIÓN</t>
  </si>
  <si>
    <t>03.01</t>
  </si>
  <si>
    <t>ENCUBADO</t>
  </si>
  <si>
    <t>Realización de técnica de encubado, formado por capas sucesivas de resina hidroepoxi con distinta granulometría: 
- Aplicación de una capa de base de resinas epoxy blanca, para lograr la adhesión de las capas siguientes
- Capa de mortero de resina (mezcla de cementos específicos y componentes estrictamente seleccionados con la resina epoxy 260 o similar). Este enlucido de 10 a 20 mm de espesor se aplica de manera continua para formar una cortina estanca
- Revestimiento de epoxi en 2 capas aplicadas horizontal y verticalmente
Esta partida incluye p.p. de retirada de escombros, carga y transporte en obra destinado para tal efecto (saco, contenedor, camión, etc), transporte a vertedero, canon de vertido, limpieza, medios auxiliares y medios de elevación, si fueran necesarios.</t>
  </si>
  <si>
    <t>Total capítulo 3</t>
  </si>
  <si>
    <t>04</t>
  </si>
  <si>
    <t>04.01</t>
  </si>
  <si>
    <t>PREVIO EJECUCIÓN - CONTROL TÉCNICO</t>
  </si>
  <si>
    <t>Control técnico consistente en:
- Verificación y recogida de muestras in situ, previo a ejecución de la obra y posterior envío a laboratorio para análisis de resultados. En función de composición de los muros/tabiques, el pH del agua y las sales que presenta, CONFIGURAR el agente químico para miroemulsiones de inyecciones (Alquialcoxiloxano con tetraetilsilicato + ácido acético Aditivo tensioactivo MSC o equivalente)
- Realización de planos, definición de zonas de actuación, consideraciones previas etc.
Incluso desplazamiento a obra e informe de resultados.</t>
  </si>
  <si>
    <t>04.02</t>
  </si>
  <si>
    <t>DURANTE EJECUCIÓN - SEGUIMIENTO</t>
  </si>
  <si>
    <t>Verificación y recogida de muestras para enviar a Laboratorio
Realización de planos, definición de zonas de actuación, consideraciones previas etc.Medida la unidad completamente realizada
Supervisión de técnico competente especializado</t>
  </si>
  <si>
    <t>04.03</t>
  </si>
  <si>
    <t>DESPUES DE EJECUCIÓN - CONTROL DE SECADO</t>
  </si>
  <si>
    <t>Después del plazo de secado,habitualmente 6 meses, se realizará un control de secado de los muros tratados, con el procedimiento de Bomba de Carburo, descrito en el Código Técnico de la Edificación. El resultado de la humedad residual debe ser inferior a un 6%, de no ser así, debe realizarse el tratamiento de nuevo, para garantizar la correcta intervención</t>
  </si>
  <si>
    <t>04.04</t>
  </si>
  <si>
    <t>GARANTÍAS DESPUÉS DE EJECUCIÓN</t>
  </si>
  <si>
    <t>Garantía directa de eficacia del tratamiento hasta 30 años para el tratamiento de capilaridad y 10 para el encubado. Cobertura adicional mediante Poliza de seguros Europea.</t>
  </si>
  <si>
    <t>Total capítulo 4</t>
  </si>
  <si>
    <t>05</t>
  </si>
  <si>
    <t>GESTIÓN DE RESÍDUOS</t>
  </si>
  <si>
    <t>05.01</t>
  </si>
  <si>
    <t>Partida destinada a la gestión de residuos durante la realización de los trabajos de demolición y construcción, comprendiendo:
- Clasificación de residuos a pie de obra, de demolición o en fracciones, según normativa vigente, realizado por medios manuales. 
- Carga de RCD sobre contenedor, dúmper o camión pequeño, por medios manuales, a granel, y considerando 2 peones ordinarios en la carga, con selección previa.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gestión de residuos, pago de tasas y/o canon de vertido. Cumplimiento de la normativa que regula la gestión de los residuos de construcción y demolición, REAL DECRETO 105/2008 de 1 de febrero de 2008, por el que se regula la producción y gestión de los residuos de construcción y demolición, ORDEN 2726/2009, de 16 de julio de 2009, por la que se regula la gestión de los residuos de construcción y demolición en la Comunidad de Madrid, y normativa al efecto del municipio correspondiente. 
Medida la unidad completamente terminada y con emisión de certificado de tratamiento residuos.</t>
  </si>
  <si>
    <t>Total capítulo 5</t>
  </si>
  <si>
    <t>06</t>
  </si>
  <si>
    <t>06.01</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</si>
  <si>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</si>
  <si>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capítulo 6</t>
  </si>
  <si>
    <t>suma capítulos 1-6</t>
  </si>
  <si>
    <t xml:space="preserve">La partida 01.02 es una partida fija que forma parte del importe ofertado pero no es licitable
</t>
  </si>
  <si>
    <t>TOTAL OFERTADO</t>
  </si>
  <si>
    <t>IMP unit ofertado</t>
  </si>
  <si>
    <t>total ofertado</t>
  </si>
  <si>
    <t>S-03515-2026 - Tratamiento humedades sótano premontaje Prado del Rey</t>
  </si>
  <si>
    <t>Expediente n.º S/03515/2026</t>
  </si>
  <si>
    <t xml:space="preserve">“Tratamiento humedades sótano premontaje Prado del Rey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</si>
</sst>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sz val="9"/>
      <color rgb="FF0070C0"/>
      <name val="Calibri"/>
      <family val="2"/>
      <scheme val="minor"/>
    </font>
    <font>
      <b/>
      <sz val="8"/>
      <color rgb="FF0070C0"/>
      <name val="Calibri"/>
      <family val="2"/>
      <scheme val="minor"/>
    </font>
    <font>
      <b/>
      <sz val="9"/>
      <name val="Calibri"/>
      <family val="2"/>
    </font>
    <font>
      <b/>
      <i/>
      <sz val="9"/>
      <name val="Calibri"/>
      <family val="2"/>
    </font>
    <font>
      <sz val="9"/>
      <name val="Calibri"/>
      <family val="2"/>
    </font>
  </fonts>
  <fills count="9">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rgb="FF94B7CC"/>
        <bgColor indexed="64"/>
      </patternFill>
    </fill>
    <fill>
      <patternFill patternType="solid">
        <fgColor theme="5" tint="-0.249977111117893"/>
        <bgColor indexed="64"/>
      </patternFill>
    </fill>
    <fill>
      <patternFill patternType="solid">
        <fgColor theme="4" tint="0.7999816888943144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104">
    <xf numFmtId="0" fontId="0" fillId="0" borderId="0" xfId="0"/>
    <xf numFmtId="0" fontId="0" fillId="0" borderId="0" xfId="0" applyProtection="1"/>
    <xf numFmtId="0" fontId="0" fillId="0" borderId="0" xfId="0" applyBorder="1" applyProtection="1"/>
    <xf numFmtId="0" fontId="15" fillId="0" borderId="9" xfId="0" applyFont="1" applyBorder="1" applyAlignment="1" applyProtection="1">
      <alignment horizontal="left" vertical="center" wrapText="1"/>
    </xf>
    <xf numFmtId="0" fontId="15" fillId="0" borderId="3" xfId="0" applyFont="1" applyBorder="1" applyAlignment="1" applyProtection="1">
      <alignment horizontal="left" vertical="center" wrapText="1"/>
    </xf>
    <xf numFmtId="10" fontId="17" fillId="4" borderId="10" xfId="0" applyNumberFormat="1" applyFont="1" applyFill="1" applyBorder="1" applyAlignment="1" applyProtection="1">
      <alignment horizontal="right" vertical="center"/>
    </xf>
    <xf numFmtId="2" fontId="17" fillId="4" borderId="11" xfId="0" applyNumberFormat="1" applyFont="1" applyFill="1" applyBorder="1" applyAlignment="1" applyProtection="1">
      <alignment horizontal="right" vertical="center" indent="4"/>
      <protection locked="0"/>
    </xf>
    <xf numFmtId="2" fontId="17" fillId="4"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4"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 fontId="6" fillId="0" borderId="1" xfId="0" applyNumberFormat="1" applyFont="1" applyFill="1" applyBorder="1" applyAlignment="1" applyProtection="1">
      <alignment vertical="top"/>
    </xf>
    <xf numFmtId="4" fontId="11" fillId="4" borderId="1" xfId="0" applyNumberFormat="1" applyFont="1" applyFill="1" applyBorder="1" applyAlignment="1" applyProtection="1">
      <alignment vertical="top"/>
    </xf>
    <xf numFmtId="0" fontId="6" fillId="0" borderId="1" xfId="0" applyFont="1" applyBorder="1" applyAlignment="1" applyProtection="1">
      <alignment vertical="top"/>
    </xf>
    <xf numFmtId="49" fontId="4" fillId="0" borderId="3" xfId="0" applyNumberFormat="1" applyFont="1" applyBorder="1" applyAlignment="1" applyProtection="1">
      <alignment vertical="top" wrapText="1"/>
    </xf>
    <xf numFmtId="3" fontId="6" fillId="0" borderId="3" xfId="0" applyNumberFormat="1" applyFont="1" applyBorder="1" applyAlignment="1" applyProtection="1">
      <alignment vertical="top"/>
    </xf>
    <xf numFmtId="4" fontId="5" fillId="0" borderId="3" xfId="0" applyNumberFormat="1" applyFont="1" applyBorder="1" applyAlignment="1" applyProtection="1">
      <alignment vertical="top"/>
    </xf>
    <xf numFmtId="4" fontId="10" fillId="4"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4" borderId="1" xfId="0" applyNumberFormat="1" applyFont="1" applyFill="1" applyBorder="1" applyProtection="1"/>
    <xf numFmtId="4" fontId="6" fillId="4" borderId="2" xfId="0" applyNumberFormat="1" applyFont="1" applyFill="1" applyBorder="1" applyAlignment="1" applyProtection="1">
      <alignment vertical="top"/>
      <protection locked="0"/>
    </xf>
    <xf numFmtId="4" fontId="4" fillId="4" borderId="1" xfId="0" applyNumberFormat="1" applyFont="1" applyFill="1" applyBorder="1" applyAlignment="1" applyProtection="1">
      <alignment vertical="top"/>
      <protection locked="0"/>
    </xf>
    <xf numFmtId="3" fontId="25" fillId="0" borderId="3" xfId="0" applyNumberFormat="1" applyFont="1" applyBorder="1" applyAlignment="1" applyProtection="1">
      <alignment horizontal="right" vertical="top"/>
    </xf>
    <xf numFmtId="49" fontId="26" fillId="0" borderId="3" xfId="0" applyNumberFormat="1" applyFont="1" applyBorder="1" applyAlignment="1" applyProtection="1">
      <alignment horizontal="right" vertical="top" wrapText="1"/>
    </xf>
    <xf numFmtId="4" fontId="26" fillId="4" borderId="1" xfId="0" applyNumberFormat="1" applyFont="1" applyFill="1" applyBorder="1" applyAlignment="1" applyProtection="1">
      <alignment vertical="top"/>
    </xf>
    <xf numFmtId="0" fontId="24" fillId="0" borderId="0" xfId="0" applyFont="1" applyFill="1" applyProtection="1"/>
    <xf numFmtId="4" fontId="27" fillId="6" borderId="1" xfId="0" applyNumberFormat="1" applyFont="1" applyFill="1" applyBorder="1" applyAlignment="1">
      <alignment vertical="top"/>
    </xf>
    <xf numFmtId="0" fontId="28" fillId="7" borderId="1" xfId="0" applyFont="1" applyFill="1" applyBorder="1" applyAlignment="1">
      <alignment vertical="top"/>
    </xf>
    <xf numFmtId="0" fontId="28" fillId="7" borderId="1" xfId="0" applyFont="1" applyFill="1" applyBorder="1" applyAlignment="1">
      <alignment vertical="top" wrapText="1"/>
    </xf>
    <xf numFmtId="49" fontId="29" fillId="3" borderId="1" xfId="0" applyNumberFormat="1" applyFont="1" applyFill="1" applyBorder="1" applyAlignment="1">
      <alignment vertical="top"/>
    </xf>
    <xf numFmtId="49" fontId="29" fillId="0" borderId="1" xfId="0" applyNumberFormat="1" applyFont="1" applyBorder="1" applyAlignment="1">
      <alignment vertical="top"/>
    </xf>
    <xf numFmtId="49" fontId="29" fillId="0" borderId="1" xfId="0" applyNumberFormat="1" applyFont="1" applyBorder="1" applyAlignment="1">
      <alignment vertical="top" wrapText="1"/>
    </xf>
    <xf numFmtId="4" fontId="29" fillId="0" borderId="1" xfId="0" applyNumberFormat="1" applyFont="1" applyBorder="1" applyAlignment="1">
      <alignment vertical="top"/>
    </xf>
    <xf numFmtId="0" fontId="29" fillId="0" borderId="1" xfId="0" applyFont="1" applyBorder="1" applyAlignment="1">
      <alignment vertical="top"/>
    </xf>
    <xf numFmtId="0" fontId="29" fillId="0" borderId="1" xfId="0" applyFont="1" applyBorder="1" applyAlignment="1" applyProtection="1">
      <alignment vertical="top"/>
    </xf>
    <xf numFmtId="4" fontId="6" fillId="4" borderId="2" xfId="0" applyNumberFormat="1" applyFont="1" applyFill="1" applyBorder="1" applyAlignment="1" applyProtection="1">
      <alignment vertical="top"/>
    </xf>
    <xf numFmtId="4" fontId="29" fillId="0" borderId="1" xfId="0" applyNumberFormat="1" applyFont="1" applyBorder="1" applyAlignment="1" applyProtection="1">
      <alignment vertical="top"/>
    </xf>
    <xf numFmtId="4" fontId="6" fillId="8" borderId="2" xfId="0" applyNumberFormat="1" applyFont="1" applyFill="1" applyBorder="1" applyAlignment="1" applyProtection="1">
      <alignment vertical="top"/>
    </xf>
    <xf numFmtId="4" fontId="11" fillId="8" borderId="1" xfId="0" applyNumberFormat="1" applyFont="1" applyFill="1" applyBorder="1" applyAlignment="1" applyProtection="1">
      <alignment vertical="top"/>
    </xf>
    <xf numFmtId="49" fontId="27" fillId="2" borderId="1" xfId="0" applyNumberFormat="1" applyFont="1" applyFill="1" applyBorder="1" applyAlignment="1">
      <alignment vertical="top"/>
    </xf>
    <xf numFmtId="49" fontId="27" fillId="2" borderId="1" xfId="0" applyNumberFormat="1" applyFont="1" applyFill="1" applyBorder="1" applyAlignment="1">
      <alignment vertical="top" wrapText="1"/>
    </xf>
    <xf numFmtId="0" fontId="3" fillId="7" borderId="1" xfId="0" applyFont="1" applyFill="1" applyBorder="1" applyAlignment="1" applyProtection="1">
      <alignment horizontal="center" vertical="top"/>
    </xf>
    <xf numFmtId="0" fontId="9" fillId="7" borderId="1" xfId="0" applyFont="1" applyFill="1" applyBorder="1" applyAlignment="1" applyProtection="1">
      <alignment horizontal="center"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5" borderId="0" xfId="0" applyNumberFormat="1" applyFont="1" applyFill="1" applyAlignment="1" applyProtection="1">
      <alignment horizontal="center" vertical="top" shrinkToFit="1"/>
    </xf>
    <xf numFmtId="0" fontId="7" fillId="5"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3" fontId="25" fillId="0" borderId="3" xfId="0" applyNumberFormat="1" applyFont="1" applyBorder="1" applyAlignment="1" applyProtection="1">
      <alignment horizontal="right" vertical="top"/>
    </xf>
    <xf numFmtId="3" fontId="25" fillId="0" borderId="4" xfId="0" applyNumberFormat="1" applyFont="1" applyBorder="1" applyAlignment="1" applyProtection="1">
      <alignment horizontal="right" vertical="top"/>
    </xf>
    <xf numFmtId="0" fontId="10" fillId="0" borderId="0" xfId="0" applyFont="1" applyBorder="1" applyAlignment="1" applyProtection="1">
      <alignment horizontal="left" vertical="top" wrapText="1"/>
    </xf>
    <xf numFmtId="0" fontId="0" fillId="4" borderId="12"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zoomScale="115" zoomScaleNormal="115" workbookViewId="0">
      <pane ySplit="9" topLeftCell="A10" activePane="bottomLeft" state="frozen"/>
      <selection pane="bottomLeft" activeCell="C55" sqref="C55:G55"/>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11" customFormat="1" ht="75" customHeight="1" x14ac:dyDescent="0.4">
      <c r="A2" s="90" t="s">
        <v>20</v>
      </c>
      <c r="B2" s="90"/>
      <c r="C2" s="90"/>
      <c r="D2" s="90"/>
      <c r="E2" s="90"/>
      <c r="F2" s="90"/>
      <c r="G2" s="90"/>
      <c r="H2" s="90"/>
      <c r="I2" s="90"/>
    </row>
    <row r="5" spans="1:9" x14ac:dyDescent="0.4">
      <c r="D5" s="12"/>
      <c r="E5" s="12"/>
      <c r="F5" s="13"/>
      <c r="G5" s="13"/>
      <c r="H5" s="13"/>
      <c r="I5" s="14" t="s">
        <v>102</v>
      </c>
    </row>
    <row r="6" spans="1:9" x14ac:dyDescent="0.4">
      <c r="D6" s="12"/>
      <c r="E6" s="12"/>
      <c r="F6" s="13"/>
      <c r="G6" s="13"/>
      <c r="H6" s="13"/>
      <c r="I6" s="14"/>
    </row>
    <row r="7" spans="1:9" x14ac:dyDescent="0.4">
      <c r="D7" s="12"/>
      <c r="E7" s="12"/>
      <c r="F7" s="13"/>
      <c r="G7" s="13"/>
      <c r="H7" s="13"/>
      <c r="I7" s="15" t="s">
        <v>101</v>
      </c>
    </row>
    <row r="8" spans="1:9" ht="25" customHeight="1" x14ac:dyDescent="0.4"/>
    <row r="9" spans="1:9" ht="18.45" x14ac:dyDescent="0.5">
      <c r="A9" s="91" t="s">
        <v>21</v>
      </c>
      <c r="B9" s="91"/>
      <c r="C9" s="91"/>
      <c r="D9" s="91"/>
      <c r="E9" s="91"/>
      <c r="F9" s="91"/>
      <c r="G9" s="91"/>
      <c r="H9" s="91"/>
      <c r="I9" s="91"/>
    </row>
    <row r="10" spans="1:9" ht="15" customHeight="1" x14ac:dyDescent="0.4"/>
    <row r="11" spans="1:9" ht="15" customHeight="1" x14ac:dyDescent="0.4"/>
    <row r="12" spans="1:9" x14ac:dyDescent="0.4">
      <c r="A12" s="11" t="s">
        <v>22</v>
      </c>
      <c r="B12" s="92"/>
      <c r="C12" s="92"/>
      <c r="D12" s="92"/>
      <c r="E12" s="92"/>
      <c r="F12" s="84" t="s">
        <v>23</v>
      </c>
      <c r="G12" s="84"/>
      <c r="H12" s="84"/>
      <c r="I12" s="16"/>
    </row>
    <row r="13" spans="1:9" x14ac:dyDescent="0.4">
      <c r="A13" s="93" t="s">
        <v>24</v>
      </c>
      <c r="B13" s="93"/>
      <c r="C13" s="93"/>
      <c r="D13" s="93"/>
      <c r="E13" s="93"/>
      <c r="F13" s="93"/>
      <c r="G13" s="93"/>
      <c r="H13" s="93"/>
      <c r="I13" s="17"/>
    </row>
    <row r="14" spans="1:9" x14ac:dyDescent="0.4">
      <c r="A14" s="18"/>
      <c r="B14" s="18"/>
      <c r="C14" s="18"/>
      <c r="D14" s="18"/>
      <c r="E14" s="18"/>
      <c r="F14" s="18"/>
      <c r="G14" s="18"/>
      <c r="H14" s="18"/>
      <c r="I14" s="17"/>
    </row>
    <row r="15" spans="1:9" x14ac:dyDescent="0.4">
      <c r="A15" s="11" t="s">
        <v>25</v>
      </c>
      <c r="B15" s="11"/>
      <c r="C15" s="19"/>
      <c r="D15" s="84" t="s">
        <v>26</v>
      </c>
      <c r="E15" s="84"/>
      <c r="F15" s="86"/>
      <c r="G15" s="86"/>
      <c r="H15" s="86"/>
      <c r="I15" s="86"/>
    </row>
    <row r="16" spans="1:9" x14ac:dyDescent="0.4">
      <c r="B16" s="20"/>
      <c r="C16" s="20" t="s">
        <v>27</v>
      </c>
      <c r="D16" s="20"/>
      <c r="E16" s="20"/>
      <c r="F16" s="20" t="s">
        <v>28</v>
      </c>
      <c r="G16" s="20"/>
      <c r="H16" s="20"/>
      <c r="I16" s="11"/>
    </row>
    <row r="17" spans="1:9" x14ac:dyDescent="0.4">
      <c r="B17" s="20"/>
      <c r="C17" s="20"/>
      <c r="D17" s="20"/>
      <c r="E17" s="20"/>
      <c r="F17" s="20"/>
      <c r="G17" s="20"/>
      <c r="H17" s="20"/>
      <c r="I17" s="11"/>
    </row>
    <row r="18" spans="1:9" x14ac:dyDescent="0.4">
      <c r="A18" s="11" t="s">
        <v>29</v>
      </c>
      <c r="B18" s="16"/>
      <c r="C18" s="84" t="s">
        <v>30</v>
      </c>
      <c r="D18" s="84"/>
      <c r="E18" s="85"/>
      <c r="F18" s="85"/>
      <c r="G18" s="85"/>
      <c r="H18" s="21" t="s">
        <v>31</v>
      </c>
      <c r="I18" s="22"/>
    </row>
    <row r="19" spans="1:9" s="23" customFormat="1" x14ac:dyDescent="0.4">
      <c r="B19" s="24"/>
      <c r="C19" s="25"/>
      <c r="D19" s="25"/>
      <c r="E19" s="26"/>
      <c r="F19" s="26"/>
      <c r="G19" s="26"/>
      <c r="H19" s="26"/>
      <c r="I19" s="26"/>
    </row>
    <row r="20" spans="1:9" s="23" customFormat="1" x14ac:dyDescent="0.4">
      <c r="B20" s="24"/>
      <c r="C20" s="25"/>
      <c r="D20" s="25"/>
      <c r="E20" s="26"/>
      <c r="F20" s="26"/>
      <c r="G20" s="26"/>
      <c r="H20" s="26"/>
      <c r="I20" s="26"/>
    </row>
    <row r="21" spans="1:9" s="23" customFormat="1" x14ac:dyDescent="0.4">
      <c r="A21" s="27" t="s">
        <v>32</v>
      </c>
      <c r="B21" s="24"/>
      <c r="C21" s="86"/>
      <c r="D21" s="86"/>
      <c r="E21" s="86"/>
      <c r="F21" s="86"/>
      <c r="G21" s="86"/>
      <c r="H21" s="26" t="s">
        <v>33</v>
      </c>
      <c r="I21" s="22"/>
    </row>
    <row r="22" spans="1:9" s="23" customFormat="1" x14ac:dyDescent="0.4">
      <c r="A22" s="27"/>
      <c r="B22" s="24"/>
      <c r="C22" s="25"/>
      <c r="D22" s="25"/>
      <c r="E22" s="25"/>
      <c r="F22" s="25"/>
      <c r="G22" s="25"/>
      <c r="H22" s="26"/>
      <c r="I22" s="21"/>
    </row>
    <row r="23" spans="1:9" x14ac:dyDescent="0.4">
      <c r="A23" s="11" t="s">
        <v>34</v>
      </c>
      <c r="B23" s="11"/>
      <c r="C23" s="11"/>
      <c r="D23" s="11"/>
      <c r="E23" s="11"/>
      <c r="F23" s="11"/>
      <c r="G23" s="11"/>
      <c r="H23" s="11"/>
      <c r="I23" s="11"/>
    </row>
    <row r="24" spans="1:9" ht="15" customHeight="1" x14ac:dyDescent="0.4">
      <c r="A24" s="11"/>
      <c r="B24" s="11"/>
      <c r="C24" s="11"/>
      <c r="D24" s="11"/>
      <c r="E24" s="11"/>
      <c r="F24" s="11"/>
      <c r="G24" s="11"/>
      <c r="H24" s="11"/>
      <c r="I24" s="11"/>
    </row>
    <row r="25" spans="1:9" ht="56.25" customHeight="1" x14ac:dyDescent="0.4">
      <c r="A25" s="87" t="s">
        <v>35</v>
      </c>
      <c r="B25" s="87"/>
      <c r="C25" s="87"/>
      <c r="D25" s="87"/>
      <c r="E25" s="87"/>
      <c r="F25" s="87"/>
      <c r="G25" s="87"/>
      <c r="H25" s="87"/>
      <c r="I25" s="11"/>
    </row>
    <row r="26" spans="1:9" ht="15" customHeight="1" x14ac:dyDescent="0.4">
      <c r="A26" s="11"/>
      <c r="B26" s="11"/>
      <c r="C26" s="11"/>
      <c r="D26" s="11"/>
      <c r="E26" s="11"/>
      <c r="F26" s="11"/>
      <c r="G26" s="11"/>
      <c r="H26" s="11"/>
      <c r="I26" s="11"/>
    </row>
    <row r="27" spans="1:9" ht="15" customHeight="1" x14ac:dyDescent="0.4">
      <c r="A27" s="11" t="s">
        <v>36</v>
      </c>
      <c r="B27" s="11"/>
      <c r="C27" s="11"/>
      <c r="D27" s="11"/>
      <c r="E27" s="11"/>
      <c r="F27" s="11"/>
      <c r="G27" s="11"/>
      <c r="H27" s="11"/>
    </row>
    <row r="28" spans="1:9" ht="15" customHeight="1" x14ac:dyDescent="0.4">
      <c r="A28" s="11"/>
      <c r="B28" s="11"/>
      <c r="C28" s="11"/>
      <c r="D28" s="11"/>
      <c r="E28" s="11"/>
      <c r="F28" s="11"/>
      <c r="G28" s="11"/>
      <c r="H28" s="11"/>
    </row>
    <row r="29" spans="1:9" ht="15" customHeight="1" x14ac:dyDescent="0.4">
      <c r="A29" s="11" t="s">
        <v>37</v>
      </c>
      <c r="B29" s="88">
        <f>+IF('Anexo I Tabla Desglose Precio'!G45&lt;=40242.97,'Anexo I Tabla Desglose Precio'!G45,"ERROR: no debe superar 40.242,97 €")</f>
        <v>1750</v>
      </c>
      <c r="C29" s="89"/>
      <c r="D29" s="11" t="s">
        <v>38</v>
      </c>
      <c r="E29" s="11"/>
      <c r="F29" s="11"/>
      <c r="G29" s="11"/>
      <c r="H29" s="11"/>
    </row>
    <row r="30" spans="1:9" ht="15" customHeight="1" x14ac:dyDescent="0.4">
      <c r="A30" s="11"/>
      <c r="B30" s="11"/>
      <c r="C30" s="11"/>
      <c r="D30" s="11"/>
      <c r="E30" s="11"/>
      <c r="F30" s="11"/>
      <c r="G30" s="11"/>
      <c r="H30" s="11"/>
    </row>
    <row r="31" spans="1:9" ht="15" customHeight="1" x14ac:dyDescent="0.4">
      <c r="A31" s="28"/>
      <c r="B31" s="11"/>
      <c r="C31" s="11"/>
      <c r="D31" s="11"/>
      <c r="E31" s="11"/>
      <c r="F31" s="11"/>
      <c r="G31" s="11"/>
      <c r="H31" s="11"/>
    </row>
    <row r="32" spans="1:9" ht="15" customHeight="1" x14ac:dyDescent="0.4">
      <c r="A32" s="11"/>
      <c r="B32" s="11"/>
      <c r="C32" s="11"/>
      <c r="D32" s="11"/>
      <c r="E32" s="11"/>
      <c r="F32" s="11"/>
      <c r="G32" s="11"/>
      <c r="H32" s="11"/>
      <c r="I32" s="11"/>
    </row>
    <row r="33" spans="1:9" ht="35.15" customHeight="1" x14ac:dyDescent="0.4">
      <c r="A33" s="82" t="s">
        <v>39</v>
      </c>
      <c r="B33" s="82"/>
      <c r="C33" s="82"/>
      <c r="D33" s="82"/>
      <c r="E33" s="82"/>
      <c r="F33" s="82"/>
      <c r="G33" s="82"/>
      <c r="H33" s="82"/>
      <c r="I33" s="11"/>
    </row>
    <row r="34" spans="1:9" ht="27" customHeight="1" x14ac:dyDescent="0.4">
      <c r="A34" s="11"/>
      <c r="B34" s="11"/>
      <c r="C34" s="11"/>
      <c r="D34" s="11"/>
      <c r="E34" s="11"/>
      <c r="F34" s="11"/>
      <c r="G34" s="11"/>
      <c r="H34" s="11"/>
      <c r="I34" s="11"/>
    </row>
    <row r="35" spans="1:9" ht="27" customHeight="1" x14ac:dyDescent="0.4">
      <c r="A35" s="82" t="s">
        <v>40</v>
      </c>
      <c r="B35" s="82"/>
      <c r="C35" s="82"/>
      <c r="D35" s="82"/>
      <c r="E35" s="82"/>
      <c r="F35" s="82"/>
      <c r="G35" s="82"/>
      <c r="H35" s="82"/>
      <c r="I35" s="11"/>
    </row>
    <row r="36" spans="1:9" ht="27" customHeight="1" x14ac:dyDescent="0.4">
      <c r="A36" s="11"/>
      <c r="B36" s="11"/>
      <c r="C36" s="11"/>
      <c r="D36" s="11"/>
      <c r="E36" s="11"/>
      <c r="F36" s="11"/>
      <c r="G36" s="11"/>
      <c r="H36" s="11"/>
      <c r="I36" s="11"/>
    </row>
    <row r="37" spans="1:9" ht="27" customHeight="1" x14ac:dyDescent="0.4">
      <c r="A37" s="82" t="s">
        <v>41</v>
      </c>
      <c r="B37" s="82"/>
      <c r="C37" s="82"/>
      <c r="D37" s="82"/>
      <c r="E37" s="82"/>
      <c r="F37" s="82"/>
      <c r="G37" s="82"/>
      <c r="H37" s="82"/>
      <c r="I37" s="11"/>
    </row>
    <row r="38" spans="1:9" ht="27" customHeight="1" x14ac:dyDescent="0.4">
      <c r="A38" s="11"/>
      <c r="B38" s="11"/>
      <c r="C38" s="11"/>
      <c r="D38" s="11"/>
      <c r="E38" s="11"/>
      <c r="F38" s="11"/>
      <c r="G38" s="11"/>
      <c r="H38" s="11"/>
      <c r="I38" s="11"/>
    </row>
    <row r="39" spans="1:9" ht="43.5" customHeight="1" x14ac:dyDescent="0.4">
      <c r="A39" s="82" t="s">
        <v>42</v>
      </c>
      <c r="B39" s="82"/>
      <c r="C39" s="82"/>
      <c r="D39" s="82"/>
      <c r="E39" s="82"/>
      <c r="F39" s="82"/>
      <c r="G39" s="82"/>
      <c r="H39" s="82"/>
      <c r="I39" s="11"/>
    </row>
    <row r="40" spans="1:9" ht="27" customHeight="1" x14ac:dyDescent="0.4">
      <c r="A40" s="29"/>
      <c r="B40" s="29"/>
      <c r="C40" s="29"/>
      <c r="D40" s="29"/>
      <c r="E40" s="29"/>
      <c r="F40" s="29"/>
      <c r="G40" s="29"/>
      <c r="H40" s="29"/>
      <c r="I40" s="11"/>
    </row>
    <row r="41" spans="1:9" x14ac:dyDescent="0.4">
      <c r="A41" s="30" t="s">
        <v>43</v>
      </c>
      <c r="B41" s="11"/>
      <c r="C41" s="11"/>
      <c r="D41" s="11"/>
      <c r="E41" s="11"/>
      <c r="F41" s="11"/>
      <c r="G41" s="11"/>
      <c r="H41" s="11"/>
      <c r="I41" s="11"/>
    </row>
    <row r="42" spans="1:9" ht="8.15" customHeight="1" x14ac:dyDescent="0.4">
      <c r="A42" s="11"/>
      <c r="B42" s="11"/>
      <c r="C42" s="11"/>
      <c r="D42" s="11"/>
      <c r="E42" s="11"/>
      <c r="F42" s="11"/>
      <c r="G42" s="11"/>
      <c r="H42" s="11"/>
      <c r="I42" s="11"/>
    </row>
    <row r="47" spans="1:9" x14ac:dyDescent="0.4">
      <c r="B47" s="31" t="s">
        <v>44</v>
      </c>
    </row>
    <row r="55" spans="2:7" x14ac:dyDescent="0.4">
      <c r="B55" s="1" t="s">
        <v>18</v>
      </c>
      <c r="C55" s="83"/>
      <c r="D55" s="83"/>
      <c r="E55" s="83"/>
      <c r="F55" s="83"/>
      <c r="G55" s="83"/>
    </row>
  </sheetData>
  <sheetProtection algorithmName="SHA-512" hashValue="BtHG98ib9fh0saoTrl8bG7Qfym1pjjkokWpcONyIezGMWwJDNLD4SayZApmdGLa06tCbuXTxp7UXmwA1kORP7g==" saltValue="0+uADl1YhORAp/Lm/avCPA==" spinCount="100000"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L55"/>
  <sheetViews>
    <sheetView zoomScaleNormal="100" workbookViewId="0">
      <pane ySplit="6" topLeftCell="A28" activePane="bottomLeft" state="frozen"/>
      <selection pane="bottomLeft" activeCell="B51" sqref="B51:D51"/>
    </sheetView>
  </sheetViews>
  <sheetFormatPr baseColWidth="10" defaultColWidth="11.3828125" defaultRowHeight="14.6" x14ac:dyDescent="0.4"/>
  <cols>
    <col min="1" max="1" width="13.3046875" style="1" customWidth="1"/>
    <col min="2" max="2" width="8.84375" style="1" bestFit="1" customWidth="1"/>
    <col min="3" max="3" width="3.84375" style="1" bestFit="1" customWidth="1"/>
    <col min="4" max="4" width="44" style="1" customWidth="1"/>
    <col min="5" max="5" width="8.15234375" style="1" bestFit="1" customWidth="1"/>
    <col min="6" max="6" width="11.3046875" style="1" customWidth="1"/>
    <col min="7" max="7" width="15.84375" style="1" customWidth="1"/>
    <col min="8" max="11" width="11.3828125" style="1"/>
    <col min="12" max="12" width="14.15234375" style="1" bestFit="1" customWidth="1"/>
    <col min="13" max="16384" width="11.3828125" style="1"/>
  </cols>
  <sheetData>
    <row r="1" spans="1:7" ht="73.5" customHeight="1" thickBot="1" x14ac:dyDescent="0.45">
      <c r="A1" s="95" t="s">
        <v>16</v>
      </c>
      <c r="B1" s="96"/>
      <c r="C1" s="96"/>
      <c r="D1" s="96"/>
      <c r="E1" s="96"/>
      <c r="F1" s="96"/>
      <c r="G1" s="97"/>
    </row>
    <row r="2" spans="1:7" ht="60" customHeight="1" x14ac:dyDescent="0.4">
      <c r="A2" s="98" t="s">
        <v>17</v>
      </c>
      <c r="B2" s="98"/>
      <c r="C2" s="98"/>
      <c r="D2" s="98"/>
      <c r="E2" s="98"/>
      <c r="F2" s="98"/>
      <c r="G2" s="98"/>
    </row>
    <row r="3" spans="1:7" x14ac:dyDescent="0.4">
      <c r="A3" s="32"/>
      <c r="B3" s="11"/>
      <c r="C3" s="11"/>
      <c r="D3" s="11"/>
      <c r="E3" s="11"/>
      <c r="F3" s="11"/>
      <c r="G3" s="33"/>
    </row>
    <row r="4" spans="1:7" ht="18.45" x14ac:dyDescent="0.4">
      <c r="A4" s="34" t="s">
        <v>100</v>
      </c>
      <c r="B4" s="11"/>
      <c r="C4" s="11"/>
      <c r="D4" s="11"/>
      <c r="E4" s="11"/>
      <c r="F4" s="11"/>
      <c r="G4" s="33"/>
    </row>
    <row r="5" spans="1:7" ht="5.15" customHeight="1" x14ac:dyDescent="0.4">
      <c r="A5" s="34"/>
      <c r="B5" s="11"/>
      <c r="C5" s="11"/>
      <c r="D5" s="11"/>
      <c r="E5" s="11"/>
      <c r="F5" s="11"/>
      <c r="G5" s="33"/>
    </row>
    <row r="6" spans="1:7" x14ac:dyDescent="0.4">
      <c r="A6" s="66" t="s">
        <v>0</v>
      </c>
      <c r="B6" s="66" t="s">
        <v>1</v>
      </c>
      <c r="C6" s="66" t="s">
        <v>2</v>
      </c>
      <c r="D6" s="67" t="s">
        <v>3</v>
      </c>
      <c r="E6" s="66" t="s">
        <v>4</v>
      </c>
      <c r="F6" s="80" t="s">
        <v>98</v>
      </c>
      <c r="G6" s="81" t="s">
        <v>99</v>
      </c>
    </row>
    <row r="7" spans="1:7" x14ac:dyDescent="0.4">
      <c r="A7" s="65" t="s">
        <v>48</v>
      </c>
      <c r="B7" s="65" t="s">
        <v>5</v>
      </c>
      <c r="C7" s="65" t="s">
        <v>6</v>
      </c>
      <c r="D7" s="65" t="s">
        <v>7</v>
      </c>
      <c r="E7" s="37"/>
      <c r="F7" s="38"/>
      <c r="G7" s="39"/>
    </row>
    <row r="8" spans="1:7" ht="24" x14ac:dyDescent="0.4">
      <c r="A8" s="68" t="s">
        <v>49</v>
      </c>
      <c r="B8" s="69" t="s">
        <v>8</v>
      </c>
      <c r="C8" s="69" t="s">
        <v>9</v>
      </c>
      <c r="D8" s="70" t="s">
        <v>50</v>
      </c>
      <c r="E8" s="71">
        <v>422.46</v>
      </c>
      <c r="F8" s="59"/>
      <c r="G8" s="41">
        <f>+ROUND(+E8*F8,2)</f>
        <v>0</v>
      </c>
    </row>
    <row r="9" spans="1:7" ht="130.75" customHeight="1" x14ac:dyDescent="0.4">
      <c r="A9" s="72"/>
      <c r="B9" s="72"/>
      <c r="C9" s="72"/>
      <c r="D9" s="70" t="s">
        <v>51</v>
      </c>
      <c r="E9" s="73"/>
      <c r="F9" s="74"/>
      <c r="G9" s="41"/>
    </row>
    <row r="10" spans="1:7" x14ac:dyDescent="0.4">
      <c r="A10" s="68" t="s">
        <v>52</v>
      </c>
      <c r="B10" s="69" t="s">
        <v>8</v>
      </c>
      <c r="C10" s="69" t="s">
        <v>53</v>
      </c>
      <c r="D10" s="70" t="s">
        <v>54</v>
      </c>
      <c r="E10" s="75">
        <v>1</v>
      </c>
      <c r="F10" s="76">
        <v>1750</v>
      </c>
      <c r="G10" s="77">
        <f t="shared" ref="G10" si="0">+ROUND(+E10*F10,2)</f>
        <v>1750</v>
      </c>
    </row>
    <row r="11" spans="1:7" ht="41.15" customHeight="1" x14ac:dyDescent="0.4">
      <c r="A11" s="72"/>
      <c r="B11" s="72"/>
      <c r="C11" s="72"/>
      <c r="D11" s="70" t="s">
        <v>55</v>
      </c>
      <c r="E11" s="73"/>
      <c r="F11" s="74"/>
      <c r="G11" s="41"/>
    </row>
    <row r="12" spans="1:7" x14ac:dyDescent="0.4">
      <c r="A12" s="42"/>
      <c r="B12" s="42"/>
      <c r="C12" s="42"/>
      <c r="D12" s="43" t="s">
        <v>56</v>
      </c>
      <c r="E12" s="44"/>
      <c r="F12" s="45"/>
      <c r="G12" s="46">
        <f>SUM(G8:G11)</f>
        <v>1750</v>
      </c>
    </row>
    <row r="13" spans="1:7" x14ac:dyDescent="0.4">
      <c r="A13" s="78" t="s">
        <v>57</v>
      </c>
      <c r="B13" s="78" t="s">
        <v>5</v>
      </c>
      <c r="C13" s="78" t="s">
        <v>6</v>
      </c>
      <c r="D13" s="79" t="s">
        <v>58</v>
      </c>
      <c r="E13" s="47"/>
      <c r="F13" s="48"/>
      <c r="G13" s="49"/>
    </row>
    <row r="14" spans="1:7" ht="24" x14ac:dyDescent="0.4">
      <c r="A14" s="68" t="s">
        <v>59</v>
      </c>
      <c r="B14" s="69" t="s">
        <v>8</v>
      </c>
      <c r="C14" s="69" t="s">
        <v>60</v>
      </c>
      <c r="D14" s="70" t="s">
        <v>61</v>
      </c>
      <c r="E14" s="40">
        <v>61.23</v>
      </c>
      <c r="F14" s="59"/>
      <c r="G14" s="41">
        <f t="shared" ref="G14:G16" si="1">+ROUND(+E14*F14,2)</f>
        <v>0</v>
      </c>
    </row>
    <row r="15" spans="1:7" ht="264" x14ac:dyDescent="0.4">
      <c r="A15" s="72"/>
      <c r="B15" s="72"/>
      <c r="C15" s="72"/>
      <c r="D15" s="70" t="s">
        <v>62</v>
      </c>
      <c r="E15" s="40"/>
      <c r="F15" s="74"/>
      <c r="G15" s="41"/>
    </row>
    <row r="16" spans="1:7" ht="24" x14ac:dyDescent="0.4">
      <c r="A16" s="68" t="s">
        <v>63</v>
      </c>
      <c r="B16" s="69" t="s">
        <v>8</v>
      </c>
      <c r="C16" s="69" t="s">
        <v>60</v>
      </c>
      <c r="D16" s="70" t="s">
        <v>64</v>
      </c>
      <c r="E16" s="40">
        <v>25.92</v>
      </c>
      <c r="F16" s="59"/>
      <c r="G16" s="41">
        <f t="shared" si="1"/>
        <v>0</v>
      </c>
    </row>
    <row r="17" spans="1:7" ht="279.89999999999998" customHeight="1" x14ac:dyDescent="0.4">
      <c r="A17" s="72"/>
      <c r="B17" s="72"/>
      <c r="C17" s="72"/>
      <c r="D17" s="70" t="s">
        <v>62</v>
      </c>
      <c r="E17" s="40"/>
      <c r="F17" s="74"/>
      <c r="G17" s="41"/>
    </row>
    <row r="18" spans="1:7" x14ac:dyDescent="0.4">
      <c r="A18" s="42"/>
      <c r="B18" s="42"/>
      <c r="C18" s="42"/>
      <c r="D18" s="43" t="s">
        <v>65</v>
      </c>
      <c r="E18" s="44"/>
      <c r="F18" s="45"/>
      <c r="G18" s="46">
        <f>SUM(G14:G17)</f>
        <v>0</v>
      </c>
    </row>
    <row r="19" spans="1:7" x14ac:dyDescent="0.4">
      <c r="A19" s="35" t="s">
        <v>66</v>
      </c>
      <c r="B19" s="78" t="s">
        <v>5</v>
      </c>
      <c r="C19" s="35" t="s">
        <v>6</v>
      </c>
      <c r="D19" s="36" t="s">
        <v>67</v>
      </c>
      <c r="E19" s="47"/>
      <c r="F19" s="48"/>
      <c r="G19" s="49"/>
    </row>
    <row r="20" spans="1:7" x14ac:dyDescent="0.4">
      <c r="A20" s="68" t="s">
        <v>68</v>
      </c>
      <c r="B20" s="69" t="s">
        <v>8</v>
      </c>
      <c r="C20" s="69" t="s">
        <v>9</v>
      </c>
      <c r="D20" s="70" t="s">
        <v>69</v>
      </c>
      <c r="E20" s="71">
        <v>10.72</v>
      </c>
      <c r="F20" s="59"/>
      <c r="G20" s="41">
        <f t="shared" ref="G20" si="2">+ROUND(+E20*F20,2)</f>
        <v>0</v>
      </c>
    </row>
    <row r="21" spans="1:7" ht="180" x14ac:dyDescent="0.4">
      <c r="A21" s="72"/>
      <c r="B21" s="72"/>
      <c r="C21" s="72"/>
      <c r="D21" s="70" t="s">
        <v>70</v>
      </c>
      <c r="E21" s="72"/>
      <c r="F21" s="74"/>
      <c r="G21" s="41"/>
    </row>
    <row r="22" spans="1:7" x14ac:dyDescent="0.4">
      <c r="A22" s="42"/>
      <c r="B22" s="42"/>
      <c r="C22" s="42"/>
      <c r="D22" s="43" t="s">
        <v>71</v>
      </c>
      <c r="E22" s="44"/>
      <c r="F22" s="45"/>
      <c r="G22" s="46">
        <f>SUM(G20:G21)</f>
        <v>0</v>
      </c>
    </row>
    <row r="23" spans="1:7" x14ac:dyDescent="0.4">
      <c r="A23" s="78" t="s">
        <v>72</v>
      </c>
      <c r="B23" s="78" t="s">
        <v>5</v>
      </c>
      <c r="C23" s="78" t="s">
        <v>6</v>
      </c>
      <c r="D23" s="79" t="s">
        <v>12</v>
      </c>
      <c r="E23" s="47"/>
      <c r="F23" s="48"/>
      <c r="G23" s="49"/>
    </row>
    <row r="24" spans="1:7" x14ac:dyDescent="0.4">
      <c r="A24" s="68" t="s">
        <v>73</v>
      </c>
      <c r="B24" s="69" t="s">
        <v>8</v>
      </c>
      <c r="C24" s="69" t="s">
        <v>10</v>
      </c>
      <c r="D24" s="70" t="s">
        <v>74</v>
      </c>
      <c r="E24" s="71">
        <v>1</v>
      </c>
      <c r="F24" s="59"/>
      <c r="G24" s="41">
        <f t="shared" ref="G24" si="3">+ROUND(+E24*F24,2)</f>
        <v>0</v>
      </c>
    </row>
    <row r="25" spans="1:7" ht="135" customHeight="1" x14ac:dyDescent="0.4">
      <c r="A25" s="72"/>
      <c r="B25" s="72"/>
      <c r="C25" s="72"/>
      <c r="D25" s="70" t="s">
        <v>75</v>
      </c>
      <c r="E25" s="72"/>
      <c r="F25" s="74"/>
      <c r="G25" s="41"/>
    </row>
    <row r="26" spans="1:7" x14ac:dyDescent="0.4">
      <c r="A26" s="68" t="s">
        <v>76</v>
      </c>
      <c r="B26" s="69" t="s">
        <v>8</v>
      </c>
      <c r="C26" s="69" t="s">
        <v>10</v>
      </c>
      <c r="D26" s="70" t="s">
        <v>77</v>
      </c>
      <c r="E26" s="71">
        <v>1</v>
      </c>
      <c r="F26" s="59"/>
      <c r="G26" s="41">
        <f t="shared" ref="G26:G30" si="4">+ROUND(+E26*F26,2)</f>
        <v>0</v>
      </c>
    </row>
    <row r="27" spans="1:7" ht="75.900000000000006" customHeight="1" x14ac:dyDescent="0.4">
      <c r="A27" s="72"/>
      <c r="B27" s="72"/>
      <c r="C27" s="72"/>
      <c r="D27" s="70" t="s">
        <v>78</v>
      </c>
      <c r="E27" s="72"/>
      <c r="F27" s="74"/>
      <c r="G27" s="41"/>
    </row>
    <row r="28" spans="1:7" x14ac:dyDescent="0.4">
      <c r="A28" s="68" t="s">
        <v>79</v>
      </c>
      <c r="B28" s="69" t="s">
        <v>8</v>
      </c>
      <c r="C28" s="69" t="s">
        <v>10</v>
      </c>
      <c r="D28" s="70" t="s">
        <v>80</v>
      </c>
      <c r="E28" s="71">
        <v>1</v>
      </c>
      <c r="F28" s="59"/>
      <c r="G28" s="41">
        <f t="shared" si="4"/>
        <v>0</v>
      </c>
    </row>
    <row r="29" spans="1:7" ht="93.9" customHeight="1" x14ac:dyDescent="0.4">
      <c r="A29" s="72"/>
      <c r="B29" s="72"/>
      <c r="C29" s="72"/>
      <c r="D29" s="70" t="s">
        <v>81</v>
      </c>
      <c r="E29" s="72"/>
      <c r="F29" s="74"/>
      <c r="G29" s="41"/>
    </row>
    <row r="30" spans="1:7" x14ac:dyDescent="0.4">
      <c r="A30" s="68" t="s">
        <v>82</v>
      </c>
      <c r="B30" s="69" t="s">
        <v>8</v>
      </c>
      <c r="C30" s="69" t="s">
        <v>10</v>
      </c>
      <c r="D30" s="70" t="s">
        <v>83</v>
      </c>
      <c r="E30" s="71">
        <v>1</v>
      </c>
      <c r="F30" s="59"/>
      <c r="G30" s="41">
        <f t="shared" si="4"/>
        <v>0</v>
      </c>
    </row>
    <row r="31" spans="1:7" ht="37.299999999999997" customHeight="1" x14ac:dyDescent="0.4">
      <c r="A31" s="72"/>
      <c r="B31" s="72"/>
      <c r="C31" s="72"/>
      <c r="D31" s="70" t="s">
        <v>84</v>
      </c>
      <c r="E31" s="72"/>
      <c r="F31" s="74"/>
      <c r="G31" s="41"/>
    </row>
    <row r="32" spans="1:7" x14ac:dyDescent="0.4">
      <c r="A32" s="42"/>
      <c r="B32" s="42"/>
      <c r="C32" s="42"/>
      <c r="D32" s="43" t="s">
        <v>85</v>
      </c>
      <c r="E32" s="44"/>
      <c r="F32" s="45"/>
      <c r="G32" s="46">
        <f>SUM(G24:G31)</f>
        <v>0</v>
      </c>
    </row>
    <row r="33" spans="1:12" x14ac:dyDescent="0.4">
      <c r="A33" s="78" t="s">
        <v>86</v>
      </c>
      <c r="B33" s="78" t="s">
        <v>5</v>
      </c>
      <c r="C33" s="78" t="s">
        <v>6</v>
      </c>
      <c r="D33" s="79" t="s">
        <v>87</v>
      </c>
      <c r="E33" s="47"/>
      <c r="F33" s="48"/>
      <c r="G33" s="49"/>
    </row>
    <row r="34" spans="1:12" x14ac:dyDescent="0.4">
      <c r="A34" s="68" t="s">
        <v>88</v>
      </c>
      <c r="B34" s="69" t="s">
        <v>8</v>
      </c>
      <c r="C34" s="69" t="s">
        <v>11</v>
      </c>
      <c r="D34" s="70" t="s">
        <v>13</v>
      </c>
      <c r="E34" s="71">
        <v>1</v>
      </c>
      <c r="F34" s="59"/>
      <c r="G34" s="41">
        <f t="shared" ref="G34" si="5">+ROUND(+E34*F34,2)</f>
        <v>0</v>
      </c>
    </row>
    <row r="35" spans="1:12" ht="312" x14ac:dyDescent="0.4">
      <c r="A35" s="72"/>
      <c r="B35" s="72"/>
      <c r="C35" s="72"/>
      <c r="D35" s="70" t="s">
        <v>89</v>
      </c>
      <c r="E35" s="72"/>
      <c r="F35" s="74"/>
      <c r="G35" s="41"/>
    </row>
    <row r="36" spans="1:12" x14ac:dyDescent="0.4">
      <c r="A36" s="42"/>
      <c r="B36" s="42"/>
      <c r="C36" s="42"/>
      <c r="D36" s="43" t="s">
        <v>90</v>
      </c>
      <c r="E36" s="44"/>
      <c r="F36" s="45"/>
      <c r="G36" s="46">
        <f>SUM(G34:G35)</f>
        <v>0</v>
      </c>
    </row>
    <row r="37" spans="1:12" x14ac:dyDescent="0.4">
      <c r="A37" s="78" t="s">
        <v>91</v>
      </c>
      <c r="B37" s="78" t="s">
        <v>5</v>
      </c>
      <c r="C37" s="78" t="s">
        <v>6</v>
      </c>
      <c r="D37" s="79" t="s">
        <v>14</v>
      </c>
      <c r="E37" s="47"/>
      <c r="F37" s="48"/>
      <c r="G37" s="49"/>
    </row>
    <row r="38" spans="1:12" x14ac:dyDescent="0.4">
      <c r="A38" s="68" t="s">
        <v>92</v>
      </c>
      <c r="B38" s="69" t="s">
        <v>8</v>
      </c>
      <c r="C38" s="69" t="s">
        <v>11</v>
      </c>
      <c r="D38" s="70" t="s">
        <v>14</v>
      </c>
      <c r="E38" s="71">
        <v>1</v>
      </c>
      <c r="F38" s="59"/>
      <c r="G38" s="41">
        <f t="shared" ref="G38" si="6">+ROUND(+E38*F38,2)</f>
        <v>0</v>
      </c>
    </row>
    <row r="39" spans="1:12" ht="160.75" customHeight="1" x14ac:dyDescent="0.4">
      <c r="A39" s="72"/>
      <c r="B39" s="72"/>
      <c r="C39" s="72"/>
      <c r="D39" s="70" t="s">
        <v>93</v>
      </c>
      <c r="E39" s="72"/>
      <c r="F39" s="74"/>
      <c r="G39" s="41"/>
    </row>
    <row r="40" spans="1:12" x14ac:dyDescent="0.4">
      <c r="A40" s="42"/>
      <c r="B40" s="42"/>
      <c r="C40" s="42"/>
      <c r="D40" s="43" t="s">
        <v>94</v>
      </c>
      <c r="E40" s="44"/>
      <c r="F40" s="45"/>
      <c r="G40" s="46">
        <f>SUM(G38:G39)</f>
        <v>0</v>
      </c>
    </row>
    <row r="41" spans="1:12" ht="15.75" customHeight="1" x14ac:dyDescent="0.4">
      <c r="A41" s="42"/>
      <c r="B41" s="42"/>
      <c r="C41" s="61"/>
      <c r="D41" s="62"/>
      <c r="E41" s="100" t="s">
        <v>95</v>
      </c>
      <c r="F41" s="101"/>
      <c r="G41" s="63">
        <f>SUM(+G40+G36+G32+G22+G18+G12)</f>
        <v>1750</v>
      </c>
    </row>
    <row r="42" spans="1:12" s="23" customFormat="1" ht="12" customHeight="1" x14ac:dyDescent="0.4">
      <c r="A42" s="53"/>
      <c r="B42" s="54"/>
      <c r="C42" s="54"/>
      <c r="D42" s="50" t="s">
        <v>15</v>
      </c>
      <c r="E42" s="51"/>
      <c r="F42" s="52"/>
      <c r="G42" s="46">
        <f>G41</f>
        <v>1750</v>
      </c>
    </row>
    <row r="43" spans="1:12" s="23" customFormat="1" ht="15" customHeight="1" x14ac:dyDescent="0.4">
      <c r="A43" s="53"/>
      <c r="B43" s="54"/>
      <c r="C43" s="54"/>
      <c r="D43" s="3" t="s">
        <v>45</v>
      </c>
      <c r="E43" s="5" t="str">
        <f>+IF(AND($G$42&gt;0,LEN(G43)&lt;=0,LEN(F43)&lt;=0),"13 %",IF(AND($G$42&gt;0,G43&gt;0,LEN(F43)&lt;=0),+(G43/$G$42),""))</f>
        <v>13 %</v>
      </c>
      <c r="F43" s="6"/>
      <c r="G43" s="60"/>
    </row>
    <row r="44" spans="1:12" s="23" customFormat="1" ht="18.649999999999999" customHeight="1" x14ac:dyDescent="0.4">
      <c r="A44" s="55"/>
      <c r="B44" s="56"/>
      <c r="C44" s="56"/>
      <c r="D44" s="4" t="s">
        <v>46</v>
      </c>
      <c r="E44" s="5" t="str">
        <f>+IF(AND($G$42&gt;0,LEN(G44)&lt;=0,LEN(F44)&lt;=0)," 6 %",IF(AND($G$42&gt;0,G44&gt;0,LEN(F44)&lt;=0),+(G44/$G$42),""))</f>
        <v xml:space="preserve"> 6 %</v>
      </c>
      <c r="F44" s="7"/>
      <c r="G44" s="60"/>
    </row>
    <row r="45" spans="1:12" s="23" customFormat="1" ht="22.2" customHeight="1" x14ac:dyDescent="0.4">
      <c r="A45" s="55"/>
      <c r="B45" s="56"/>
      <c r="C45" s="56"/>
      <c r="D45" s="4" t="s">
        <v>97</v>
      </c>
      <c r="E45" s="57"/>
      <c r="F45" s="57"/>
      <c r="G45" s="58">
        <f>SUBTOTAL(9,G42:G44)</f>
        <v>1750</v>
      </c>
      <c r="L45" s="64"/>
    </row>
    <row r="47" spans="1:12" ht="29.25" customHeight="1" x14ac:dyDescent="0.4">
      <c r="A47" s="99" t="s">
        <v>47</v>
      </c>
      <c r="B47" s="99"/>
      <c r="C47" s="99"/>
      <c r="D47" s="99"/>
      <c r="E47" s="99"/>
      <c r="F47" s="99"/>
      <c r="G47" s="99"/>
    </row>
    <row r="48" spans="1:12" ht="24.45" customHeight="1" x14ac:dyDescent="0.4">
      <c r="A48" s="102" t="s">
        <v>96</v>
      </c>
      <c r="B48" s="102"/>
      <c r="C48" s="102"/>
      <c r="D48" s="102"/>
      <c r="E48" s="102"/>
      <c r="F48" s="102"/>
      <c r="G48" s="102"/>
    </row>
    <row r="51" spans="1:7" s="2" customFormat="1" x14ac:dyDescent="0.4">
      <c r="A51" s="8" t="s">
        <v>18</v>
      </c>
      <c r="B51" s="103"/>
      <c r="C51" s="103"/>
      <c r="D51" s="103"/>
      <c r="E51" s="9"/>
      <c r="F51" s="10"/>
    </row>
    <row r="55" spans="1:7" s="2" customFormat="1" ht="75" customHeight="1" x14ac:dyDescent="0.4">
      <c r="A55" s="94" t="s">
        <v>19</v>
      </c>
      <c r="B55" s="94"/>
      <c r="C55" s="94"/>
      <c r="D55" s="94"/>
      <c r="E55" s="94"/>
      <c r="F55" s="94"/>
      <c r="G55" s="94"/>
    </row>
  </sheetData>
  <sheetProtection algorithmName="SHA-512" hashValue="D1igHFX0KT4+Js1M+E8sr5fAqQ//ZpgaJINwPI5e3Wt/iv7fHKCOuINnol9HUyMLrUU1bHAzBS3BeshvB46NTA==" saltValue="NPEN/wDzYm4m2lKRs4ss7A==" spinCount="100000" sheet="1" objects="1" scenarios="1" selectLockedCells="1"/>
  <autoFilter ref="A6:G44" xr:uid="{721CCB1B-2303-49A4-B1CE-A51181FB9A2C}"/>
  <mergeCells count="7">
    <mergeCell ref="A55:G55"/>
    <mergeCell ref="A1:G1"/>
    <mergeCell ref="A2:G2"/>
    <mergeCell ref="A47:G47"/>
    <mergeCell ref="E41:F41"/>
    <mergeCell ref="A48:G48"/>
    <mergeCell ref="B51:D51"/>
  </mergeCells>
  <dataValidations count="1">
    <dataValidation type="list" allowBlank="1" showInputMessage="1" showErrorMessage="1" sqref="B7:B11 B13:B17 B19:B21 B23:B31 B33:B35 B37:B39" xr:uid="{63DFE9F4-CB11-4032-85C8-C6DDD8B5646A}">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82"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2026-07-30T12:58:51Z</cp:lastPrinted>
  <dcterms:created xsi:type="dcterms:W3CDTF">2025-03-07T14:13:09Z</dcterms:created>
  <dcterms:modified xsi:type="dcterms:W3CDTF">2026-07-30T12:58:57Z</dcterms:modified>
</cp:coreProperties>
</file>