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3207-2026 - Suministro e instalación sondas combustible GE edif B Torrespaña(CM)\DOCU\"/>
    </mc:Choice>
  </mc:AlternateContent>
  <xr:revisionPtr revIDLastSave="0" documentId="13_ncr:1_{F4D741FE-BFC5-4EC9-9DE7-E48438E0CE16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Precio'!$A$7:$G$16</definedName>
    <definedName name="_xlnm.Print_Area" localSheetId="0">'Anexo I pag 1 oferta'!$A$3:$J$52</definedName>
    <definedName name="_xlnm.Print_Area" localSheetId="1">'Anexo I Tabla Desglose Precio'!$A$4:$G$25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6" l="1"/>
  <c r="G12" i="6" l="1"/>
  <c r="G10" i="6"/>
  <c r="G8" i="6"/>
  <c r="G16" i="6" s="1"/>
  <c r="G33" i="8" s="1"/>
  <c r="B33" i="8" l="1"/>
  <c r="A25" i="8"/>
</calcChain>
</file>

<file path=xl/sharedStrings.xml><?xml version="1.0" encoding="utf-8"?>
<sst xmlns="http://schemas.openxmlformats.org/spreadsheetml/2006/main" count="75" uniqueCount="63">
  <si>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</si>
  <si>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</si>
  <si>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</si>
  <si>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</si>
  <si>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</si>
  <si>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</si>
  <si>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</si>
  <si>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</si>
  <si>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</si>
  <si>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</si>
  <si>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</si>
  <si>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</si>
  <si>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</si>
  <si>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</si>
  <si>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</si>
  <si>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</si>
  <si>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</si>
  <si>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</si>
  <si>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</si>
  <si>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</si>
  <si>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</si>
  <si>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</si>
  <si>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</si>
  <si>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</si>
  <si>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</si>
  <si>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</si>
  <si>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</si>
  <si>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</si>
  <si>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</si>
  <si>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</si>
  <si>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</si>
  <si>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</si>
  <si>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</si>
  <si>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</si>
  <si>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</si>
  <si>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</si>
  <si>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</si>
  <si>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</si>
  <si>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</si>
  <si>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</si>
  <si>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</si>
  <si>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</si>
  <si>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</si>
  <si>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</si>
  <si>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</si>
  <si>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</si>
  <si>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</si>
  <si>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 xml:space="preserve">   “Suministro e instalación sondas combustible GE edificio B Torrespaña"</t>
  </si>
  <si>
    <t>Presupuesto S-03207-2026 - Suministro e instalación sondas combustible GE edificio B Torrespaña</t>
  </si>
  <si>
    <t>Suministro y montaje sondas de medida combustible</t>
  </si>
  <si>
    <t>Desmontaje de sondas actuales</t>
  </si>
  <si>
    <t>Desmontaje de sondas de medida existentes con retirada a gestor de residuos autorizado por la Comunidad Autónoma competente.</t>
  </si>
  <si>
    <t>Suministro de Sondas de nivel de combustible RTL-100</t>
  </si>
  <si>
    <t>Montaje de las sondas, parametrización y pruebas</t>
  </si>
  <si>
    <t>Montaje mecánico de las nuevas sondas, conexión eléctrica e integración en el sistema de gestión del Centro de Torrespaña.</t>
  </si>
  <si>
    <t>01_01</t>
  </si>
  <si>
    <t>01_02</t>
  </si>
  <si>
    <t>01_03</t>
  </si>
  <si>
    <t>Expediente n.º S/03207/2026</t>
  </si>
  <si>
    <t>Suministro de sondas RLT-100 :
- Longitud del tubo guía de 1650 mm 
- Señal de salida eléctrica de 4 a 20 mA
- Sensor de nivel con versión de acero inoxidable modelo RLT-1000
- Sondas adaptables según especificaciones del depósito. Empleando acero inoxidable rígido, con adaptadores comunes de 1", 1 1/2" y 2".
- Cabeza estanca de aluminio rosca 2".
- Grado de protección IP65</t>
  </si>
  <si>
    <t>01_04</t>
  </si>
  <si>
    <t>Suministro e Instalación de medidores EDM-40</t>
  </si>
  <si>
    <t>Suministro e instalación de medidor y teleindicador de nivel EDM-40:
- Dispositivo electrónicoindustrial diseñado para la medición y control continuo del volumen de fluidos contenidos en tanques o depósitos.
- Características: El modelo EDM-40 estandar muestra el nivel de porcentaje lectura de 1% en 1% a partir del 5%, la versión avanzada calcula y muestra el volumen directamente en litros.
- Diseño e instalación: Cuenta con un cuadro de control panelable normalizado bajo la norma DIN 43700. Grado de protección IP67
- Automatización y alarmas: admite la integraciónde módulos opcionales como relés de maniobra o salidas analógicas (0-10 V/ 4-20mA) útiles para automatizar sistemas de llenado o activar kits de alarma acústica contra sobrellenados. Cumple la norma MI- IP03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</si>
</sst>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49" fontId="21" fillId="0" borderId="1" xfId="0" applyNumberFormat="1" applyFont="1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C16" sqref="C16:G16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0" t="s">
        <v>11</v>
      </c>
      <c r="B2" s="70"/>
      <c r="C2" s="70"/>
      <c r="D2" s="70"/>
      <c r="E2" s="70"/>
      <c r="F2" s="70"/>
      <c r="G2" s="70"/>
      <c r="H2" s="70"/>
      <c r="I2" s="70"/>
    </row>
    <row r="5" spans="1:9" x14ac:dyDescent="0.25">
      <c r="D5" s="3"/>
      <c r="E5" s="3"/>
      <c r="F5" s="4"/>
      <c r="G5" s="4"/>
      <c r="H5" s="4"/>
      <c r="I5" s="5" t="s">
        <v>47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58</v>
      </c>
    </row>
    <row r="8" spans="1:9" ht="24.95" customHeight="1" x14ac:dyDescent="0.25"/>
    <row r="9" spans="1:9" ht="18.75" x14ac:dyDescent="0.3">
      <c r="A9" s="71" t="s">
        <v>12</v>
      </c>
      <c r="B9" s="71"/>
      <c r="C9" s="71"/>
      <c r="D9" s="71"/>
      <c r="E9" s="71"/>
      <c r="F9" s="71"/>
      <c r="G9" s="71"/>
      <c r="H9" s="71"/>
      <c r="I9" s="71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72"/>
      <c r="C12" s="72"/>
      <c r="D12" s="72"/>
      <c r="E12" s="72"/>
      <c r="F12" s="73" t="s">
        <v>18</v>
      </c>
      <c r="G12" s="73"/>
      <c r="H12" s="73"/>
      <c r="I12" s="52"/>
    </row>
    <row r="13" spans="1:9" x14ac:dyDescent="0.25">
      <c r="A13" s="19" t="s">
        <v>24</v>
      </c>
      <c r="B13" s="67" t="s">
        <v>25</v>
      </c>
      <c r="C13" s="67"/>
      <c r="D13" s="67"/>
      <c r="E13" s="67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73" t="s">
        <v>20</v>
      </c>
      <c r="F14" s="73"/>
      <c r="G14" s="69"/>
      <c r="H14" s="69"/>
      <c r="I14" s="69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66"/>
      <c r="D16" s="66"/>
      <c r="E16" s="66"/>
      <c r="F16" s="66"/>
      <c r="G16" s="66"/>
      <c r="H16" s="53" t="s">
        <v>22</v>
      </c>
      <c r="I16" s="52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68"/>
      <c r="D18" s="68"/>
      <c r="E18" s="3"/>
      <c r="F18" s="17" t="s">
        <v>27</v>
      </c>
      <c r="G18" s="69"/>
      <c r="H18" s="69"/>
      <c r="I18" s="69"/>
    </row>
    <row r="19" spans="1:12" x14ac:dyDescent="0.25">
      <c r="A19" s="20"/>
      <c r="B19" s="8"/>
      <c r="C19" s="8" t="s">
        <v>26</v>
      </c>
      <c r="D19" s="8"/>
      <c r="E19" s="8"/>
      <c r="G19" s="67" t="s">
        <v>14</v>
      </c>
      <c r="H19" s="67"/>
      <c r="I19" s="67"/>
    </row>
    <row r="20" spans="1:12" x14ac:dyDescent="0.25">
      <c r="A20" s="18" t="s">
        <v>15</v>
      </c>
      <c r="B20" s="52"/>
      <c r="C20" s="73" t="s">
        <v>16</v>
      </c>
      <c r="D20" s="73"/>
      <c r="E20" s="79"/>
      <c r="F20" s="79"/>
      <c r="G20" s="79"/>
      <c r="H20" s="53" t="s">
        <v>34</v>
      </c>
      <c r="I20" s="52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66"/>
      <c r="D22" s="66"/>
      <c r="E22" s="66"/>
      <c r="F22" s="66"/>
      <c r="G22" s="66"/>
      <c r="H22" s="53" t="s">
        <v>35</v>
      </c>
      <c r="I22" s="52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S/03207/2026 -    “Suministro e instalación sondas combustible GE edificio B Torrespaña"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4" t="s">
        <v>29</v>
      </c>
      <c r="B27" s="74"/>
      <c r="C27" s="74"/>
      <c r="D27" s="74"/>
      <c r="E27" s="74"/>
      <c r="F27" s="74"/>
      <c r="G27" s="74"/>
      <c r="H27" s="74"/>
      <c r="I27" s="74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58" t="s">
        <v>31</v>
      </c>
      <c r="C31" s="59"/>
      <c r="D31" s="59"/>
      <c r="E31" s="59"/>
      <c r="F31" s="60"/>
      <c r="G31" s="64" t="s">
        <v>32</v>
      </c>
      <c r="H31" s="65"/>
      <c r="I31" s="2"/>
      <c r="J31" s="2"/>
      <c r="K31" s="2"/>
      <c r="L31" s="2"/>
    </row>
    <row r="32" spans="1:12" ht="15" customHeight="1" thickBot="1" x14ac:dyDescent="0.3">
      <c r="A32" s="2"/>
      <c r="B32" s="61"/>
      <c r="C32" s="62"/>
      <c r="D32" s="62"/>
      <c r="E32" s="62"/>
      <c r="F32" s="63"/>
      <c r="G32" s="64" t="s">
        <v>33</v>
      </c>
      <c r="H32" s="65"/>
      <c r="I32" s="2"/>
      <c r="J32" s="2"/>
      <c r="K32" s="2"/>
      <c r="L32" s="2"/>
    </row>
    <row r="33" spans="1:12" ht="30" customHeight="1" thickBot="1" x14ac:dyDescent="0.3">
      <c r="A33" s="2"/>
      <c r="B33" s="77" t="str">
        <f>+I5</f>
        <v xml:space="preserve">   “Suministro e instalación sondas combustible GE edificio B Torrespaña"</v>
      </c>
      <c r="C33" s="77"/>
      <c r="D33" s="77"/>
      <c r="E33" s="77"/>
      <c r="F33" s="78"/>
      <c r="G33" s="75" t="str">
        <f>+IFERROR(IF(ISNUMBER('Anexo I Tabla Desglose Precio'!G16),IF('Anexo I Tabla Desglose Precio'!G16&lt;=5070,'Anexo I Tabla Desglose Precio'!G16,"ERROR: no debe superar 5.070,00"),"revisar desglose precio"),"desglose precio incompleto/incorrecto")</f>
        <v>revisar desglose precio</v>
      </c>
      <c r="H33" s="76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4" t="s">
        <v>44</v>
      </c>
      <c r="B42" s="54"/>
      <c r="C42" s="54"/>
      <c r="D42" s="54"/>
      <c r="E42" s="54"/>
      <c r="F42" s="54"/>
      <c r="G42" s="54"/>
      <c r="H42" s="54"/>
      <c r="I42" s="54"/>
    </row>
    <row r="47" spans="1:12" x14ac:dyDescent="0.25">
      <c r="B47" s="55"/>
      <c r="C47" s="55"/>
      <c r="D47" s="55"/>
      <c r="E47" s="31" t="s">
        <v>39</v>
      </c>
      <c r="F47" s="33" t="s">
        <v>45</v>
      </c>
    </row>
    <row r="48" spans="1:12" x14ac:dyDescent="0.25">
      <c r="F48" s="32" t="s">
        <v>41</v>
      </c>
    </row>
    <row r="49" spans="2:6" x14ac:dyDescent="0.25">
      <c r="B49" s="27" t="s">
        <v>40</v>
      </c>
      <c r="C49" s="56"/>
      <c r="D49" s="56"/>
      <c r="E49" s="56"/>
      <c r="F49" s="56"/>
    </row>
    <row r="50" spans="2:6" x14ac:dyDescent="0.25">
      <c r="C50" s="57" t="s">
        <v>43</v>
      </c>
      <c r="D50" s="57"/>
      <c r="E50" s="57"/>
      <c r="F50" s="35"/>
    </row>
  </sheetData>
  <sheetProtection algorithmName="SHA-512" hashValue="Ax8SQZqcAYOvkJOrS4EvX3HFGwS12sBsMgZ06UBi1lCwO9q/+Ryb1IIuWv983J/jQPIyNe+SiNEXBEqG9GRUKg==" saltValue="deCKrxhZhEPbBJATvJQoFw==" spinCount="100000" sheet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4"/>
  <sheetViews>
    <sheetView showGridLines="0" zoomScaleNormal="100" workbookViewId="0">
      <pane ySplit="6" topLeftCell="A7" activePane="bottomLeft" state="frozen"/>
      <selection pane="bottomLeft" activeCell="F8" sqref="F8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0" t="s">
        <v>9</v>
      </c>
      <c r="B1" s="81"/>
      <c r="C1" s="81"/>
      <c r="D1" s="81"/>
      <c r="E1" s="81"/>
      <c r="F1" s="81"/>
      <c r="G1" s="82"/>
    </row>
    <row r="2" spans="1:7" ht="60" customHeight="1" x14ac:dyDescent="0.25">
      <c r="A2" s="83" t="s">
        <v>36</v>
      </c>
      <c r="B2" s="83"/>
      <c r="C2" s="83"/>
      <c r="D2" s="83"/>
      <c r="E2" s="83"/>
      <c r="F2" s="83"/>
      <c r="G2" s="83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48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x14ac:dyDescent="0.25">
      <c r="A7" s="37" t="s">
        <v>37</v>
      </c>
      <c r="B7" s="38" t="s">
        <v>6</v>
      </c>
      <c r="C7" s="37" t="s">
        <v>8</v>
      </c>
      <c r="D7" s="39" t="s">
        <v>49</v>
      </c>
      <c r="E7" s="40"/>
      <c r="F7" s="41"/>
      <c r="G7" s="41"/>
    </row>
    <row r="8" spans="1:7" x14ac:dyDescent="0.25">
      <c r="A8" s="42" t="s">
        <v>55</v>
      </c>
      <c r="B8" s="43" t="s">
        <v>7</v>
      </c>
      <c r="C8" s="43" t="s">
        <v>38</v>
      </c>
      <c r="D8" s="85" t="s">
        <v>50</v>
      </c>
      <c r="E8" s="44">
        <v>2</v>
      </c>
      <c r="F8" s="51"/>
      <c r="G8" s="45">
        <f>+ROUND(+TRUNC(E8,2)*TRUNC(F8,2),2)</f>
        <v>0</v>
      </c>
    </row>
    <row r="9" spans="1:7" ht="22.5" x14ac:dyDescent="0.25">
      <c r="A9" s="30"/>
      <c r="B9" s="30"/>
      <c r="C9" s="30"/>
      <c r="D9" s="85" t="s">
        <v>51</v>
      </c>
      <c r="E9" s="30"/>
      <c r="F9" s="46"/>
      <c r="G9" s="46"/>
    </row>
    <row r="10" spans="1:7" x14ac:dyDescent="0.25">
      <c r="A10" s="42" t="s">
        <v>56</v>
      </c>
      <c r="B10" s="43" t="s">
        <v>7</v>
      </c>
      <c r="C10" s="43" t="s">
        <v>38</v>
      </c>
      <c r="D10" s="85" t="s">
        <v>52</v>
      </c>
      <c r="E10" s="44">
        <v>2</v>
      </c>
      <c r="F10" s="51"/>
      <c r="G10" s="45">
        <f>+ROUND(+TRUNC(E10,2)*TRUNC(F10,2),2)</f>
        <v>0</v>
      </c>
    </row>
    <row r="11" spans="1:7" ht="90" x14ac:dyDescent="0.25">
      <c r="A11" s="30"/>
      <c r="B11" s="30"/>
      <c r="C11" s="30"/>
      <c r="D11" s="85" t="s">
        <v>59</v>
      </c>
      <c r="E11" s="30"/>
      <c r="F11" s="46"/>
      <c r="G11" s="46"/>
    </row>
    <row r="12" spans="1:7" x14ac:dyDescent="0.25">
      <c r="A12" s="42" t="s">
        <v>57</v>
      </c>
      <c r="B12" s="43" t="s">
        <v>7</v>
      </c>
      <c r="C12" s="43" t="s">
        <v>38</v>
      </c>
      <c r="D12" s="85" t="s">
        <v>53</v>
      </c>
      <c r="E12" s="44">
        <v>2</v>
      </c>
      <c r="F12" s="51"/>
      <c r="G12" s="45">
        <f>+ROUND(+TRUNC(E12,2)*TRUNC(F12,2),2)</f>
        <v>0</v>
      </c>
    </row>
    <row r="13" spans="1:7" ht="22.5" x14ac:dyDescent="0.25">
      <c r="A13" s="30"/>
      <c r="B13" s="30"/>
      <c r="C13" s="30"/>
      <c r="D13" s="85" t="s">
        <v>54</v>
      </c>
      <c r="E13" s="30"/>
      <c r="F13" s="46"/>
      <c r="G13" s="46"/>
    </row>
    <row r="14" spans="1:7" x14ac:dyDescent="0.25">
      <c r="A14" s="42" t="s">
        <v>60</v>
      </c>
      <c r="B14" s="43" t="s">
        <v>7</v>
      </c>
      <c r="C14" s="43" t="s">
        <v>38</v>
      </c>
      <c r="D14" s="85" t="s">
        <v>61</v>
      </c>
      <c r="E14" s="44">
        <v>2</v>
      </c>
      <c r="F14" s="51"/>
      <c r="G14" s="45">
        <f>+ROUND(+TRUNC(E14,2)*TRUNC(F14,2),2)</f>
        <v>0</v>
      </c>
    </row>
    <row r="15" spans="1:7" ht="123.75" x14ac:dyDescent="0.25">
      <c r="A15" s="30"/>
      <c r="B15" s="30"/>
      <c r="C15" s="30"/>
      <c r="D15" s="85" t="s">
        <v>62</v>
      </c>
      <c r="E15" s="30"/>
      <c r="F15" s="46"/>
      <c r="G15" s="46"/>
    </row>
    <row r="16" spans="1:7" x14ac:dyDescent="0.25">
      <c r="A16" s="30"/>
      <c r="B16" s="30"/>
      <c r="C16" s="30"/>
      <c r="D16" s="47" t="s">
        <v>42</v>
      </c>
      <c r="E16" s="48"/>
      <c r="F16" s="49"/>
      <c r="G16" s="50" t="str">
        <f>IF(COUNTA(F8:F14)=4,SUM(G8:G14),"Faltan partidas por ofertar")</f>
        <v>Faltan partidas por ofertar</v>
      </c>
    </row>
    <row r="18" spans="1:7" s="2" customFormat="1" ht="15" customHeight="1" x14ac:dyDescent="0.25">
      <c r="A18" s="84" t="s">
        <v>46</v>
      </c>
      <c r="B18" s="84"/>
      <c r="C18" s="84"/>
      <c r="D18" s="84"/>
      <c r="E18" s="84"/>
      <c r="F18" s="84"/>
      <c r="G18" s="84"/>
    </row>
    <row r="19" spans="1:7" s="2" customFormat="1" ht="5.0999999999999996" customHeight="1" x14ac:dyDescent="0.25">
      <c r="A19" s="8"/>
      <c r="B19" s="8"/>
      <c r="C19" s="8"/>
      <c r="D19" s="8"/>
      <c r="E19" s="8"/>
      <c r="F19" s="8"/>
      <c r="G19" s="8"/>
    </row>
    <row r="21" spans="1:7" x14ac:dyDescent="0.25">
      <c r="B21" s="55"/>
      <c r="C21" s="55"/>
      <c r="D21" s="55"/>
      <c r="E21" s="31" t="s">
        <v>39</v>
      </c>
      <c r="F21" s="33" t="s">
        <v>45</v>
      </c>
    </row>
    <row r="22" spans="1:7" x14ac:dyDescent="0.25">
      <c r="F22" s="32" t="s">
        <v>41</v>
      </c>
    </row>
    <row r="23" spans="1:7" x14ac:dyDescent="0.25">
      <c r="C23" s="27" t="s">
        <v>40</v>
      </c>
      <c r="D23" s="34"/>
    </row>
    <row r="24" spans="1:7" x14ac:dyDescent="0.25">
      <c r="D24" s="53" t="s">
        <v>43</v>
      </c>
      <c r="E24" s="35"/>
      <c r="F24" s="35"/>
      <c r="G24" s="35"/>
    </row>
  </sheetData>
  <sheetProtection algorithmName="SHA-512" hashValue="GKfrkv+I7bRVH4qTHBSmuwV6YkkQk1E8i5o8FCjhK4Fa0hXj8fBY/zuYOXxkct7xvazsiA84F7rDnkrtJwh59g==" saltValue="uDumVtuO3Nmy+rWMztk8Yg==" spinCount="100000" sheet="1" selectLockedCells="1"/>
  <autoFilter ref="A7:G16" xr:uid="{7E887ED2-E81F-42F1-9AA3-D53C183FB606}"/>
  <mergeCells count="4">
    <mergeCell ref="A1:G1"/>
    <mergeCell ref="A2:G2"/>
    <mergeCell ref="A18:G18"/>
    <mergeCell ref="B21:D21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2026-07-22T12:34:32Z</cp:lastPrinted>
  <dcterms:created xsi:type="dcterms:W3CDTF">2026-02-02T12:27:45Z</dcterms:created>
  <dcterms:modified xsi:type="dcterms:W3CDTF">2026-07-22T12:35:12Z</dcterms:modified>
</cp:coreProperties>
</file>