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3502_DemolicDepAguaArganda_BPS-RRJ\"/>
    </mc:Choice>
  </mc:AlternateContent>
  <xr:revisionPtr revIDLastSave="0" documentId="13_ncr:1_{447FAA6B-4F00-4975-92CC-9DC8A8A77EA6}" xr6:coauthVersionLast="36" xr6:coauthVersionMax="36" xr10:uidLastSave="{00000000-0000-0000-0000-000000000000}"/>
  <bookViews>
    <workbookView xWindow="0" yWindow="0" windowWidth="26160" windowHeight="10125" xr2:uid="{F68FF14D-B592-49D2-BE66-06A19E86D1A6}"/>
  </bookViews>
  <sheets>
    <sheet name="Anexo I pag 1 oferta" sheetId="11" r:id="rId1"/>
    <sheet name="Anexo I Tabla Desglose Precio" sheetId="5" r:id="rId2"/>
  </sheets>
  <definedNames>
    <definedName name="_xlnm._FilterDatabase" localSheetId="1" hidden="1">'Anexo I Tabla Desglose Precio'!$A$5:$G$36</definedName>
    <definedName name="_xlnm.Print_Area" localSheetId="0">'Anexo I pag 1 oferta'!$A$3:$J$48</definedName>
    <definedName name="_xlnm.Print_Area" localSheetId="1">'Anexo I Tabla Desglose Precio'!$A$6:$G$40</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8" i="5" l="1"/>
  <c r="G27" i="5"/>
  <c r="G26" i="5"/>
  <c r="G23" i="5"/>
  <c r="G22" i="5"/>
  <c r="G21" i="5"/>
  <c r="G20" i="5"/>
  <c r="G16" i="5"/>
  <c r="G15" i="5"/>
  <c r="G12" i="5"/>
  <c r="G11" i="5"/>
  <c r="G10" i="5"/>
  <c r="G9" i="5"/>
  <c r="G8" i="5"/>
  <c r="G24" i="5" l="1"/>
  <c r="G17" i="5"/>
  <c r="G29" i="5"/>
  <c r="G13" i="5"/>
  <c r="G18" i="5" l="1"/>
  <c r="G30" i="5" l="1"/>
  <c r="G33" i="5" l="1"/>
  <c r="B26" i="11" s="1"/>
  <c r="E32" i="5"/>
  <c r="E31" i="5"/>
  <c r="A34" i="5" l="1"/>
</calcChain>
</file>

<file path=xl/sharedStrings.xml><?xml version="1.0" encoding="utf-8"?>
<sst xmlns="http://schemas.openxmlformats.org/spreadsheetml/2006/main" count="133" uniqueCount="93">
  <si>
    <t>Ud</t>
  </si>
  <si>
    <t/>
  </si>
  <si>
    <t>SEGURIDAD Y SALUD</t>
  </si>
  <si>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</si>
  <si>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</si>
  <si>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</si>
  <si>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</si>
  <si>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</si>
  <si>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</si>
  <si>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</si>
  <si>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</si>
  <si>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</si>
  <si>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</si>
  <si>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</si>
  <si>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</si>
  <si>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</si>
  <si>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</si>
  <si>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</si>
  <si>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</si>
  <si>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</si>
  <si>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</si>
  <si>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</si>
  <si>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</si>
  <si>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</si>
  <si>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</si>
  <si>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</si>
  <si>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t>
  </si>
  <si>
    <t>m</t>
  </si>
  <si>
    <t>m²</t>
  </si>
  <si>
    <t> Gastos Generales 13,00% (*)</t>
  </si>
  <si>
    <t> Beneficio Industrial 6,00% (*)</t>
  </si>
  <si>
    <t> TOTAL PRESUPUESTO EJECUCIÓN CONTRATA / TOTAL OFERTA</t>
  </si>
  <si>
    <r>
      <t xml:space="preserve">(**) Deben ofertarse </t>
    </r>
    <r>
      <rPr>
        <b/>
        <i/>
        <u/>
        <sz val="9"/>
        <color theme="1"/>
        <rFont val="Calibri"/>
        <family val="2"/>
        <scheme val="minor"/>
      </rPr>
      <t>TODAS</t>
    </r>
    <r>
      <rPr>
        <i/>
        <sz val="9"/>
        <color theme="1"/>
        <rFont val="Calibri"/>
        <family val="2"/>
        <scheme val="minor"/>
      </rPr>
      <t xml:space="preserve"> las partidas. Si alguna se ofertara por importe CERO se consideraría ofertada SIN COSTE para CRTVE.  </t>
    </r>
  </si>
  <si>
    <t>GESTION DE RESIDUOS</t>
  </si>
  <si>
    <t xml:space="preserve">ESTA TABLA DESGLOSE PRECIO DE OFERTA SE PRESENTARA 
JUNTO A PAGINA 1 FIRMADAS EN FORMATO PDF 
</t>
  </si>
  <si>
    <t>S-03502-2026 - Obras demolición depósito agua de hormigón en CE Arganda del Rey</t>
  </si>
  <si>
    <t>Código</t>
  </si>
  <si>
    <t>Nat</t>
  </si>
  <si>
    <t>Resumen</t>
  </si>
  <si>
    <t>CanPres</t>
  </si>
  <si>
    <t>Pres</t>
  </si>
  <si>
    <t>ImpPres (**)</t>
  </si>
  <si>
    <t>C01</t>
  </si>
  <si>
    <t>Capítulo</t>
  </si>
  <si>
    <t>DESMONTAJE-DEMOLICION DEPOSITO AGUA</t>
  </si>
  <si>
    <t>C01_01</t>
  </si>
  <si>
    <t>DESMONTAJES ELEMENTOS</t>
  </si>
  <si>
    <t>1_1_1</t>
  </si>
  <si>
    <t>Partida</t>
  </si>
  <si>
    <t>Desmontaje de cobertura de cualquier material, autoportante o sujeta
mecánicamente sobre correa estructural a menos de 20 m de altura; con medios
manuales, y carga manual sobre camión o contenedor.</t>
  </si>
  <si>
    <t>1_1_2</t>
  </si>
  <si>
    <t>Desmontaje de viga metálica apoyada, formada por perfil de acero laminado
IPE 80 o similar, de más de 6 m de longitud media, con medios manuales, y carga
manual sobre camión o contenedor.</t>
  </si>
  <si>
    <t>1_1_3</t>
  </si>
  <si>
    <t>ud</t>
  </si>
  <si>
    <t>Demolición de estructura metálica de escalera existente, formada por piezas
simples de perfiles laminados, peldaños y barandilla de acero, con equipo de
oxicorte, y carga manual sobre camión o contenedor.</t>
  </si>
  <si>
    <t>1_1_4</t>
  </si>
  <si>
    <t>Desmontaje de bajante de fibrocemento con amianto, para una longitud media
a desmontar de entre 26 y 100 m, con medios y equipos adecuados, y carga
mecánica sobre camión.</t>
  </si>
  <si>
    <t>1_1_5</t>
  </si>
  <si>
    <t>Limpieza final de obra, incluyendo los trabajos de eliminación de la suciedad y
el polvo acumulado en paramentos y carpinterías de edificios aledaños, limpieza
de cristales y carpinterías exteriores, eliminación de manchas y restos de yeso y
mortero adheridos en suelos y otros elementos, recogida y retirada de plásticos y
cartones, todo ello junto con los demás restos de fin de obra depositados en el
contenedor de residuos para su transporte a vertedero autorizado.</t>
  </si>
  <si>
    <t>Total C01.01</t>
  </si>
  <si>
    <t>C01_02</t>
  </si>
  <si>
    <t>DEMOLICION</t>
  </si>
  <si>
    <t>1_2_1</t>
  </si>
  <si>
    <t>Demolición completa de depósito y pieza baja, combinada, parte elemento a
elemento con medios manuales y mecánicos y parte mediante pala giratoria sobre
cadenas con cizalla y compresor neumático de edificio-elemento de unos 100 m²
de superficie construida total, y carga mecánica sobre camión o contenedor,
aislado, con una altura edificada de 18 m. El edificio presenta una estructura de
hormigón y su estado de conservación es ruinoso, a la vista de los estudios
previos realizados.</t>
  </si>
  <si>
    <t>1_2_2</t>
  </si>
  <si>
    <t>Protección de árbol existente mediante vallas trasladables de 3,50x2,00 m,
formadas por panel de malla electrosoldada con pliegues de refuerzo, de 200x100
mm de paso de malla, con alambres horizontales de 5 mm de diámetro y verticales
de 4 mm, soldados en los extremos a postes verticales de 40 mm de diámetro,
acabado galvanizado, amortizables en 5 usos y bases prefabricadas de hormigón,
de 65x24x12 cm, con 8 orificios, para soporte de los postes, amortizables en 5
usos, fijadas al pavimento con pletinas de 20x4 mm y tacos de expansión de
acero, para impedir el golpeo por parte de la maquinaria durante los trabajos en
las proximidades.</t>
  </si>
  <si>
    <t>Total C01.02</t>
  </si>
  <si>
    <t>Total C01</t>
  </si>
  <si>
    <t>C02</t>
  </si>
  <si>
    <t>2_1</t>
  </si>
  <si>
    <t>Conjunto de todos los equipos de protección individual, necesarios para el
cumplimiento de la normativa vigente en materia de Seguridad y Salud en el
Trabajo.</t>
  </si>
  <si>
    <t>2_2</t>
  </si>
  <si>
    <t>Botiquín de urgencia para obra, fabricado en chapa de acero pintado al horno
con tratamiento anticorrosivo y serigrafía de cruz, Color blanco, con contenidos
mínimos obligatorios.</t>
  </si>
  <si>
    <t>2_3</t>
  </si>
  <si>
    <t>Conjunto de elementos de balizamiento y señalización provisional de obras,
necesarios para el cumplimiento de la normativa vigente en materia de Seguridad
y Salud en el Trabajo.</t>
  </si>
  <si>
    <t>2_4</t>
  </si>
  <si>
    <t>Vallado provisional de solar compuesto por vallas trasladables de 3,50x2,00 m,
formadas por panel de malla electrosoldada con pliegues de refuerzo, de 200x100
mm de paso de malla, con alambres horizontales de 5 mm de diámetro y verticales
de 4 mm, soldados en los extremos a postes verticales de 40 mm de diámetro,
acabado galvanizado, amortizables en 5 usos y bases prefabricadas de hormigón,
de 65x24x12 cm, con 8 orificios, para soporte de los postes, amortizables en 5
usos, fijadas al pavimento con pletinas de 20x4 mm y tacos de expansión de
acero.</t>
  </si>
  <si>
    <t>Total C02</t>
  </si>
  <si>
    <t>C03</t>
  </si>
  <si>
    <t>3_1</t>
  </si>
  <si>
    <t>Transporte de mezcla sin clasificar de residuos inertes producidos en obras
de construcción y/o demolición, con contenedor de 7 m³, a vertedero específico,
instalación de tratamiento de residuos de construcción y demolición externa a la
obra o centro de valorización o eliminación de residuos. Incluso servicio de
entrega, alquiler y recogida en obra del contenedor.</t>
  </si>
  <si>
    <t>3_2</t>
  </si>
  <si>
    <t>m³</t>
  </si>
  <si>
    <t>Canon de vertido por entrega a gestor autorizado de residuos peligrosos, de
elementos de fibrocemento con amianto procedentes de una demolición.</t>
  </si>
  <si>
    <t>3_3</t>
  </si>
  <si>
    <t>Transporte de elementos de fibrocemento con amianto procedentes de una
demolición, a vertedero específico, instalación de tratamiento de residuos de
construcción y demolición externa a la obra o centro de valorización o eliminación
de residuos, previamente plastificados y paletizados.</t>
  </si>
  <si>
    <t>Total C03</t>
  </si>
  <si>
    <t>Total PRESUPUESTO EJECUCIÓN MATERIAL</t>
  </si>
  <si>
    <r>
      <t xml:space="preserve">Esta tabla se indica como </t>
    </r>
    <r>
      <rPr>
        <b/>
        <i/>
        <u/>
        <sz val="9"/>
        <color theme="1"/>
        <rFont val="Calibri"/>
        <family val="2"/>
        <scheme val="minor"/>
      </rPr>
      <t>formato válido para la presentación de las ofertas</t>
    </r>
    <r>
      <rPr>
        <i/>
        <sz val="9"/>
        <color theme="1"/>
        <rFont val="Calibri"/>
        <family val="2"/>
        <scheme val="minor"/>
      </rPr>
      <t xml:space="preserve">,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t>
    </r>
    <r>
      <rPr>
        <i/>
        <u/>
        <sz val="9"/>
        <color theme="1"/>
        <rFont val="Calibri"/>
        <family val="2"/>
        <scheme val="minor"/>
      </rPr>
      <t>exclusivamente con desglose de capítulos, partidas, subtotales y totales indicado de cada partida así como con las descripciones indicadas en el desglose anterior.</t>
    </r>
  </si>
  <si>
    <t>Expediente n.º S/03502/2026</t>
  </si>
  <si>
    <t>“Obras demolición depósito agua de hormigón en CE Arganda del Rey ”</t>
  </si>
  <si>
    <t>(tabla desglose precio en págs. siguientes)</t>
  </si>
  <si>
    <t>(*) Cuando no se indiquen importes ni otros porcentajes se entenderá que quedan incluidos en el precio de la oferta el 13% de Gastos Generales y el 6% de Beneficio 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</si>
</sst>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b/>
      <sz val="10"/>
      <color theme="1"/>
      <name val="Calibri"/>
      <family val="2"/>
      <scheme val="minor"/>
    </font>
    <font>
      <b/>
      <sz val="16"/>
      <color rgb="FFFF0000"/>
      <name val="Calibri"/>
      <family val="2"/>
      <scheme val="minor"/>
    </font>
    <font>
      <sz val="8"/>
      <color rgb="FFFF0000"/>
      <name val="Calibri"/>
      <family val="2"/>
      <scheme val="minor"/>
    </font>
    <font>
      <b/>
      <sz val="10"/>
      <color theme="1"/>
      <name val="Calibri"/>
      <family val="2"/>
    </font>
    <font>
      <b/>
      <u/>
      <sz val="10"/>
      <color rgb="FFFF0000"/>
      <name val="Calibri"/>
      <family val="2"/>
    </font>
    <font>
      <b/>
      <sz val="14"/>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sz val="8"/>
      <color theme="0"/>
      <name val="Calibri"/>
      <family val="2"/>
      <scheme val="minor"/>
    </font>
    <font>
      <b/>
      <sz val="11"/>
      <color rgb="FFFF0000"/>
      <name val="Calibri"/>
      <family val="2"/>
      <scheme val="minor"/>
    </font>
    <font>
      <b/>
      <sz val="11"/>
      <name val="Calibri"/>
      <family val="2"/>
      <scheme val="minor"/>
    </font>
    <font>
      <i/>
      <sz val="9"/>
      <color theme="1"/>
      <name val="Calibri"/>
      <family val="2"/>
      <scheme val="minor"/>
    </font>
    <font>
      <b/>
      <i/>
      <u/>
      <sz val="9"/>
      <color theme="1"/>
      <name val="Calibri"/>
      <family val="2"/>
      <scheme val="minor"/>
    </font>
    <font>
      <i/>
      <u/>
      <sz val="9"/>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s>
  <fills count="8">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theme="9" tint="0.79998168889431442"/>
        <bgColor indexed="64"/>
      </patternFill>
    </fill>
    <fill>
      <patternFill patternType="solid">
        <fgColor rgb="FFB4CBE0"/>
        <bgColor indexed="64"/>
      </patternFill>
    </fill>
    <fill>
      <patternFill patternType="solid">
        <fgColor rgb="FFC2D5E7"/>
        <bgColor indexed="64"/>
      </patternFill>
    </fill>
    <fill>
      <patternFill patternType="solid">
        <fgColor rgb="FFF0F0F0"/>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64"/>
      </left>
      <right/>
      <top style="thin">
        <color auto="1"/>
      </top>
      <bottom style="thin">
        <color auto="1"/>
      </bottom>
      <diagonal/>
    </border>
    <border>
      <left style="thin">
        <color indexed="64"/>
      </left>
      <right/>
      <top style="thin">
        <color auto="1"/>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auto="1"/>
      </top>
      <bottom/>
      <diagonal/>
    </border>
    <border>
      <left style="thin">
        <color indexed="64"/>
      </left>
      <right style="thin">
        <color indexed="64"/>
      </right>
      <top style="thin">
        <color indexed="64"/>
      </top>
      <bottom/>
      <diagonal/>
    </border>
  </borders>
  <cellStyleXfs count="1">
    <xf numFmtId="0" fontId="0" fillId="0" borderId="0"/>
  </cellStyleXfs>
  <cellXfs count="86">
    <xf numFmtId="0" fontId="0" fillId="0" borderId="0" xfId="0"/>
    <xf numFmtId="0" fontId="0" fillId="0" borderId="0" xfId="0" applyProtection="1"/>
    <xf numFmtId="0" fontId="1" fillId="0" borderId="0" xfId="0" applyFont="1" applyProtection="1"/>
    <xf numFmtId="0" fontId="0" fillId="0" borderId="0" xfId="0" applyFill="1" applyProtection="1"/>
    <xf numFmtId="2" fontId="0" fillId="0" borderId="0" xfId="0" applyNumberFormat="1" applyProtection="1"/>
    <xf numFmtId="0" fontId="0" fillId="0" borderId="0" xfId="0" applyAlignment="1" applyProtection="1">
      <alignment vertical="top"/>
    </xf>
    <xf numFmtId="0" fontId="7" fillId="0" borderId="0" xfId="0" applyFont="1" applyProtection="1"/>
    <xf numFmtId="0" fontId="9" fillId="0" borderId="0" xfId="0" applyFont="1" applyProtection="1"/>
    <xf numFmtId="0" fontId="15" fillId="0" borderId="0" xfId="0" applyFont="1" applyAlignment="1" applyProtection="1">
      <alignment horizontal="right" vertical="center"/>
    </xf>
    <xf numFmtId="0" fontId="15" fillId="0" borderId="0" xfId="0" applyFont="1" applyAlignment="1" applyProtection="1">
      <alignment horizontal="right"/>
    </xf>
    <xf numFmtId="0" fontId="0" fillId="2" borderId="0" xfId="0" applyFill="1" applyAlignment="1" applyProtection="1">
      <alignment horizontal="left" vertical="top" shrinkToFit="1"/>
      <protection locked="0"/>
    </xf>
    <xf numFmtId="0" fontId="0" fillId="0" borderId="0" xfId="0" applyAlignment="1" applyProtection="1">
      <alignment horizontal="left" vertical="top"/>
    </xf>
    <xf numFmtId="0" fontId="5" fillId="0" borderId="0" xfId="0" applyFont="1" applyAlignment="1" applyProtection="1">
      <alignment horizontal="left" vertical="top"/>
    </xf>
    <xf numFmtId="0" fontId="0" fillId="2" borderId="0" xfId="0" applyFill="1" applyAlignment="1" applyProtection="1">
      <alignment vertical="top" shrinkToFit="1"/>
      <protection locked="0"/>
    </xf>
    <xf numFmtId="0" fontId="5" fillId="0" borderId="0" xfId="0" applyFont="1" applyAlignment="1" applyProtection="1">
      <alignment vertical="top"/>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6" fillId="0" borderId="0" xfId="0" applyFont="1" applyAlignment="1" applyProtection="1">
      <alignment vertical="top"/>
    </xf>
    <xf numFmtId="0" fontId="8" fillId="0" borderId="0" xfId="0" applyFont="1" applyProtection="1"/>
    <xf numFmtId="10" fontId="11" fillId="2" borderId="4" xfId="0" applyNumberFormat="1" applyFont="1" applyFill="1" applyBorder="1" applyAlignment="1" applyProtection="1">
      <alignment horizontal="right" vertical="center"/>
    </xf>
    <xf numFmtId="10" fontId="11" fillId="2" borderId="3" xfId="0" applyNumberFormat="1" applyFont="1" applyFill="1" applyBorder="1" applyAlignment="1" applyProtection="1">
      <alignment horizontal="right" vertical="center"/>
    </xf>
    <xf numFmtId="0" fontId="1" fillId="0" borderId="0" xfId="0" applyFont="1" applyFill="1" applyAlignment="1" applyProtection="1">
      <alignment vertical="top"/>
    </xf>
    <xf numFmtId="0" fontId="0" fillId="0" borderId="0" xfId="0" applyAlignment="1" applyProtection="1">
      <alignment horizontal="center"/>
    </xf>
    <xf numFmtId="0" fontId="1" fillId="0" borderId="0" xfId="0" applyFont="1" applyFill="1" applyProtection="1"/>
    <xf numFmtId="0" fontId="0" fillId="0" borderId="0" xfId="0" applyBorder="1" applyAlignment="1" applyProtection="1">
      <alignment horizontal="right" vertical="top"/>
    </xf>
    <xf numFmtId="0" fontId="20" fillId="0" borderId="0" xfId="0" applyFont="1" applyAlignment="1" applyProtection="1">
      <alignment vertical="top"/>
    </xf>
    <xf numFmtId="0" fontId="1" fillId="0" borderId="0" xfId="0" applyFont="1" applyAlignment="1" applyProtection="1">
      <alignment vertical="top"/>
    </xf>
    <xf numFmtId="0" fontId="14" fillId="0" borderId="0" xfId="0" applyFont="1" applyAlignment="1" applyProtection="1">
      <alignment vertical="top"/>
    </xf>
    <xf numFmtId="4" fontId="4"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 fontId="4" fillId="2" borderId="1" xfId="0" applyNumberFormat="1" applyFont="1" applyFill="1" applyBorder="1" applyAlignment="1" applyProtection="1">
      <alignment vertical="top"/>
      <protection locked="0"/>
    </xf>
    <xf numFmtId="4" fontId="3" fillId="2" borderId="1" xfId="0" applyNumberFormat="1" applyFont="1" applyFill="1" applyBorder="1" applyAlignment="1" applyProtection="1">
      <alignment vertical="top"/>
      <protection locked="0"/>
    </xf>
    <xf numFmtId="0" fontId="24" fillId="0" borderId="1" xfId="0" applyFont="1" applyBorder="1" applyAlignment="1" applyProtection="1">
      <alignment vertical="top"/>
    </xf>
    <xf numFmtId="0" fontId="24" fillId="0" borderId="2" xfId="0" applyFont="1" applyBorder="1" applyAlignment="1" applyProtection="1">
      <alignment vertical="top" wrapText="1"/>
    </xf>
    <xf numFmtId="0" fontId="2" fillId="0" borderId="1" xfId="0" applyFont="1" applyBorder="1" applyAlignment="1" applyProtection="1">
      <alignment vertical="top"/>
    </xf>
    <xf numFmtId="0" fontId="2" fillId="0" borderId="3" xfId="0" applyFont="1" applyBorder="1" applyAlignment="1" applyProtection="1">
      <alignment vertical="top"/>
    </xf>
    <xf numFmtId="49" fontId="25" fillId="5" borderId="1" xfId="0" applyNumberFormat="1" applyFont="1" applyFill="1" applyBorder="1" applyAlignment="1" applyProtection="1">
      <alignment vertical="top"/>
    </xf>
    <xf numFmtId="49" fontId="25" fillId="5" borderId="2" xfId="0" applyNumberFormat="1" applyFont="1" applyFill="1" applyBorder="1" applyAlignment="1" applyProtection="1">
      <alignment vertical="top" wrapText="1"/>
    </xf>
    <xf numFmtId="3" fontId="3" fillId="5" borderId="1" xfId="0" applyNumberFormat="1" applyFont="1" applyFill="1" applyBorder="1" applyAlignment="1" applyProtection="1">
      <alignment vertical="top"/>
    </xf>
    <xf numFmtId="4" fontId="3" fillId="5" borderId="1" xfId="0" applyNumberFormat="1" applyFont="1" applyFill="1" applyBorder="1" applyAlignment="1" applyProtection="1">
      <alignment vertical="top"/>
    </xf>
    <xf numFmtId="49" fontId="25" fillId="6" borderId="1" xfId="0" applyNumberFormat="1" applyFont="1" applyFill="1" applyBorder="1" applyAlignment="1" applyProtection="1">
      <alignment vertical="top"/>
    </xf>
    <xf numFmtId="49" fontId="25" fillId="6" borderId="2" xfId="0" applyNumberFormat="1" applyFont="1" applyFill="1" applyBorder="1" applyAlignment="1" applyProtection="1">
      <alignment vertical="top" wrapText="1"/>
    </xf>
    <xf numFmtId="4" fontId="3" fillId="6" borderId="1" xfId="0" applyNumberFormat="1" applyFont="1" applyFill="1" applyBorder="1" applyAlignment="1" applyProtection="1">
      <alignment vertical="top"/>
    </xf>
    <xf numFmtId="49" fontId="26" fillId="7" borderId="1" xfId="0" applyNumberFormat="1" applyFont="1" applyFill="1" applyBorder="1" applyAlignment="1" applyProtection="1">
      <alignment vertical="top"/>
    </xf>
    <xf numFmtId="49" fontId="26" fillId="0" borderId="1" xfId="0" applyNumberFormat="1" applyFont="1" applyBorder="1" applyAlignment="1" applyProtection="1">
      <alignment vertical="top"/>
    </xf>
    <xf numFmtId="49" fontId="26" fillId="0" borderId="2" xfId="0" applyNumberFormat="1" applyFont="1" applyBorder="1" applyAlignment="1" applyProtection="1">
      <alignment vertical="top" wrapText="1"/>
    </xf>
    <xf numFmtId="4" fontId="4" fillId="0" borderId="1" xfId="0" applyNumberFormat="1" applyFont="1" applyBorder="1" applyAlignment="1" applyProtection="1">
      <alignment vertical="top"/>
    </xf>
    <xf numFmtId="0" fontId="26" fillId="0" borderId="3" xfId="0" applyFont="1" applyBorder="1" applyAlignment="1" applyProtection="1">
      <alignment vertical="top"/>
    </xf>
    <xf numFmtId="0" fontId="18" fillId="0" borderId="2" xfId="0" applyFont="1" applyBorder="1" applyAlignment="1" applyProtection="1">
      <alignment vertical="top"/>
    </xf>
    <xf numFmtId="0" fontId="26" fillId="0" borderId="2" xfId="0" applyFont="1" applyBorder="1" applyAlignment="1" applyProtection="1">
      <alignment vertical="top"/>
    </xf>
    <xf numFmtId="49" fontId="25" fillId="0" borderId="2" xfId="0" applyNumberFormat="1" applyFont="1" applyBorder="1" applyAlignment="1" applyProtection="1">
      <alignment vertical="top" wrapText="1"/>
    </xf>
    <xf numFmtId="4" fontId="4" fillId="0" borderId="2" xfId="0" applyNumberFormat="1" applyFont="1" applyBorder="1" applyAlignment="1" applyProtection="1">
      <alignment vertical="top"/>
    </xf>
    <xf numFmtId="4" fontId="3" fillId="0" borderId="2" xfId="0" applyNumberFormat="1" applyFont="1" applyBorder="1" applyAlignment="1" applyProtection="1">
      <alignment vertical="top"/>
    </xf>
    <xf numFmtId="49" fontId="26" fillId="7" borderId="3" xfId="0" applyNumberFormat="1" applyFont="1" applyFill="1" applyBorder="1" applyAlignment="1" applyProtection="1">
      <alignment vertical="top"/>
    </xf>
    <xf numFmtId="49" fontId="26" fillId="0" borderId="2" xfId="0" applyNumberFormat="1" applyFont="1" applyBorder="1" applyAlignment="1" applyProtection="1">
      <alignment vertical="top"/>
    </xf>
    <xf numFmtId="3" fontId="4" fillId="0" borderId="2" xfId="0" applyNumberFormat="1" applyFont="1" applyBorder="1" applyAlignment="1" applyProtection="1">
      <alignment vertical="top"/>
    </xf>
    <xf numFmtId="0" fontId="0" fillId="0" borderId="3" xfId="0" applyBorder="1" applyProtection="1"/>
    <xf numFmtId="0" fontId="0" fillId="0" borderId="2" xfId="0" applyBorder="1" applyProtection="1"/>
    <xf numFmtId="49" fontId="25" fillId="0" borderId="2" xfId="0" applyNumberFormat="1" applyFont="1" applyBorder="1" applyAlignment="1" applyProtection="1">
      <alignment horizontal="right" vertical="top" wrapText="1"/>
    </xf>
    <xf numFmtId="0" fontId="1" fillId="0" borderId="2" xfId="0" applyFont="1" applyBorder="1" applyProtection="1"/>
    <xf numFmtId="4" fontId="3" fillId="2" borderId="1" xfId="0" applyNumberFormat="1" applyFont="1" applyFill="1" applyBorder="1" applyAlignment="1" applyProtection="1">
      <alignment vertical="center" wrapText="1"/>
    </xf>
    <xf numFmtId="10" fontId="11" fillId="4" borderId="11" xfId="0" applyNumberFormat="1" applyFont="1" applyFill="1" applyBorder="1" applyAlignment="1" applyProtection="1">
      <alignment horizontal="right" vertical="center" indent="4"/>
      <protection locked="0"/>
    </xf>
    <xf numFmtId="10" fontId="11" fillId="4" borderId="1" xfId="0" applyNumberFormat="1" applyFont="1" applyFill="1" applyBorder="1" applyAlignment="1" applyProtection="1">
      <alignment horizontal="right" vertical="center" indent="4"/>
      <protection locked="0"/>
    </xf>
    <xf numFmtId="49" fontId="25" fillId="0" borderId="2" xfId="0" applyNumberFormat="1" applyFont="1" applyBorder="1" applyAlignment="1" applyProtection="1">
      <alignment vertical="center"/>
    </xf>
    <xf numFmtId="4" fontId="3" fillId="0" borderId="2" xfId="0" applyNumberFormat="1" applyFont="1" applyFill="1" applyBorder="1" applyAlignment="1" applyProtection="1">
      <alignment vertical="top"/>
    </xf>
    <xf numFmtId="0" fontId="0" fillId="0" borderId="0" xfId="0" applyAlignment="1" applyProtection="1">
      <alignment horizontal="justify" vertical="top" wrapText="1"/>
    </xf>
    <xf numFmtId="0" fontId="0" fillId="0" borderId="5" xfId="0" applyBorder="1" applyAlignment="1" applyProtection="1">
      <alignment horizontal="center" wrapText="1"/>
      <protection locked="0"/>
    </xf>
    <xf numFmtId="0" fontId="0" fillId="0" borderId="0" xfId="0" applyAlignment="1" applyProtection="1">
      <alignment horizontal="center" vertical="top"/>
    </xf>
    <xf numFmtId="0" fontId="0" fillId="0" borderId="0" xfId="0" applyAlignment="1" applyProtection="1">
      <alignment horizontal="left" vertical="top" wrapText="1"/>
    </xf>
    <xf numFmtId="4" fontId="6" fillId="3" borderId="0" xfId="0" applyNumberFormat="1" applyFont="1" applyFill="1" applyAlignment="1" applyProtection="1">
      <alignment horizontal="center" vertical="top" shrinkToFit="1"/>
    </xf>
    <xf numFmtId="0" fontId="6" fillId="3" borderId="0" xfId="0" applyFont="1" applyFill="1" applyAlignment="1" applyProtection="1">
      <alignment horizontal="center" vertical="top" shrinkToFit="1"/>
    </xf>
    <xf numFmtId="0" fontId="0" fillId="2" borderId="0" xfId="0" applyFill="1" applyAlignment="1" applyProtection="1">
      <alignment horizontal="center" vertical="top" shrinkToFit="1"/>
      <protection locked="0"/>
    </xf>
    <xf numFmtId="0" fontId="0" fillId="2" borderId="0" xfId="0" applyFill="1" applyAlignment="1" applyProtection="1">
      <alignment horizontal="center" shrinkToFit="1"/>
      <protection locked="0"/>
    </xf>
    <xf numFmtId="0" fontId="10" fillId="0" borderId="0" xfId="0" applyFont="1" applyAlignment="1" applyProtection="1">
      <alignment horizontal="center"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5" fillId="0" borderId="0" xfId="0" applyFont="1" applyAlignment="1" applyProtection="1">
      <alignment horizontal="left" vertical="top"/>
    </xf>
    <xf numFmtId="0" fontId="21" fillId="0" borderId="0" xfId="0" applyFont="1" applyAlignment="1" applyProtection="1">
      <alignment horizontal="left" vertical="center" wrapText="1"/>
    </xf>
    <xf numFmtId="0" fontId="12" fillId="0" borderId="6" xfId="0" applyFont="1" applyBorder="1" applyAlignment="1" applyProtection="1">
      <alignment horizontal="center" vertical="top" wrapText="1"/>
    </xf>
    <xf numFmtId="0" fontId="12" fillId="0" borderId="7" xfId="0" applyFont="1" applyBorder="1" applyAlignment="1" applyProtection="1">
      <alignment horizontal="center" vertical="top" wrapText="1"/>
    </xf>
    <xf numFmtId="0" fontId="12" fillId="0" borderId="8" xfId="0" applyFont="1" applyBorder="1" applyAlignment="1" applyProtection="1">
      <alignment horizontal="center" vertical="top" wrapText="1"/>
    </xf>
    <xf numFmtId="0" fontId="10" fillId="0" borderId="9" xfId="0" applyFont="1" applyBorder="1" applyAlignment="1" applyProtection="1">
      <alignment horizontal="center" vertical="center" wrapText="1"/>
    </xf>
    <xf numFmtId="0" fontId="21" fillId="0" borderId="0" xfId="0" applyFont="1" applyAlignment="1" applyProtection="1">
      <alignment horizontal="left" vertical="top" wrapText="1"/>
    </xf>
    <xf numFmtId="0" fontId="0" fillId="2" borderId="5" xfId="0" applyFill="1" applyBorder="1" applyAlignment="1" applyProtection="1">
      <alignment horizontal="center" vertical="top"/>
      <protection locked="0"/>
    </xf>
    <xf numFmtId="0" fontId="19" fillId="0" borderId="10"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9496FFB-BE78-49D9-90D4-09A207BA17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94BB-9A51-4A3E-A5FD-DE78006A3709}">
  <sheetPr>
    <pageSetUpPr fitToPage="1"/>
  </sheetPr>
  <dimension ref="A2:I47"/>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9.7109375" style="1" customWidth="1"/>
    <col min="4" max="9" width="11.42578125" style="1"/>
    <col min="10" max="10" width="1.7109375" style="1" customWidth="1"/>
    <col min="11" max="16384" width="11.42578125" style="1"/>
  </cols>
  <sheetData>
    <row r="2" spans="1:9" s="5" customFormat="1" ht="89.25" customHeight="1" x14ac:dyDescent="0.25">
      <c r="A2" s="74" t="s">
        <v>5</v>
      </c>
      <c r="B2" s="74"/>
      <c r="C2" s="74"/>
      <c r="D2" s="74"/>
      <c r="E2" s="74"/>
      <c r="F2" s="74"/>
      <c r="G2" s="74"/>
      <c r="H2" s="74"/>
      <c r="I2" s="74"/>
    </row>
    <row r="5" spans="1:9" x14ac:dyDescent="0.25">
      <c r="D5" s="6"/>
      <c r="E5" s="6"/>
      <c r="F5" s="7"/>
      <c r="G5" s="7"/>
      <c r="H5" s="7"/>
      <c r="I5" s="8" t="s">
        <v>90</v>
      </c>
    </row>
    <row r="6" spans="1:9" x14ac:dyDescent="0.25">
      <c r="D6" s="6"/>
      <c r="E6" s="6"/>
      <c r="F6" s="7"/>
      <c r="G6" s="7"/>
      <c r="H6" s="7"/>
      <c r="I6" s="8"/>
    </row>
    <row r="7" spans="1:9" x14ac:dyDescent="0.25">
      <c r="D7" s="6"/>
      <c r="E7" s="6"/>
      <c r="F7" s="7"/>
      <c r="G7" s="7"/>
      <c r="H7" s="7"/>
      <c r="I7" s="9" t="s">
        <v>89</v>
      </c>
    </row>
    <row r="8" spans="1:9" ht="24.95" customHeight="1" x14ac:dyDescent="0.25"/>
    <row r="9" spans="1:9" ht="18.75" x14ac:dyDescent="0.3">
      <c r="A9" s="75" t="s">
        <v>6</v>
      </c>
      <c r="B9" s="75"/>
      <c r="C9" s="75"/>
      <c r="D9" s="75"/>
      <c r="E9" s="75"/>
      <c r="F9" s="75"/>
      <c r="G9" s="75"/>
      <c r="H9" s="75"/>
      <c r="I9" s="75"/>
    </row>
    <row r="10" spans="1:9" ht="15" customHeight="1" x14ac:dyDescent="0.25"/>
    <row r="11" spans="1:9" ht="15" customHeight="1" x14ac:dyDescent="0.25"/>
    <row r="12" spans="1:9" x14ac:dyDescent="0.25">
      <c r="A12" s="5" t="s">
        <v>7</v>
      </c>
      <c r="B12" s="76"/>
      <c r="C12" s="76"/>
      <c r="D12" s="76"/>
      <c r="E12" s="76"/>
      <c r="F12" s="68" t="s">
        <v>8</v>
      </c>
      <c r="G12" s="68"/>
      <c r="H12" s="68"/>
      <c r="I12" s="10"/>
    </row>
    <row r="13" spans="1:9" x14ac:dyDescent="0.25">
      <c r="A13" s="77" t="s">
        <v>9</v>
      </c>
      <c r="B13" s="77"/>
      <c r="C13" s="77"/>
      <c r="D13" s="77"/>
      <c r="E13" s="77"/>
      <c r="F13" s="77"/>
      <c r="G13" s="77"/>
      <c r="H13" s="77"/>
      <c r="I13" s="11"/>
    </row>
    <row r="14" spans="1:9" x14ac:dyDescent="0.25">
      <c r="A14" s="12"/>
      <c r="B14" s="12"/>
      <c r="C14" s="12"/>
      <c r="D14" s="12"/>
      <c r="E14" s="12"/>
      <c r="F14" s="12"/>
      <c r="G14" s="12"/>
      <c r="H14" s="12"/>
      <c r="I14" s="11"/>
    </row>
    <row r="15" spans="1:9" x14ac:dyDescent="0.25">
      <c r="A15" s="5" t="s">
        <v>10</v>
      </c>
      <c r="B15" s="5"/>
      <c r="C15" s="13"/>
      <c r="D15" s="68" t="s">
        <v>11</v>
      </c>
      <c r="E15" s="68"/>
      <c r="F15" s="72"/>
      <c r="G15" s="72"/>
      <c r="H15" s="72"/>
      <c r="I15" s="72"/>
    </row>
    <row r="16" spans="1:9" x14ac:dyDescent="0.25">
      <c r="B16" s="14"/>
      <c r="C16" s="14" t="s">
        <v>12</v>
      </c>
      <c r="D16" s="14"/>
      <c r="E16" s="14"/>
      <c r="F16" s="14" t="s">
        <v>13</v>
      </c>
      <c r="G16" s="14"/>
      <c r="H16" s="14"/>
      <c r="I16" s="5"/>
    </row>
    <row r="17" spans="1:9" x14ac:dyDescent="0.25">
      <c r="B17" s="14"/>
      <c r="C17" s="14"/>
      <c r="D17" s="14"/>
      <c r="E17" s="14"/>
      <c r="F17" s="14"/>
      <c r="G17" s="14"/>
      <c r="H17" s="14"/>
      <c r="I17" s="5"/>
    </row>
    <row r="18" spans="1:9" x14ac:dyDescent="0.25">
      <c r="A18" s="5" t="s">
        <v>14</v>
      </c>
      <c r="B18" s="10"/>
      <c r="C18" s="68" t="s">
        <v>15</v>
      </c>
      <c r="D18" s="68"/>
      <c r="E18" s="73"/>
      <c r="F18" s="73"/>
      <c r="G18" s="73"/>
      <c r="H18" s="73"/>
      <c r="I18" s="73"/>
    </row>
    <row r="19" spans="1:9" s="3" customFormat="1" x14ac:dyDescent="0.25">
      <c r="B19" s="15"/>
      <c r="C19" s="16"/>
      <c r="D19" s="16"/>
      <c r="E19" s="17"/>
      <c r="F19" s="17"/>
      <c r="G19" s="17"/>
      <c r="H19" s="17"/>
      <c r="I19" s="17"/>
    </row>
    <row r="20" spans="1:9" x14ac:dyDescent="0.25">
      <c r="A20" s="5" t="s">
        <v>16</v>
      </c>
      <c r="B20" s="5"/>
      <c r="C20" s="5"/>
      <c r="D20" s="5"/>
      <c r="E20" s="5"/>
      <c r="F20" s="5"/>
      <c r="G20" s="5"/>
      <c r="H20" s="5"/>
      <c r="I20" s="5"/>
    </row>
    <row r="21" spans="1:9" ht="15" customHeight="1" x14ac:dyDescent="0.25">
      <c r="A21" s="5"/>
      <c r="B21" s="5"/>
      <c r="C21" s="5"/>
      <c r="D21" s="5"/>
      <c r="E21" s="5"/>
      <c r="F21" s="5"/>
      <c r="G21" s="5"/>
      <c r="H21" s="5"/>
      <c r="I21" s="5"/>
    </row>
    <row r="22" spans="1:9" ht="56.25" customHeight="1" x14ac:dyDescent="0.25">
      <c r="A22" s="69" t="s">
        <v>17</v>
      </c>
      <c r="B22" s="69"/>
      <c r="C22" s="69"/>
      <c r="D22" s="69"/>
      <c r="E22" s="69"/>
      <c r="F22" s="69"/>
      <c r="G22" s="69"/>
      <c r="H22" s="69"/>
      <c r="I22" s="5"/>
    </row>
    <row r="23" spans="1:9" ht="15" customHeight="1" x14ac:dyDescent="0.25">
      <c r="A23" s="5"/>
      <c r="B23" s="5"/>
      <c r="C23" s="5"/>
      <c r="D23" s="5"/>
      <c r="E23" s="5"/>
      <c r="F23" s="5"/>
      <c r="G23" s="5"/>
      <c r="H23" s="5"/>
      <c r="I23" s="5"/>
    </row>
    <row r="24" spans="1:9" ht="15" customHeight="1" x14ac:dyDescent="0.25">
      <c r="A24" s="18" t="s">
        <v>18</v>
      </c>
      <c r="B24" s="5"/>
      <c r="C24" s="5"/>
      <c r="D24" s="5"/>
      <c r="E24" s="5"/>
      <c r="F24" s="5"/>
      <c r="G24" s="5"/>
      <c r="H24" s="5"/>
    </row>
    <row r="25" spans="1:9" ht="15" customHeight="1" x14ac:dyDescent="0.25">
      <c r="A25" s="5"/>
      <c r="B25" s="5"/>
      <c r="C25" s="5"/>
      <c r="D25" s="5"/>
      <c r="E25" s="5"/>
      <c r="F25" s="5"/>
      <c r="G25" s="5"/>
      <c r="H25" s="5"/>
    </row>
    <row r="26" spans="1:9" ht="15" customHeight="1" x14ac:dyDescent="0.25">
      <c r="A26" s="18" t="s">
        <v>19</v>
      </c>
      <c r="B26" s="70" t="str">
        <f>+IFERROR(IF(ISNUMBER('Anexo I Tabla Desglose Precio'!G33),IF('Anexo I Tabla Desglose Precio'!G33&lt;=29360.68,'Anexo I Tabla Desglose Precio'!G33,"ERROR: no debe superar 29.360,68"),"revisar desglose precio"),"desglose precio incompleto/incorrecto")</f>
        <v>revisar desglose precio</v>
      </c>
      <c r="C26" s="71"/>
      <c r="D26" s="5" t="s">
        <v>20</v>
      </c>
      <c r="E26" s="5"/>
      <c r="F26" s="5"/>
      <c r="G26" s="5"/>
      <c r="H26" s="5"/>
    </row>
    <row r="27" spans="1:9" ht="15" customHeight="1" x14ac:dyDescent="0.25">
      <c r="A27" s="5"/>
      <c r="B27" s="5"/>
      <c r="C27" s="5"/>
      <c r="D27" s="5"/>
      <c r="E27" s="5"/>
      <c r="F27" s="5"/>
      <c r="G27" s="5"/>
      <c r="H27" s="5"/>
    </row>
    <row r="28" spans="1:9" ht="35.1" customHeight="1" x14ac:dyDescent="0.25">
      <c r="A28" s="66" t="s">
        <v>21</v>
      </c>
      <c r="B28" s="66"/>
      <c r="C28" s="66"/>
      <c r="D28" s="66"/>
      <c r="E28" s="66"/>
      <c r="F28" s="66"/>
      <c r="G28" s="66"/>
      <c r="H28" s="66"/>
      <c r="I28" s="5"/>
    </row>
    <row r="29" spans="1:9" ht="35.1" customHeight="1" x14ac:dyDescent="0.25">
      <c r="A29" s="66" t="s">
        <v>22</v>
      </c>
      <c r="B29" s="66"/>
      <c r="C29" s="66"/>
      <c r="D29" s="66"/>
      <c r="E29" s="66"/>
      <c r="F29" s="66"/>
      <c r="G29" s="66"/>
      <c r="H29" s="66"/>
      <c r="I29" s="5"/>
    </row>
    <row r="30" spans="1:9" ht="35.1" customHeight="1" x14ac:dyDescent="0.25">
      <c r="A30" s="66" t="s">
        <v>23</v>
      </c>
      <c r="B30" s="66"/>
      <c r="C30" s="66"/>
      <c r="D30" s="66"/>
      <c r="E30" s="66"/>
      <c r="F30" s="66"/>
      <c r="G30" s="66"/>
      <c r="H30" s="66"/>
      <c r="I30" s="5"/>
    </row>
    <row r="31" spans="1:9" ht="45" customHeight="1" x14ac:dyDescent="0.25">
      <c r="A31" s="66" t="s">
        <v>24</v>
      </c>
      <c r="B31" s="66"/>
      <c r="C31" s="66"/>
      <c r="D31" s="66"/>
      <c r="E31" s="66"/>
      <c r="F31" s="66"/>
      <c r="G31" s="66"/>
      <c r="H31" s="66"/>
      <c r="I31" s="5"/>
    </row>
    <row r="32" spans="1:9" ht="15" customHeight="1" x14ac:dyDescent="0.25">
      <c r="A32" s="5"/>
      <c r="B32" s="5"/>
      <c r="C32" s="5"/>
      <c r="D32" s="5"/>
      <c r="E32" s="5"/>
      <c r="F32" s="5"/>
      <c r="G32" s="5"/>
      <c r="H32" s="5"/>
      <c r="I32" s="5"/>
    </row>
    <row r="33" spans="1:9" x14ac:dyDescent="0.25">
      <c r="A33" s="18" t="s">
        <v>25</v>
      </c>
      <c r="B33" s="5"/>
      <c r="C33" s="5"/>
      <c r="D33" s="5"/>
      <c r="E33" s="5"/>
      <c r="F33" s="5"/>
      <c r="G33" s="5"/>
      <c r="H33" s="5"/>
      <c r="I33" s="5"/>
    </row>
    <row r="34" spans="1:9" ht="8.1" customHeight="1" x14ac:dyDescent="0.25">
      <c r="A34" s="5"/>
      <c r="B34" s="5"/>
      <c r="C34" s="5"/>
      <c r="D34" s="5"/>
      <c r="E34" s="5"/>
      <c r="F34" s="5"/>
      <c r="G34" s="5"/>
      <c r="H34" s="5"/>
      <c r="I34" s="5"/>
    </row>
    <row r="39" spans="1:9" x14ac:dyDescent="0.25">
      <c r="B39" s="19" t="s">
        <v>91</v>
      </c>
    </row>
    <row r="47" spans="1:9" x14ac:dyDescent="0.25">
      <c r="B47" s="1" t="s">
        <v>3</v>
      </c>
      <c r="C47" s="67"/>
      <c r="D47" s="67"/>
      <c r="E47" s="67"/>
      <c r="F47" s="67"/>
      <c r="G47" s="67"/>
    </row>
  </sheetData>
  <sheetProtection algorithmName="SHA-512" hashValue="2rXopr+YEytI8tDMPZA7NvmNeoRO8wqyUqYK6URqNWA0cVVg49Dkz7g7VcjT8cKfaoPG/hGgMxpeKA1z0uz1mA==" saltValue="9Ypgo2dtvnCF8SM5kDPOag==" spinCount="100000" sheet="1" objects="1" scenarios="1" selectLockedCells="1"/>
  <mergeCells count="16">
    <mergeCell ref="D15:E15"/>
    <mergeCell ref="F15:I15"/>
    <mergeCell ref="E18:I18"/>
    <mergeCell ref="A2:I2"/>
    <mergeCell ref="A9:I9"/>
    <mergeCell ref="B12:E12"/>
    <mergeCell ref="F12:H12"/>
    <mergeCell ref="A13:H13"/>
    <mergeCell ref="A29:H29"/>
    <mergeCell ref="A30:H30"/>
    <mergeCell ref="A31:H31"/>
    <mergeCell ref="C47:G47"/>
    <mergeCell ref="C18:D18"/>
    <mergeCell ref="A22:H22"/>
    <mergeCell ref="B26:C26"/>
    <mergeCell ref="A28:H28"/>
  </mergeCells>
  <printOptions horizontalCentered="1"/>
  <pageMargins left="0.70866141732283472" right="0.5118110236220472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C351B-5DCB-449C-B926-83216B657BD4}">
  <sheetPr>
    <pageSetUpPr fitToPage="1"/>
  </sheetPr>
  <dimension ref="A1:G42"/>
  <sheetViews>
    <sheetView workbookViewId="0">
      <pane ySplit="5" topLeftCell="A26" activePane="bottomLeft" state="frozen"/>
      <selection pane="bottomLeft" activeCell="G31" sqref="G31:G32"/>
    </sheetView>
  </sheetViews>
  <sheetFormatPr baseColWidth="10" defaultRowHeight="15" x14ac:dyDescent="0.25"/>
  <cols>
    <col min="1" max="1" width="7" style="1" bestFit="1" customWidth="1"/>
    <col min="2" max="2" width="6.5703125" style="1" bestFit="1" customWidth="1"/>
    <col min="3" max="3" width="3.7109375" style="1" bestFit="1" customWidth="1"/>
    <col min="4" max="4" width="32.85546875" style="1" customWidth="1"/>
    <col min="5" max="5" width="10.7109375" style="1" customWidth="1"/>
    <col min="6" max="7" width="12.7109375" style="1" customWidth="1"/>
    <col min="8" max="16384" width="11.42578125" style="1"/>
  </cols>
  <sheetData>
    <row r="1" spans="1:7" ht="87" customHeight="1" thickBot="1" x14ac:dyDescent="0.3">
      <c r="A1" s="79" t="s">
        <v>4</v>
      </c>
      <c r="B1" s="80"/>
      <c r="C1" s="80"/>
      <c r="D1" s="80"/>
      <c r="E1" s="80"/>
      <c r="F1" s="80"/>
      <c r="G1" s="81"/>
    </row>
    <row r="2" spans="1:7" ht="60" customHeight="1" x14ac:dyDescent="0.25">
      <c r="A2" s="82" t="s">
        <v>34</v>
      </c>
      <c r="B2" s="82"/>
      <c r="C2" s="82"/>
      <c r="D2" s="82"/>
      <c r="E2" s="82"/>
      <c r="F2" s="82"/>
      <c r="G2" s="82"/>
    </row>
    <row r="3" spans="1:7" s="2" customFormat="1" x14ac:dyDescent="0.25">
      <c r="A3" s="26" t="s">
        <v>35</v>
      </c>
      <c r="B3" s="27"/>
      <c r="C3" s="27"/>
      <c r="D3" s="27"/>
      <c r="E3" s="27"/>
      <c r="F3" s="27"/>
    </row>
    <row r="4" spans="1:7" s="2" customFormat="1" ht="8.1" customHeight="1" x14ac:dyDescent="0.25">
      <c r="A4" s="28"/>
      <c r="B4" s="27"/>
      <c r="C4" s="27"/>
      <c r="D4" s="27"/>
      <c r="E4" s="27"/>
      <c r="F4" s="27"/>
    </row>
    <row r="5" spans="1:7" x14ac:dyDescent="0.25">
      <c r="A5" s="33" t="s">
        <v>36</v>
      </c>
      <c r="B5" s="33" t="s">
        <v>37</v>
      </c>
      <c r="C5" s="33" t="s">
        <v>0</v>
      </c>
      <c r="D5" s="34" t="s">
        <v>38</v>
      </c>
      <c r="E5" s="35" t="s">
        <v>39</v>
      </c>
      <c r="F5" s="36" t="s">
        <v>40</v>
      </c>
      <c r="G5" s="35" t="s">
        <v>41</v>
      </c>
    </row>
    <row r="6" spans="1:7" x14ac:dyDescent="0.25">
      <c r="A6" s="37" t="s">
        <v>42</v>
      </c>
      <c r="B6" s="37" t="s">
        <v>43</v>
      </c>
      <c r="C6" s="37" t="s">
        <v>1</v>
      </c>
      <c r="D6" s="38" t="s">
        <v>44</v>
      </c>
      <c r="E6" s="39"/>
      <c r="F6" s="40"/>
      <c r="G6" s="40"/>
    </row>
    <row r="7" spans="1:7" x14ac:dyDescent="0.25">
      <c r="A7" s="41" t="s">
        <v>45</v>
      </c>
      <c r="B7" s="41" t="s">
        <v>43</v>
      </c>
      <c r="C7" s="41" t="s">
        <v>1</v>
      </c>
      <c r="D7" s="42" t="s">
        <v>46</v>
      </c>
      <c r="E7" s="43"/>
      <c r="F7" s="43"/>
      <c r="G7" s="43"/>
    </row>
    <row r="8" spans="1:7" ht="67.5" x14ac:dyDescent="0.25">
      <c r="A8" s="44" t="s">
        <v>47</v>
      </c>
      <c r="B8" s="45" t="s">
        <v>48</v>
      </c>
      <c r="C8" s="45" t="s">
        <v>28</v>
      </c>
      <c r="D8" s="46" t="s">
        <v>49</v>
      </c>
      <c r="E8" s="47">
        <v>40</v>
      </c>
      <c r="F8" s="31"/>
      <c r="G8" s="29">
        <f>+ROUND(+TRUNC(E8,2)*TRUNC(F8,2),2)</f>
        <v>0</v>
      </c>
    </row>
    <row r="9" spans="1:7" ht="56.25" x14ac:dyDescent="0.25">
      <c r="A9" s="44" t="s">
        <v>50</v>
      </c>
      <c r="B9" s="45" t="s">
        <v>48</v>
      </c>
      <c r="C9" s="45" t="s">
        <v>27</v>
      </c>
      <c r="D9" s="46" t="s">
        <v>51</v>
      </c>
      <c r="E9" s="47">
        <v>30</v>
      </c>
      <c r="F9" s="31"/>
      <c r="G9" s="29">
        <f t="shared" ref="G9:G12" si="0">+ROUND(+TRUNC(E9,2)*TRUNC(F9,2),2)</f>
        <v>0</v>
      </c>
    </row>
    <row r="10" spans="1:7" ht="67.5" x14ac:dyDescent="0.25">
      <c r="A10" s="44" t="s">
        <v>52</v>
      </c>
      <c r="B10" s="45" t="s">
        <v>48</v>
      </c>
      <c r="C10" s="45" t="s">
        <v>53</v>
      </c>
      <c r="D10" s="46" t="s">
        <v>54</v>
      </c>
      <c r="E10" s="47">
        <v>1</v>
      </c>
      <c r="F10" s="31"/>
      <c r="G10" s="29">
        <f t="shared" si="0"/>
        <v>0</v>
      </c>
    </row>
    <row r="11" spans="1:7" ht="56.25" x14ac:dyDescent="0.25">
      <c r="A11" s="44" t="s">
        <v>55</v>
      </c>
      <c r="B11" s="45" t="s">
        <v>48</v>
      </c>
      <c r="C11" s="45" t="s">
        <v>27</v>
      </c>
      <c r="D11" s="46" t="s">
        <v>56</v>
      </c>
      <c r="E11" s="47">
        <v>30</v>
      </c>
      <c r="F11" s="31"/>
      <c r="G11" s="29">
        <f t="shared" si="0"/>
        <v>0</v>
      </c>
    </row>
    <row r="12" spans="1:7" ht="135" x14ac:dyDescent="0.25">
      <c r="A12" s="44" t="s">
        <v>57</v>
      </c>
      <c r="B12" s="45" t="s">
        <v>48</v>
      </c>
      <c r="C12" s="45" t="s">
        <v>0</v>
      </c>
      <c r="D12" s="46" t="s">
        <v>58</v>
      </c>
      <c r="E12" s="47">
        <v>1</v>
      </c>
      <c r="F12" s="31"/>
      <c r="G12" s="29">
        <f t="shared" si="0"/>
        <v>0</v>
      </c>
    </row>
    <row r="13" spans="1:7" x14ac:dyDescent="0.25">
      <c r="A13" s="48"/>
      <c r="B13" s="49" t="s">
        <v>26</v>
      </c>
      <c r="C13" s="50"/>
      <c r="D13" s="51" t="s">
        <v>59</v>
      </c>
      <c r="E13" s="52"/>
      <c r="F13" s="53"/>
      <c r="G13" s="30">
        <f>SUM(G8:G12)</f>
        <v>0</v>
      </c>
    </row>
    <row r="14" spans="1:7" x14ac:dyDescent="0.25">
      <c r="A14" s="41" t="s">
        <v>60</v>
      </c>
      <c r="B14" s="41" t="s">
        <v>43</v>
      </c>
      <c r="C14" s="41" t="s">
        <v>1</v>
      </c>
      <c r="D14" s="42" t="s">
        <v>61</v>
      </c>
      <c r="E14" s="43"/>
      <c r="F14" s="43"/>
      <c r="G14" s="43"/>
    </row>
    <row r="15" spans="1:7" ht="146.25" x14ac:dyDescent="0.25">
      <c r="A15" s="54" t="s">
        <v>62</v>
      </c>
      <c r="B15" s="55" t="s">
        <v>48</v>
      </c>
      <c r="C15" s="55" t="s">
        <v>0</v>
      </c>
      <c r="D15" s="46" t="s">
        <v>63</v>
      </c>
      <c r="E15" s="47">
        <v>1</v>
      </c>
      <c r="F15" s="31"/>
      <c r="G15" s="29">
        <f t="shared" ref="G15:G16" si="1">+ROUND(+TRUNC(E15,2)*TRUNC(F15,2),2)</f>
        <v>0</v>
      </c>
    </row>
    <row r="16" spans="1:7" ht="191.25" x14ac:dyDescent="0.25">
      <c r="A16" s="44" t="s">
        <v>64</v>
      </c>
      <c r="B16" s="45" t="s">
        <v>48</v>
      </c>
      <c r="C16" s="45" t="s">
        <v>0</v>
      </c>
      <c r="D16" s="46" t="s">
        <v>65</v>
      </c>
      <c r="E16" s="47">
        <v>3</v>
      </c>
      <c r="F16" s="31"/>
      <c r="G16" s="29">
        <f t="shared" si="1"/>
        <v>0</v>
      </c>
    </row>
    <row r="17" spans="1:7" x14ac:dyDescent="0.25">
      <c r="A17" s="48"/>
      <c r="B17" s="49" t="s">
        <v>26</v>
      </c>
      <c r="C17" s="50"/>
      <c r="D17" s="51" t="s">
        <v>66</v>
      </c>
      <c r="E17" s="52"/>
      <c r="F17" s="65"/>
      <c r="G17" s="30">
        <f>SUM(G15:G16)</f>
        <v>0</v>
      </c>
    </row>
    <row r="18" spans="1:7" x14ac:dyDescent="0.25">
      <c r="A18" s="48"/>
      <c r="B18" s="49" t="s">
        <v>26</v>
      </c>
      <c r="C18" s="50"/>
      <c r="D18" s="51" t="s">
        <v>67</v>
      </c>
      <c r="E18" s="56"/>
      <c r="F18" s="65"/>
      <c r="G18" s="30">
        <f>+G17+G13</f>
        <v>0</v>
      </c>
    </row>
    <row r="19" spans="1:7" x14ac:dyDescent="0.25">
      <c r="A19" s="37" t="s">
        <v>68</v>
      </c>
      <c r="B19" s="37" t="s">
        <v>43</v>
      </c>
      <c r="C19" s="37" t="s">
        <v>1</v>
      </c>
      <c r="D19" s="38" t="s">
        <v>2</v>
      </c>
      <c r="E19" s="39"/>
      <c r="F19" s="40"/>
      <c r="G19" s="40"/>
    </row>
    <row r="20" spans="1:7" ht="56.25" x14ac:dyDescent="0.25">
      <c r="A20" s="44" t="s">
        <v>69</v>
      </c>
      <c r="B20" s="45" t="s">
        <v>48</v>
      </c>
      <c r="C20" s="45" t="s">
        <v>0</v>
      </c>
      <c r="D20" s="46" t="s">
        <v>70</v>
      </c>
      <c r="E20" s="47">
        <v>1</v>
      </c>
      <c r="F20" s="31"/>
      <c r="G20" s="29">
        <f t="shared" ref="G20:G23" si="2">+ROUND(+TRUNC(E20,2)*TRUNC(F20,2),2)</f>
        <v>0</v>
      </c>
    </row>
    <row r="21" spans="1:7" ht="56.25" x14ac:dyDescent="0.25">
      <c r="A21" s="44" t="s">
        <v>71</v>
      </c>
      <c r="B21" s="45" t="s">
        <v>48</v>
      </c>
      <c r="C21" s="45" t="s">
        <v>0</v>
      </c>
      <c r="D21" s="46" t="s">
        <v>72</v>
      </c>
      <c r="E21" s="47">
        <v>1</v>
      </c>
      <c r="F21" s="31"/>
      <c r="G21" s="29">
        <f t="shared" si="2"/>
        <v>0</v>
      </c>
    </row>
    <row r="22" spans="1:7" ht="56.25" x14ac:dyDescent="0.25">
      <c r="A22" s="44" t="s">
        <v>73</v>
      </c>
      <c r="B22" s="45" t="s">
        <v>48</v>
      </c>
      <c r="C22" s="45" t="s">
        <v>0</v>
      </c>
      <c r="D22" s="46" t="s">
        <v>74</v>
      </c>
      <c r="E22" s="47">
        <v>1</v>
      </c>
      <c r="F22" s="31"/>
      <c r="G22" s="29">
        <f t="shared" si="2"/>
        <v>0</v>
      </c>
    </row>
    <row r="23" spans="1:7" ht="168.75" x14ac:dyDescent="0.25">
      <c r="A23" s="44" t="s">
        <v>75</v>
      </c>
      <c r="B23" s="45" t="s">
        <v>48</v>
      </c>
      <c r="C23" s="45" t="s">
        <v>27</v>
      </c>
      <c r="D23" s="46" t="s">
        <v>76</v>
      </c>
      <c r="E23" s="47">
        <v>120</v>
      </c>
      <c r="F23" s="31"/>
      <c r="G23" s="29">
        <f t="shared" si="2"/>
        <v>0</v>
      </c>
    </row>
    <row r="24" spans="1:7" x14ac:dyDescent="0.25">
      <c r="A24" s="48"/>
      <c r="B24" s="49" t="s">
        <v>26</v>
      </c>
      <c r="C24" s="50"/>
      <c r="D24" s="51" t="s">
        <v>77</v>
      </c>
      <c r="E24" s="56"/>
      <c r="F24" s="53"/>
      <c r="G24" s="30">
        <f>SUM(G20:G23)</f>
        <v>0</v>
      </c>
    </row>
    <row r="25" spans="1:7" x14ac:dyDescent="0.25">
      <c r="A25" s="37" t="s">
        <v>78</v>
      </c>
      <c r="B25" s="37" t="s">
        <v>43</v>
      </c>
      <c r="C25" s="37" t="s">
        <v>1</v>
      </c>
      <c r="D25" s="38" t="s">
        <v>33</v>
      </c>
      <c r="E25" s="39"/>
      <c r="F25" s="40"/>
      <c r="G25" s="40"/>
    </row>
    <row r="26" spans="1:7" ht="112.5" x14ac:dyDescent="0.25">
      <c r="A26" s="44" t="s">
        <v>79</v>
      </c>
      <c r="B26" s="45" t="s">
        <v>48</v>
      </c>
      <c r="C26" s="45" t="s">
        <v>0</v>
      </c>
      <c r="D26" s="46" t="s">
        <v>80</v>
      </c>
      <c r="E26" s="47">
        <v>15</v>
      </c>
      <c r="F26" s="31"/>
      <c r="G26" s="29">
        <f t="shared" ref="G26:G28" si="3">+ROUND(+TRUNC(E26,2)*TRUNC(F26,2),2)</f>
        <v>0</v>
      </c>
    </row>
    <row r="27" spans="1:7" ht="45" x14ac:dyDescent="0.25">
      <c r="A27" s="44" t="s">
        <v>81</v>
      </c>
      <c r="B27" s="45" t="s">
        <v>48</v>
      </c>
      <c r="C27" s="45" t="s">
        <v>82</v>
      </c>
      <c r="D27" s="46" t="s">
        <v>83</v>
      </c>
      <c r="E27" s="47">
        <v>3</v>
      </c>
      <c r="F27" s="31"/>
      <c r="G27" s="29">
        <f t="shared" si="3"/>
        <v>0</v>
      </c>
    </row>
    <row r="28" spans="1:7" ht="90" x14ac:dyDescent="0.25">
      <c r="A28" s="44" t="s">
        <v>84</v>
      </c>
      <c r="B28" s="45" t="s">
        <v>48</v>
      </c>
      <c r="C28" s="45" t="s">
        <v>82</v>
      </c>
      <c r="D28" s="46" t="s">
        <v>85</v>
      </c>
      <c r="E28" s="47">
        <v>3</v>
      </c>
      <c r="F28" s="31"/>
      <c r="G28" s="29">
        <f t="shared" si="3"/>
        <v>0</v>
      </c>
    </row>
    <row r="29" spans="1:7" x14ac:dyDescent="0.25">
      <c r="A29" s="48"/>
      <c r="B29" s="49" t="s">
        <v>26</v>
      </c>
      <c r="C29" s="50"/>
      <c r="D29" s="51" t="s">
        <v>86</v>
      </c>
      <c r="E29" s="56"/>
      <c r="F29" s="53"/>
      <c r="G29" s="30">
        <f>SUM(G26:G28)</f>
        <v>0</v>
      </c>
    </row>
    <row r="30" spans="1:7" x14ac:dyDescent="0.25">
      <c r="A30" s="48"/>
      <c r="B30" s="49" t="s">
        <v>26</v>
      </c>
      <c r="C30" s="50"/>
      <c r="D30" s="51" t="s">
        <v>87</v>
      </c>
      <c r="E30" s="56"/>
      <c r="F30" s="53"/>
      <c r="G30" s="30">
        <f>+G29+G24+G18</f>
        <v>0</v>
      </c>
    </row>
    <row r="31" spans="1:7" x14ac:dyDescent="0.25">
      <c r="A31" s="57"/>
      <c r="B31" s="49" t="s">
        <v>26</v>
      </c>
      <c r="C31" s="58"/>
      <c r="D31" s="59" t="s">
        <v>29</v>
      </c>
      <c r="E31" s="20" t="str">
        <f>+IF(AND($G$30&gt;0,LEN(G31)&lt;=0,LEN(F31)&lt;=0),"13 %",IF(AND($G$30&gt;0,G31&gt;0,LEN(F31)&lt;=0),+(G31/$G$30),""))</f>
        <v/>
      </c>
      <c r="F31" s="62"/>
      <c r="G31" s="32"/>
    </row>
    <row r="32" spans="1:7" x14ac:dyDescent="0.25">
      <c r="A32" s="57"/>
      <c r="B32" s="49" t="s">
        <v>26</v>
      </c>
      <c r="C32" s="58"/>
      <c r="D32" s="59" t="s">
        <v>30</v>
      </c>
      <c r="E32" s="21" t="str">
        <f>+IF(AND($G$30&gt;0,LEN(G32)&lt;=0,LEN(F32)&lt;=0)," 6 %",IF(AND($G$30&gt;0,G32&gt;0,LEN(F32)&lt;=0),+(G32/$G$30),""))</f>
        <v/>
      </c>
      <c r="F32" s="63"/>
      <c r="G32" s="32"/>
    </row>
    <row r="33" spans="1:7" ht="30" customHeight="1" x14ac:dyDescent="0.25">
      <c r="A33" s="57"/>
      <c r="B33" s="49" t="s">
        <v>26</v>
      </c>
      <c r="C33" s="58"/>
      <c r="D33" s="64" t="s">
        <v>31</v>
      </c>
      <c r="E33" s="60"/>
      <c r="F33" s="60"/>
      <c r="G33" s="61" t="str">
        <f>IF(COUNTA($F$7:F28)&lt;14,"hay "&amp;14-COUNTA($F$6:F28)&amp;" partida/s sin ofertar",IF(AND(COUNTA(F31:F32)&gt;0,COUNTA(G31:G32)&gt;0),"ERROR GG-BI",+G30+ROUND(G31,2)+ROUND(G32,2)))</f>
        <v>hay 14 partida/s sin ofertar</v>
      </c>
    </row>
    <row r="34" spans="1:7" ht="30" customHeight="1" x14ac:dyDescent="0.25">
      <c r="A34" s="85" t="str">
        <f ca="1">+IF(G33="ERROR GG-BI","No se pueden completar A LA VEZ celdas % GG-BI incluidos en precios unitarios ("&amp;+SUBSTITUTE(CELL("direccion",F31),"$","")&amp;" - "&amp;+SUBSTITUTE(CELL("direccion",F32),"$","")&amp;") y celdas importe GG-BI NO incluidos en precios unitarios ("&amp;+SUBSTITUTE(CELL("direccion",G31),"$","")&amp;" - "&amp;+SUBSTITUTE(CELL("direccion",G32),"$","")&amp;")","")</f>
        <v/>
      </c>
      <c r="B34" s="85"/>
      <c r="C34" s="85"/>
      <c r="D34" s="85"/>
      <c r="E34" s="85"/>
      <c r="F34" s="85"/>
      <c r="G34" s="85"/>
    </row>
    <row r="35" spans="1:7" s="22" customFormat="1" ht="30" customHeight="1" x14ac:dyDescent="0.25">
      <c r="A35" s="83" t="s">
        <v>92</v>
      </c>
      <c r="B35" s="83"/>
      <c r="C35" s="83"/>
      <c r="D35" s="83"/>
      <c r="E35" s="83"/>
      <c r="F35" s="83"/>
      <c r="G35" s="83"/>
    </row>
    <row r="36" spans="1:7" s="22" customFormat="1" ht="15" customHeight="1" x14ac:dyDescent="0.25">
      <c r="A36" s="83" t="s">
        <v>32</v>
      </c>
      <c r="B36" s="83"/>
      <c r="C36" s="83"/>
      <c r="D36" s="83"/>
      <c r="E36" s="83"/>
      <c r="F36" s="83"/>
      <c r="G36" s="83"/>
    </row>
    <row r="37" spans="1:7" s="24" customFormat="1" x14ac:dyDescent="0.25">
      <c r="A37" s="23"/>
      <c r="B37" s="23"/>
      <c r="C37" s="1"/>
      <c r="D37" s="1"/>
      <c r="E37" s="1"/>
      <c r="F37" s="1"/>
      <c r="G37" s="1"/>
    </row>
    <row r="38" spans="1:7" s="24" customFormat="1" x14ac:dyDescent="0.25">
      <c r="A38" s="23"/>
      <c r="B38" s="23"/>
      <c r="C38" s="1"/>
      <c r="D38" s="1"/>
      <c r="E38" s="1"/>
      <c r="F38" s="1"/>
      <c r="G38" s="4"/>
    </row>
    <row r="39" spans="1:7" s="24" customFormat="1" x14ac:dyDescent="0.25">
      <c r="A39" s="25" t="s">
        <v>3</v>
      </c>
      <c r="B39" s="25"/>
      <c r="C39" s="84"/>
      <c r="D39" s="84"/>
      <c r="E39" s="84"/>
      <c r="F39" s="84"/>
      <c r="G39" s="2"/>
    </row>
    <row r="40" spans="1:7" s="24" customFormat="1" x14ac:dyDescent="0.25">
      <c r="A40" s="23"/>
      <c r="B40" s="23"/>
      <c r="C40" s="1"/>
      <c r="D40" s="1"/>
      <c r="E40" s="1"/>
      <c r="F40" s="1"/>
      <c r="G40" s="1"/>
    </row>
    <row r="41" spans="1:7" s="24" customFormat="1" x14ac:dyDescent="0.25">
      <c r="A41" s="23"/>
      <c r="B41" s="23"/>
      <c r="C41" s="1"/>
      <c r="D41" s="1"/>
      <c r="E41" s="1"/>
      <c r="F41" s="1"/>
      <c r="G41" s="1"/>
    </row>
    <row r="42" spans="1:7" s="24" customFormat="1" ht="75" customHeight="1" x14ac:dyDescent="0.25">
      <c r="A42" s="78" t="s">
        <v>88</v>
      </c>
      <c r="B42" s="78"/>
      <c r="C42" s="78"/>
      <c r="D42" s="78"/>
      <c r="E42" s="78"/>
      <c r="F42" s="78"/>
      <c r="G42" s="78"/>
    </row>
  </sheetData>
  <sheetProtection algorithmName="SHA-512" hashValue="daR31RuvPxKbMA+Na1Oundz8UjfKDJaPAbvydW6SEVNAd/viiv8pMx2H3GACGLuOIM8eQagvf91oY7f4ccCOpw==" saltValue="uZeIYU8zcz07zOx4MSx/Xw==" spinCount="100000" sheet="1" objects="1" scenarios="1" selectLockedCells="1"/>
  <mergeCells count="7">
    <mergeCell ref="A42:G42"/>
    <mergeCell ref="A1:G1"/>
    <mergeCell ref="A2:G2"/>
    <mergeCell ref="A35:G35"/>
    <mergeCell ref="A36:G36"/>
    <mergeCell ref="C39:F39"/>
    <mergeCell ref="A34:G34"/>
  </mergeCells>
  <printOptions horizontalCentered="1"/>
  <pageMargins left="0.70866141732283472" right="0.51181102362204722" top="0.55118110236220474" bottom="0.55118110236220474" header="0.31496062992125984" footer="0.31496062992125984"/>
  <pageSetup paperSize="9" fitToHeight="100" orientation="portrait" r:id="rId1"/>
  <headerFooter>
    <oddFooter>&amp;R &amp;P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2026-09-17T18:46:45Z</cp:lastPrinted>
  <dcterms:created xsi:type="dcterms:W3CDTF">2025-05-09T06:37:59Z</dcterms:created>
  <dcterms:modified xsi:type="dcterms:W3CDTF">2026-09-18T06:49:14Z</dcterms:modified>
</cp:coreProperties>
</file>