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855-2026 - Adecuación acceso CPP Sant Cugat del Vallés(CM-NV)\2 Doc def\"/>
    </mc:Choice>
  </mc:AlternateContent>
  <xr:revisionPtr revIDLastSave="0" documentId="13_ncr:1_{E1D3EDE3-0D7E-4180-9D45-BE724D5DD8E2}" xr6:coauthVersionLast="36" xr6:coauthVersionMax="36" xr10:uidLastSave="{00000000-0000-0000-0000-000000000000}"/>
  <bookViews>
    <workbookView xWindow="0" yWindow="0" windowWidth="28397" windowHeight="12094" xr2:uid="{4E491F8B-0BC3-426C-AC5F-ABBE5247C88E}"/>
  </bookViews>
  <sheets>
    <sheet name="Anexo I pag 1 oferta" sheetId="8" r:id="rId1"/>
    <sheet name="Anexo I Tabla Desglose Precio" sheetId="6" r:id="rId2"/>
  </sheets>
  <definedNames>
    <definedName name="_xlnm._FilterDatabase" localSheetId="1" hidden="1">'Anexo I Tabla Desglose Precio'!$A$5:$G$28</definedName>
    <definedName name="_xlnm.Print_Area" localSheetId="0">'Anexo I pag 1 oferta'!$A$3:$J$44</definedName>
    <definedName name="_xlnm.Print_Area" localSheetId="1">'Anexo I Tabla Desglose Precio'!$A$4:$G$33</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6" l="1"/>
  <c r="G17" i="6" l="1"/>
  <c r="G19" i="6" s="1"/>
  <c r="G11" i="6"/>
  <c r="G9" i="6"/>
  <c r="G7" i="6"/>
  <c r="G21" i="6"/>
  <c r="G23" i="6" s="1"/>
  <c r="G25" i="6"/>
  <c r="G27" i="6" s="1"/>
  <c r="G15" i="6" l="1"/>
  <c r="G28" i="6" s="1"/>
  <c r="B33" i="8"/>
  <c r="A25" i="8"/>
  <c r="E30" i="6" l="1"/>
  <c r="E29" i="6"/>
  <c r="G31" i="6" s="1"/>
  <c r="G33" i="8" s="1"/>
</calcChain>
</file>

<file path=xl/sharedStrings.xml><?xml version="1.0" encoding="utf-8"?>
<sst xmlns="http://schemas.openxmlformats.org/spreadsheetml/2006/main" count="102" uniqueCount="82">
  <si>
    <t>Código</t>
  </si>
  <si>
    <t>Nat</t>
  </si>
  <si>
    <t>Ud</t>
  </si>
  <si>
    <t>Resumen</t>
  </si>
  <si>
    <t>CanPres</t>
  </si>
  <si>
    <t>Pres</t>
  </si>
  <si>
    <t>Capítulo</t>
  </si>
  <si>
    <t>Partida</t>
  </si>
  <si>
    <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</si>
  <si>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</si>
  <si>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ImpPres (*)</t>
  </si>
  <si>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</si>
  <si>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</si>
  <si>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</si>
  <si>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</si>
  <si>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</si>
  <si>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</si>
  <si>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</si>
  <si>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(tabla desglose precio se incluye en páginas siguientes)</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</si>
  <si>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</si>
  <si>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</si>
  <si>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</si>
  <si>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</si>
  <si>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</si>
  <si>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</si>
  <si>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</si>
  <si>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</si>
  <si>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</si>
  <si>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</si>
  <si>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</si>
  <si>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</si>
  <si>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</si>
  <si>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</si>
  <si>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</si>
  <si>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</si>
  <si>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</si>
  <si>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</si>
  <si>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</si>
  <si>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01</t>
  </si>
  <si>
    <t>Otros</t>
  </si>
  <si>
    <t>(a)(b)  Cuando no se indiquen otros porcentajes se entenderá que quedan incluidos en el precio de la oferta el 13% de Gastos Generales y el 6% de Beneficio Industrial</t>
  </si>
  <si>
    <t>Fdo:</t>
  </si>
  <si>
    <r>
      <rPr>
        <sz val="11"/>
        <color theme="0"/>
        <rFont val="Calibri"/>
        <family val="2"/>
        <scheme val="minor"/>
      </rPr>
      <t>.</t>
    </r>
    <r>
      <rPr>
        <sz val="11"/>
        <color theme="1"/>
        <rFont val="Calibri"/>
        <family val="2"/>
        <scheme val="minor"/>
      </rPr>
      <t xml:space="preserve">- FIRMA - (Obligatoria) </t>
    </r>
  </si>
  <si>
    <t>01.01</t>
  </si>
  <si>
    <t>u</t>
  </si>
  <si>
    <t>01.02</t>
  </si>
  <si>
    <t>01.03</t>
  </si>
  <si>
    <t>TOTAL OFERTADO</t>
  </si>
  <si>
    <t>Presupuesto S-01790-2026 - Adecuación garita acceso CPP Sant Cugat del Vallés</t>
  </si>
  <si>
    <t>ADECUACIÓN GARITA</t>
  </si>
  <si>
    <t>DESMONTAJE</t>
  </si>
  <si>
    <t>Ud. Demontaje de elementos necesarios la la realización de la adecuación de la garita: cubierta, vidrio...Incluso traslado a vertedero.</t>
  </si>
  <si>
    <t>Ud. Adecuación garita existente que consistirá en:
- Suministro e instalación de nueva cubierta plana de medidas aproximadas  2,4 x 2,2 m.  Cerramiento machihembrado de cubierta en panel sándwich grecado en 30mm de espesor, de espuma de polisocianurato (PIR). Reacción al fuego Bs1d0.  Doble cubierta en chapa trapezoidal de espesor 0,6mm en acabado galvanizado (no en voladizos). 
Aislamiento de cubierta en módulo (no en voladizos): manta de lana de roca, de 50mm de espesor, modelo Knauf Tabik R o similar, colocada entre el panel de cubierta y la doble cubierta. Resistencia Térmica 1,35 m².K/W. Reacción al fuego A1. 
Suministro e instalación de 2 voladizos en cubierta de medidas aproximadas 2,20 x 0.80 m.
- Sustitución de vidrio roto, de medidas aproximadas 2,3 x 1,5 m, de iguales características al existente. Mecanizado para necesidades de la garita (sistema videointerfonía...).
- Ajuste de resto de vidrios de la caseta. 
- Suministro y montaje de equipo de aire  acondicionado tipo split  de 2,5 kW aproximadamente, de la marca LG o similar. 
- Instalación de láminas de exterior capaz de rechazar eficazmente los excesos de calor (72% TSER), aportando un notable ahorro en climatización, confortabilidad a los ocupantes y protegiendo los interiores de los rayos UV. Tipo SolarchekSentinel Plus Statinless Steel 25 (tono metalizado acero medio). Instalación en todos los vidrios, por el exterior (puerta y ventanas). Superficie aproximada de 15 m2. 
- Sustitución de encimera  en forma de U, debido a deterioro y reubicación de elementos de instalaciones en caso de necesidad (pulsadores de control de tornos y portillos, equipamiento informático, sistema de videointerfonía). 
- Acabado exterior: saneado  y pintado del murete de la garita, pintado de vigas... Pintado en su totalidad. Rotulación de la garita con logo de RTVE. Pintado interior de la garita tanto del murete como de aquello que lo requiera. 
- Incluso tranporte, descarga e intalación de elementos indicados. Fijaciones, ajustes, y todo aquello que sea necesario para que la garita quede funcional. Incluso mano de obra y pequeño material.</t>
  </si>
  <si>
    <t>INFRAESTRUCTURAS Y MODIFICACIONES</t>
  </si>
  <si>
    <t>PA. Trabajos adicionales necesarios y modificaciones varias no contempladas en el resto de las partidas, comprendiendo albañilería, instalaciones, pinturas, medios auxiliares, etc. . Esta partida no se podrá minusvalorar y en el caso de que surjan estos trabajos de índole menor, habrá que justificarlos con la realización efectiva de los trabajos y de manera individualizada mediante precios descompuestos.</t>
  </si>
  <si>
    <t>TOTAL CAPÍTULO 1</t>
  </si>
  <si>
    <t>02</t>
  </si>
  <si>
    <t>GESTION DE RESIDUOS</t>
  </si>
  <si>
    <t>02.01</t>
  </si>
  <si>
    <t>UD</t>
  </si>
  <si>
    <t>GESTION RESIDUOS</t>
  </si>
  <si>
    <t>TOTAL CAPÍTULO 2</t>
  </si>
  <si>
    <t>03</t>
  </si>
  <si>
    <t>CONTROL DE CALIDAD</t>
  </si>
  <si>
    <t>03.01</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</si>
  <si>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</si>
  <si>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</si>
  <si>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CAPÍTULO 3</t>
  </si>
  <si>
    <t>SEGURIDAD Y SALUD</t>
  </si>
  <si>
    <t>04</t>
  </si>
  <si>
    <t>04.01</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</si>
  <si>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</si>
  <si>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CAPÍTULO 4</t>
  </si>
  <si>
    <t>PRESUPUESTO DE EJECUCIÓN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</si>
  <si>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</si>
  <si>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</si>
  <si>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01.04</t>
  </si>
  <si>
    <t>ADECUACIÓN Y PINTURA PUERTA ACCESO RECINTO</t>
  </si>
  <si>
    <t>Ud. Preparación de superficies metálicas mediante chorreado abrasivo hasta grado Sa 2½ o decapado mecánico hasta grado St 2, eliminando óxido, pintura deteriorada y contaminantes, incluyendo limpieza de sales solubles hasta alcanzar un contenido máximo de cloruros de 20 mg/m² y obtención de rugosidad adecuada para el anclaje del sistema de pintura. Aplicación de la imprimación en un plazo máximo de tres horas desde la preparación superficial. Posteriormente, reposición del sistema de protección anticorrosiva mediante una capa de imprimación epoxi rica en zinc (60-80 μm), una capa intermedia de epoxi de alto espesor (120-200 μm) y una capa de acabado de poliuretano alifático (50-80 μm), aplicadas conforme a las especificaciones del fabricante y respetando los tiempos de repintado. Incluye refuerzo adicional (stripe coat) en bordes, aristas, soldaduras y tornillería, así como mano de obra, materiales, equipos, medios auxiliares, limpieza final y gestión de residuos. Se admite la aplicación sobre pintura existente únicamente cuando los ensayos de adherencia determinen su idoneidad como soporte. Incluye p.p. de medios auxiliares. Totalmente terminado.  Nota: INCLUYE P.P. DE PLACAS DE ANCLAJE Y TORNILLERÍA</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</si>
  <si>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</si>
  <si>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Expediente n.º S/03855/2026</t>
  </si>
  <si>
    <t xml:space="preserve">   “Adecuación acceso CPP Sant Cugat del Vallés"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</si>
</sst>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5" x14ac:knownFonts="1">
    <font>
      <sz val="11"/>
      <color theme="1"/>
      <name val="Calibri"/>
      <family val="2"/>
      <scheme val="minor"/>
    </font>
    <font>
      <b/>
      <sz val="10"/>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i/>
      <sz val="8"/>
      <name val="Calibri"/>
      <family val="2"/>
      <scheme val="minor"/>
    </font>
    <font>
      <sz val="11"/>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s>
  <fills count="10">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E36C0A"/>
        <bgColor indexed="64"/>
      </patternFill>
    </fill>
    <fill>
      <patternFill patternType="solid">
        <fgColor rgb="FFFDE9D9"/>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
      <left/>
      <right/>
      <top style="thin">
        <color auto="1"/>
      </top>
      <bottom/>
      <diagonal/>
    </border>
    <border>
      <left/>
      <right style="thin">
        <color indexed="64"/>
      </right>
      <top/>
      <bottom/>
      <diagonal/>
    </border>
  </borders>
  <cellStyleXfs count="1">
    <xf numFmtId="0" fontId="0" fillId="0" borderId="0"/>
  </cellStyleXfs>
  <cellXfs count="103">
    <xf numFmtId="0" fontId="0" fillId="0" borderId="0" xfId="0"/>
    <xf numFmtId="0" fontId="0" fillId="0" borderId="0" xfId="0" applyProtection="1"/>
    <xf numFmtId="0" fontId="0" fillId="0" borderId="0" xfId="0" applyAlignment="1" applyProtection="1">
      <alignment vertical="top"/>
    </xf>
    <xf numFmtId="0" fontId="12" fillId="0" borderId="0" xfId="0" applyFont="1" applyProtection="1"/>
    <xf numFmtId="0" fontId="1"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4" fillId="0" borderId="1" xfId="0" applyFont="1" applyBorder="1" applyAlignment="1" applyProtection="1">
      <alignment horizontal="center" vertical="top"/>
    </xf>
    <xf numFmtId="0" fontId="17" fillId="0" borderId="0" xfId="0" applyFont="1" applyAlignment="1" applyProtection="1">
      <alignment horizontal="left" vertical="top"/>
    </xf>
    <xf numFmtId="0" fontId="12" fillId="0" borderId="0" xfId="0" applyFont="1" applyAlignment="1" applyProtection="1">
      <alignment horizontal="center"/>
    </xf>
    <xf numFmtId="0" fontId="12" fillId="0" borderId="0" xfId="0" applyFont="1" applyAlignment="1" applyProtection="1">
      <alignment vertical="top"/>
    </xf>
    <xf numFmtId="0" fontId="12" fillId="4" borderId="0" xfId="0" applyFont="1" applyFill="1" applyAlignment="1" applyProtection="1">
      <alignment horizontal="left" vertical="top" shrinkToFit="1"/>
      <protection locked="0"/>
    </xf>
    <xf numFmtId="14" fontId="17" fillId="4" borderId="0" xfId="0" applyNumberFormat="1" applyFont="1" applyFill="1" applyAlignment="1" applyProtection="1">
      <alignment horizontal="left" vertical="top"/>
      <protection locked="0"/>
    </xf>
    <xf numFmtId="0" fontId="12" fillId="0" borderId="0" xfId="0" applyFont="1" applyAlignment="1" applyProtection="1">
      <alignment horizontal="right"/>
    </xf>
    <xf numFmtId="0" fontId="12" fillId="0" borderId="0" xfId="0" applyFont="1" applyAlignment="1" applyProtection="1">
      <alignment horizontal="left" vertical="top" indent="1"/>
    </xf>
    <xf numFmtId="0" fontId="2" fillId="0" borderId="0" xfId="0" applyFont="1" applyAlignment="1" applyProtection="1">
      <alignment horizontal="left" vertical="top" indent="1"/>
    </xf>
    <xf numFmtId="0" fontId="0" fillId="0" borderId="0" xfId="0" applyAlignment="1" applyProtection="1">
      <alignment horizontal="left" indent="1"/>
    </xf>
    <xf numFmtId="0" fontId="12" fillId="0" borderId="0" xfId="0" applyFont="1" applyAlignment="1" applyProtection="1">
      <alignment horizontal="left" indent="1"/>
    </xf>
    <xf numFmtId="0" fontId="0" fillId="0" borderId="0" xfId="0" applyFill="1" applyAlignment="1" applyProtection="1">
      <alignment horizontal="left" indent="1"/>
    </xf>
    <xf numFmtId="0" fontId="11" fillId="0" borderId="0" xfId="0" applyFont="1" applyAlignment="1" applyProtection="1">
      <alignment horizontal="left" vertical="top" indent="1"/>
    </xf>
    <xf numFmtId="0" fontId="0" fillId="0" borderId="0" xfId="0" applyAlignment="1" applyProtection="1">
      <alignment horizontal="left" vertical="top" indent="1"/>
    </xf>
    <xf numFmtId="0" fontId="3" fillId="0" borderId="0" xfId="0" applyFont="1" applyAlignment="1" applyProtection="1">
      <alignment vertical="top"/>
    </xf>
    <xf numFmtId="0" fontId="16" fillId="0" borderId="0" xfId="0" applyFont="1" applyAlignment="1" applyProtection="1">
      <alignment vertical="top"/>
    </xf>
    <xf numFmtId="49" fontId="5"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1" xfId="0" applyNumberFormat="1" applyFont="1" applyFill="1" applyBorder="1" applyAlignment="1" applyProtection="1">
      <alignment vertical="top"/>
    </xf>
    <xf numFmtId="49" fontId="6" fillId="3"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1" xfId="0" applyNumberFormat="1" applyFont="1" applyBorder="1" applyAlignment="1" applyProtection="1">
      <alignment vertical="top" wrapText="1"/>
    </xf>
    <xf numFmtId="0" fontId="6" fillId="0" borderId="1" xfId="0" applyFont="1" applyBorder="1" applyAlignment="1" applyProtection="1">
      <alignment vertical="top"/>
    </xf>
    <xf numFmtId="4" fontId="6" fillId="0" borderId="1" xfId="0" applyNumberFormat="1" applyFont="1" applyBorder="1" applyAlignment="1" applyProtection="1">
      <alignment vertical="top"/>
    </xf>
    <xf numFmtId="4" fontId="6" fillId="4" borderId="1" xfId="0" applyNumberFormat="1" applyFont="1" applyFill="1" applyBorder="1" applyAlignment="1" applyProtection="1">
      <alignment vertical="top"/>
    </xf>
    <xf numFmtId="4" fontId="5" fillId="4" borderId="1" xfId="0" applyNumberFormat="1" applyFont="1" applyFill="1" applyBorder="1" applyAlignment="1" applyProtection="1">
      <alignment vertical="top"/>
    </xf>
    <xf numFmtId="0" fontId="7" fillId="7" borderId="1" xfId="0" applyFont="1" applyFill="1" applyBorder="1" applyAlignment="1" applyProtection="1">
      <alignment vertical="top"/>
    </xf>
    <xf numFmtId="0" fontId="3" fillId="0" borderId="0" xfId="0" applyFont="1" applyProtection="1"/>
    <xf numFmtId="4" fontId="6" fillId="4" borderId="1" xfId="0" applyNumberFormat="1" applyFont="1" applyFill="1" applyBorder="1" applyAlignment="1" applyProtection="1">
      <alignment vertical="top"/>
      <protection locked="0"/>
    </xf>
    <xf numFmtId="0" fontId="0" fillId="0" borderId="0" xfId="0" applyAlignment="1" applyProtection="1">
      <alignment horizontal="right"/>
    </xf>
    <xf numFmtId="0" fontId="4" fillId="0" borderId="1" xfId="0" applyFont="1" applyBorder="1" applyAlignment="1" applyProtection="1">
      <alignment horizontal="center" vertical="top" wrapText="1"/>
    </xf>
    <xf numFmtId="0" fontId="0" fillId="4" borderId="0" xfId="0" applyFill="1" applyAlignment="1" applyProtection="1">
      <alignment horizontal="center"/>
      <protection locked="0"/>
    </xf>
    <xf numFmtId="49" fontId="6" fillId="0" borderId="1" xfId="0" applyNumberFormat="1" applyFont="1" applyBorder="1" applyAlignment="1">
      <alignment vertical="top" wrapText="1"/>
    </xf>
    <xf numFmtId="49" fontId="5" fillId="2" borderId="1" xfId="0" applyNumberFormat="1" applyFont="1" applyFill="1" applyBorder="1" applyAlignment="1">
      <alignment vertical="top"/>
    </xf>
    <xf numFmtId="49" fontId="5" fillId="2" borderId="1" xfId="0" applyNumberFormat="1" applyFont="1" applyFill="1" applyBorder="1" applyAlignment="1">
      <alignment vertical="top" wrapText="1"/>
    </xf>
    <xf numFmtId="0" fontId="6" fillId="0" borderId="0" xfId="0" applyFont="1" applyBorder="1" applyAlignment="1" applyProtection="1">
      <alignment vertical="top"/>
    </xf>
    <xf numFmtId="0" fontId="7" fillId="7" borderId="0" xfId="0" applyFont="1" applyFill="1" applyBorder="1" applyAlignment="1" applyProtection="1">
      <alignment vertical="top"/>
    </xf>
    <xf numFmtId="0" fontId="3" fillId="0" borderId="0" xfId="0" applyFont="1" applyBorder="1" applyProtection="1"/>
    <xf numFmtId="0" fontId="22" fillId="0" borderId="18" xfId="0" applyFont="1" applyBorder="1" applyAlignment="1" applyProtection="1">
      <alignment horizontal="right" vertical="center"/>
    </xf>
    <xf numFmtId="4" fontId="5" fillId="4" borderId="1" xfId="0" applyNumberFormat="1" applyFont="1" applyFill="1" applyBorder="1" applyAlignment="1" applyProtection="1">
      <alignment vertical="top"/>
      <protection locked="0"/>
    </xf>
    <xf numFmtId="0" fontId="22" fillId="0" borderId="3" xfId="0" applyFont="1" applyBorder="1" applyAlignment="1" applyProtection="1">
      <alignment horizontal="right" vertical="center"/>
    </xf>
    <xf numFmtId="10" fontId="24" fillId="4" borderId="1" xfId="0" applyNumberFormat="1" applyFont="1" applyFill="1" applyBorder="1" applyAlignment="1" applyProtection="1">
      <alignment horizontal="right" vertical="center"/>
    </xf>
    <xf numFmtId="10" fontId="24" fillId="8" borderId="1" xfId="0" applyNumberFormat="1" applyFont="1" applyFill="1" applyBorder="1" applyAlignment="1" applyProtection="1">
      <alignment horizontal="center" vertical="center"/>
      <protection locked="0"/>
    </xf>
    <xf numFmtId="0" fontId="0" fillId="4" borderId="0" xfId="0" applyFill="1" applyAlignment="1" applyProtection="1">
      <alignment horizontal="center"/>
      <protection locked="0"/>
    </xf>
    <xf numFmtId="0" fontId="0" fillId="4" borderId="0" xfId="0" applyFill="1" applyAlignment="1" applyProtection="1">
      <alignment horizontal="center" wrapText="1"/>
      <protection locked="0"/>
    </xf>
    <xf numFmtId="0" fontId="0" fillId="0" borderId="0" xfId="0" applyAlignment="1" applyProtection="1">
      <alignment horizontal="center"/>
    </xf>
    <xf numFmtId="0" fontId="2" fillId="0" borderId="0" xfId="0" applyFont="1" applyAlignment="1" applyProtection="1">
      <alignment horizontal="center"/>
    </xf>
    <xf numFmtId="164" fontId="19" fillId="6" borderId="15" xfId="0" applyNumberFormat="1" applyFont="1" applyFill="1" applyBorder="1" applyAlignment="1" applyProtection="1">
      <alignment horizontal="center" vertical="center" wrapText="1"/>
    </xf>
    <xf numFmtId="164" fontId="19" fillId="6" borderId="0" xfId="0" applyNumberFormat="1" applyFont="1" applyFill="1" applyBorder="1" applyAlignment="1" applyProtection="1">
      <alignment horizontal="center" vertical="center" wrapText="1"/>
    </xf>
    <xf numFmtId="0" fontId="19" fillId="6" borderId="16" xfId="0" applyFont="1" applyFill="1" applyBorder="1" applyAlignment="1" applyProtection="1">
      <alignment horizontal="center" vertical="center" wrapText="1"/>
    </xf>
    <xf numFmtId="0" fontId="19" fillId="6" borderId="17" xfId="0" applyFont="1" applyFill="1" applyBorder="1" applyAlignment="1" applyProtection="1">
      <alignment horizontal="center" vertical="center" wrapText="1"/>
    </xf>
    <xf numFmtId="0" fontId="15" fillId="0" borderId="0" xfId="0" applyFont="1" applyAlignment="1" applyProtection="1">
      <alignment horizontal="center"/>
    </xf>
    <xf numFmtId="0" fontId="10" fillId="0" borderId="0" xfId="0" applyFont="1" applyAlignment="1" applyProtection="1">
      <alignment horizontal="center" vertical="top" wrapText="1"/>
    </xf>
    <xf numFmtId="0" fontId="14" fillId="0" borderId="0" xfId="0" applyFont="1" applyAlignment="1" applyProtection="1">
      <alignment horizontal="center"/>
    </xf>
    <xf numFmtId="0" fontId="12" fillId="4" borderId="0" xfId="0" applyFont="1" applyFill="1" applyAlignment="1" applyProtection="1">
      <alignment horizontal="left" vertical="top" shrinkToFit="1"/>
      <protection locked="0"/>
    </xf>
    <xf numFmtId="0" fontId="12" fillId="0" borderId="0" xfId="0" applyFont="1" applyAlignment="1" applyProtection="1">
      <alignment horizontal="center" vertical="top"/>
    </xf>
    <xf numFmtId="0" fontId="17" fillId="4" borderId="0" xfId="0" applyFont="1" applyFill="1" applyAlignment="1" applyProtection="1">
      <alignment horizontal="center" vertical="top" wrapText="1"/>
      <protection locked="0"/>
    </xf>
    <xf numFmtId="0" fontId="12" fillId="4" borderId="0" xfId="0" applyFont="1" applyFill="1" applyAlignment="1" applyProtection="1">
      <alignment horizontal="center" wrapText="1"/>
      <protection locked="0"/>
    </xf>
    <xf numFmtId="0" fontId="2" fillId="0" borderId="0" xfId="0" applyFont="1" applyAlignment="1" applyProtection="1">
      <alignment horizontal="center" vertical="top"/>
    </xf>
    <xf numFmtId="0" fontId="17" fillId="4" borderId="0" xfId="0" applyFont="1" applyFill="1" applyAlignment="1" applyProtection="1">
      <alignment horizontal="center" vertical="top"/>
      <protection locked="0"/>
    </xf>
    <xf numFmtId="0" fontId="12" fillId="4" borderId="0" xfId="0" applyFont="1" applyFill="1" applyAlignment="1" applyProtection="1">
      <alignment horizontal="center" shrinkToFit="1"/>
      <protection locked="0"/>
    </xf>
    <xf numFmtId="0" fontId="18" fillId="5" borderId="11" xfId="0" applyFont="1" applyFill="1" applyBorder="1" applyAlignment="1" applyProtection="1">
      <alignment horizontal="center" vertical="center" wrapText="1"/>
    </xf>
    <xf numFmtId="0" fontId="18" fillId="5" borderId="9" xfId="0" applyFont="1" applyFill="1" applyBorder="1" applyAlignment="1" applyProtection="1">
      <alignment horizontal="center" vertical="center" wrapText="1"/>
    </xf>
    <xf numFmtId="0" fontId="18" fillId="5" borderId="13" xfId="0" applyFont="1" applyFill="1" applyBorder="1" applyAlignment="1" applyProtection="1">
      <alignment horizontal="center" vertical="center" wrapText="1"/>
    </xf>
    <xf numFmtId="0" fontId="18" fillId="5" borderId="12" xfId="0" applyFont="1" applyFill="1" applyBorder="1" applyAlignment="1" applyProtection="1">
      <alignment horizontal="center" vertical="center" wrapText="1"/>
    </xf>
    <xf numFmtId="0" fontId="18" fillId="5" borderId="10" xfId="0" applyFont="1" applyFill="1" applyBorder="1" applyAlignment="1" applyProtection="1">
      <alignment horizontal="center" vertical="center" wrapText="1"/>
    </xf>
    <xf numFmtId="0" fontId="18" fillId="5" borderId="14" xfId="0" applyFont="1" applyFill="1" applyBorder="1" applyAlignment="1" applyProtection="1">
      <alignment horizontal="center" vertical="center" wrapText="1"/>
    </xf>
    <xf numFmtId="0" fontId="18" fillId="5" borderId="15" xfId="0" applyFont="1" applyFill="1" applyBorder="1" applyAlignment="1" applyProtection="1">
      <alignment horizontal="center" vertical="center" wrapText="1"/>
    </xf>
    <xf numFmtId="0" fontId="18" fillId="5" borderId="0" xfId="0" applyFont="1" applyFill="1" applyBorder="1" applyAlignment="1" applyProtection="1">
      <alignment horizontal="center" vertical="center" wrapText="1"/>
    </xf>
    <xf numFmtId="0" fontId="0" fillId="0" borderId="0" xfId="0" applyAlignment="1" applyProtection="1">
      <alignment horizontal="left" vertical="top" wrapText="1" indent="1"/>
    </xf>
    <xf numFmtId="49" fontId="6" fillId="3" borderId="2" xfId="0" applyNumberFormat="1" applyFont="1" applyFill="1" applyBorder="1" applyAlignment="1" applyProtection="1">
      <alignment horizontal="center" vertical="top"/>
    </xf>
    <xf numFmtId="49" fontId="6" fillId="3" borderId="3" xfId="0" applyNumberFormat="1" applyFont="1" applyFill="1" applyBorder="1" applyAlignment="1" applyProtection="1">
      <alignment horizontal="center" vertical="top"/>
    </xf>
    <xf numFmtId="49" fontId="6" fillId="3" borderId="4" xfId="0" applyNumberFormat="1" applyFont="1" applyFill="1" applyBorder="1" applyAlignment="1" applyProtection="1">
      <alignment horizontal="center" vertical="top"/>
    </xf>
    <xf numFmtId="0" fontId="8" fillId="0" borderId="5" xfId="0" applyFont="1" applyBorder="1" applyAlignment="1" applyProtection="1">
      <alignment horizontal="left" vertical="top" wrapText="1"/>
    </xf>
    <xf numFmtId="0" fontId="8" fillId="0" borderId="6" xfId="0" applyFont="1" applyBorder="1" applyAlignment="1" applyProtection="1">
      <alignment horizontal="left" vertical="top" wrapText="1"/>
    </xf>
    <xf numFmtId="0" fontId="8" fillId="0" borderId="7" xfId="0" applyFont="1" applyBorder="1" applyAlignment="1" applyProtection="1">
      <alignment horizontal="left" vertical="top" wrapText="1"/>
    </xf>
    <xf numFmtId="0" fontId="10" fillId="0" borderId="8" xfId="0" applyFont="1" applyBorder="1" applyAlignment="1" applyProtection="1">
      <alignment horizontal="center" vertical="center" wrapText="1"/>
    </xf>
    <xf numFmtId="0" fontId="20" fillId="0" borderId="0" xfId="0" applyFont="1" applyAlignment="1" applyProtection="1">
      <alignment horizontal="left" vertical="top" wrapText="1"/>
    </xf>
    <xf numFmtId="49" fontId="5" fillId="0" borderId="2" xfId="0" applyNumberFormat="1" applyFont="1" applyBorder="1" applyAlignment="1" applyProtection="1">
      <alignment horizontal="right" vertical="top" wrapText="1"/>
    </xf>
    <xf numFmtId="49" fontId="5" fillId="0" borderId="3" xfId="0" applyNumberFormat="1" applyFont="1" applyBorder="1" applyAlignment="1" applyProtection="1">
      <alignment horizontal="right" vertical="top" wrapText="1"/>
    </xf>
    <xf numFmtId="49" fontId="5" fillId="0" borderId="4" xfId="0" applyNumberFormat="1" applyFont="1" applyBorder="1" applyAlignment="1" applyProtection="1">
      <alignment horizontal="right" vertical="top" wrapText="1"/>
    </xf>
    <xf numFmtId="0" fontId="16" fillId="0" borderId="0" xfId="0" applyFont="1" applyBorder="1" applyAlignment="1" applyProtection="1">
      <alignment horizontal="center"/>
    </xf>
    <xf numFmtId="0" fontId="16" fillId="0" borderId="19" xfId="0" applyFont="1" applyBorder="1" applyAlignment="1" applyProtection="1">
      <alignment horizontal="center"/>
    </xf>
    <xf numFmtId="0" fontId="6" fillId="0" borderId="2" xfId="0" applyFont="1" applyBorder="1" applyAlignment="1" applyProtection="1">
      <alignment vertical="top"/>
    </xf>
    <xf numFmtId="0" fontId="6" fillId="0" borderId="3" xfId="0" applyFont="1" applyBorder="1" applyAlignment="1" applyProtection="1">
      <alignment vertical="top"/>
    </xf>
    <xf numFmtId="49" fontId="6" fillId="0" borderId="4" xfId="0" applyNumberFormat="1" applyFont="1" applyBorder="1" applyAlignment="1">
      <alignment vertical="top" wrapText="1"/>
    </xf>
    <xf numFmtId="0" fontId="6" fillId="4" borderId="1" xfId="0" applyFont="1" applyFill="1" applyBorder="1" applyAlignment="1" applyProtection="1">
      <alignment vertical="top"/>
    </xf>
    <xf numFmtId="0" fontId="6" fillId="4" borderId="1" xfId="0" applyFont="1" applyFill="1" applyBorder="1" applyAlignment="1" applyProtection="1">
      <alignment vertical="top"/>
      <protection locked="0"/>
    </xf>
    <xf numFmtId="0" fontId="6" fillId="9" borderId="1" xfId="0" applyFont="1" applyFill="1" applyBorder="1" applyAlignment="1" applyProtection="1">
      <alignment vertical="top"/>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887185</xdr:colOff>
      <xdr:row>7</xdr:row>
      <xdr:rowOff>48985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42"/>
  <sheetViews>
    <sheetView tabSelected="1" zoomScale="85" zoomScaleNormal="85" workbookViewId="0">
      <pane ySplit="2" topLeftCell="A3" activePane="bottomLeft" state="frozen"/>
      <selection pane="bottomLeft" activeCell="C16" sqref="C16:G16"/>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2" customFormat="1" ht="108.75" customHeight="1" x14ac:dyDescent="0.4">
      <c r="A2" s="66" t="s">
        <v>11</v>
      </c>
      <c r="B2" s="66"/>
      <c r="C2" s="66"/>
      <c r="D2" s="66"/>
      <c r="E2" s="66"/>
      <c r="F2" s="66"/>
      <c r="G2" s="66"/>
      <c r="H2" s="66"/>
      <c r="I2" s="66"/>
    </row>
    <row r="5" spans="1:9" x14ac:dyDescent="0.4">
      <c r="D5" s="3"/>
      <c r="E5" s="3"/>
      <c r="F5" s="4"/>
      <c r="G5" s="4"/>
      <c r="H5" s="4"/>
      <c r="I5" s="5" t="s">
        <v>81</v>
      </c>
    </row>
    <row r="6" spans="1:9" x14ac:dyDescent="0.4">
      <c r="D6" s="3"/>
      <c r="E6" s="3"/>
      <c r="F6" s="4"/>
      <c r="G6" s="4"/>
      <c r="H6" s="4"/>
      <c r="I6" s="5"/>
    </row>
    <row r="7" spans="1:9" x14ac:dyDescent="0.4">
      <c r="D7" s="3"/>
      <c r="E7" s="3"/>
      <c r="F7" s="4"/>
      <c r="G7" s="4"/>
      <c r="H7" s="4"/>
      <c r="I7" s="6" t="s">
        <v>80</v>
      </c>
    </row>
    <row r="8" spans="1:9" ht="25" customHeight="1" x14ac:dyDescent="0.4"/>
    <row r="9" spans="1:9" ht="18.45" x14ac:dyDescent="0.5">
      <c r="A9" s="67" t="s">
        <v>12</v>
      </c>
      <c r="B9" s="67"/>
      <c r="C9" s="67"/>
      <c r="D9" s="67"/>
      <c r="E9" s="67"/>
      <c r="F9" s="67"/>
      <c r="G9" s="67"/>
      <c r="H9" s="67"/>
      <c r="I9" s="67"/>
    </row>
    <row r="10" spans="1:9" ht="15" customHeight="1" x14ac:dyDescent="0.4"/>
    <row r="11" spans="1:9" ht="15" customHeight="1" x14ac:dyDescent="0.4"/>
    <row r="12" spans="1:9" x14ac:dyDescent="0.4">
      <c r="A12" s="20" t="s">
        <v>13</v>
      </c>
      <c r="B12" s="68"/>
      <c r="C12" s="68"/>
      <c r="D12" s="68"/>
      <c r="E12" s="68"/>
      <c r="F12" s="69" t="s">
        <v>19</v>
      </c>
      <c r="G12" s="69"/>
      <c r="H12" s="69"/>
      <c r="I12" s="17"/>
    </row>
    <row r="13" spans="1:9" x14ac:dyDescent="0.4">
      <c r="A13" s="21" t="s">
        <v>25</v>
      </c>
      <c r="B13" s="72" t="s">
        <v>26</v>
      </c>
      <c r="C13" s="72"/>
      <c r="D13" s="72"/>
      <c r="E13" s="72"/>
      <c r="F13" s="8"/>
      <c r="G13" s="8"/>
      <c r="H13" s="8"/>
      <c r="I13" s="7"/>
    </row>
    <row r="14" spans="1:9" x14ac:dyDescent="0.4">
      <c r="A14" s="20" t="s">
        <v>20</v>
      </c>
      <c r="B14" s="14"/>
      <c r="C14" s="18"/>
      <c r="D14" s="14"/>
      <c r="E14" s="69" t="s">
        <v>21</v>
      </c>
      <c r="F14" s="69"/>
      <c r="G14" s="70"/>
      <c r="H14" s="70"/>
      <c r="I14" s="70"/>
    </row>
    <row r="15" spans="1:9" ht="15" customHeight="1" x14ac:dyDescent="0.4">
      <c r="A15" s="22"/>
    </row>
    <row r="16" spans="1:9" ht="15" customHeight="1" x14ac:dyDescent="0.4">
      <c r="A16" s="23" t="s">
        <v>22</v>
      </c>
      <c r="B16" s="3"/>
      <c r="C16" s="71"/>
      <c r="D16" s="71"/>
      <c r="E16" s="71"/>
      <c r="F16" s="71"/>
      <c r="G16" s="71"/>
      <c r="H16" s="15" t="s">
        <v>23</v>
      </c>
      <c r="I16" s="17"/>
    </row>
    <row r="17" spans="1:12" ht="15" customHeight="1" x14ac:dyDescent="0.4">
      <c r="A17" s="22"/>
    </row>
    <row r="18" spans="1:12" x14ac:dyDescent="0.4">
      <c r="A18" s="20" t="s">
        <v>24</v>
      </c>
      <c r="B18" s="16"/>
      <c r="C18" s="73"/>
      <c r="D18" s="73"/>
      <c r="E18" s="3"/>
      <c r="F18" s="19" t="s">
        <v>28</v>
      </c>
      <c r="G18" s="70"/>
      <c r="H18" s="70"/>
      <c r="I18" s="70"/>
    </row>
    <row r="19" spans="1:12" x14ac:dyDescent="0.4">
      <c r="A19" s="22"/>
      <c r="B19" s="8"/>
      <c r="C19" s="8" t="s">
        <v>27</v>
      </c>
      <c r="D19" s="8"/>
      <c r="E19" s="8"/>
      <c r="G19" s="72" t="s">
        <v>14</v>
      </c>
      <c r="H19" s="72"/>
      <c r="I19" s="72"/>
    </row>
    <row r="20" spans="1:12" x14ac:dyDescent="0.4">
      <c r="A20" s="20" t="s">
        <v>15</v>
      </c>
      <c r="B20" s="17"/>
      <c r="C20" s="69" t="s">
        <v>16</v>
      </c>
      <c r="D20" s="69"/>
      <c r="E20" s="74"/>
      <c r="F20" s="74"/>
      <c r="G20" s="74"/>
      <c r="H20" s="15" t="s">
        <v>35</v>
      </c>
      <c r="I20" s="17"/>
    </row>
    <row r="21" spans="1:12" s="9" customFormat="1" x14ac:dyDescent="0.4">
      <c r="A21" s="24"/>
      <c r="B21" s="10"/>
      <c r="C21" s="11"/>
      <c r="D21" s="11"/>
      <c r="E21" s="12"/>
      <c r="F21" s="12"/>
      <c r="G21" s="12"/>
      <c r="H21" s="12"/>
      <c r="I21" s="12"/>
    </row>
    <row r="22" spans="1:12" ht="15" customHeight="1" x14ac:dyDescent="0.4">
      <c r="A22" s="23" t="s">
        <v>22</v>
      </c>
      <c r="B22" s="3"/>
      <c r="C22" s="71"/>
      <c r="D22" s="71"/>
      <c r="E22" s="71"/>
      <c r="F22" s="71"/>
      <c r="G22" s="71"/>
      <c r="H22" s="15" t="s">
        <v>36</v>
      </c>
      <c r="I22" s="17"/>
    </row>
    <row r="23" spans="1:12" ht="15" customHeight="1" x14ac:dyDescent="0.4"/>
    <row r="24" spans="1:12" ht="15" customHeight="1" x14ac:dyDescent="0.4">
      <c r="A24" s="22" t="s">
        <v>29</v>
      </c>
      <c r="B24" s="22"/>
      <c r="C24" s="22"/>
      <c r="D24" s="22"/>
      <c r="E24" s="22"/>
      <c r="F24" s="22"/>
      <c r="G24" s="22"/>
      <c r="H24" s="22"/>
      <c r="I24" s="22"/>
    </row>
    <row r="25" spans="1:12" x14ac:dyDescent="0.4">
      <c r="A25" s="25" t="str">
        <f>+RIGHT(I7,12)&amp;" - "&amp;I5</f>
        <v>S/03855/2026 -    “Adecuación acceso CPP Sant Cugat del Vallés"</v>
      </c>
      <c r="B25" s="26"/>
      <c r="C25" s="26"/>
      <c r="D25" s="26"/>
      <c r="E25" s="26"/>
      <c r="F25" s="26"/>
      <c r="G25" s="26"/>
      <c r="H25" s="26"/>
      <c r="I25" s="26"/>
    </row>
    <row r="26" spans="1:12" ht="15" customHeight="1" x14ac:dyDescent="0.4">
      <c r="A26" s="26"/>
      <c r="B26" s="26"/>
      <c r="C26" s="26"/>
      <c r="D26" s="26"/>
      <c r="E26" s="26"/>
      <c r="F26" s="26"/>
      <c r="G26" s="26"/>
      <c r="H26" s="26"/>
      <c r="I26" s="26"/>
    </row>
    <row r="27" spans="1:12" ht="56.25" customHeight="1" x14ac:dyDescent="0.4">
      <c r="A27" s="83" t="s">
        <v>30</v>
      </c>
      <c r="B27" s="83"/>
      <c r="C27" s="83"/>
      <c r="D27" s="83"/>
      <c r="E27" s="83"/>
      <c r="F27" s="83"/>
      <c r="G27" s="83"/>
      <c r="H27" s="83"/>
      <c r="I27" s="83"/>
    </row>
    <row r="28" spans="1:12" ht="15" customHeight="1" x14ac:dyDescent="0.4">
      <c r="A28" s="26"/>
      <c r="B28" s="26"/>
      <c r="C28" s="26"/>
      <c r="D28" s="26"/>
      <c r="E28" s="26"/>
      <c r="F28" s="26"/>
      <c r="G28" s="26"/>
      <c r="H28" s="26"/>
      <c r="I28" s="26"/>
    </row>
    <row r="29" spans="1:12" ht="15" customHeight="1" x14ac:dyDescent="0.4">
      <c r="A29" s="25" t="s">
        <v>31</v>
      </c>
      <c r="B29" s="26"/>
      <c r="C29" s="26"/>
      <c r="D29" s="26"/>
      <c r="E29" s="26"/>
      <c r="F29" s="26"/>
      <c r="G29" s="26"/>
      <c r="H29" s="26"/>
      <c r="I29" s="22"/>
    </row>
    <row r="30" spans="1:12" ht="15" customHeight="1" thickBot="1" x14ac:dyDescent="0.45">
      <c r="A30" s="2"/>
      <c r="B30" s="2"/>
      <c r="C30" s="2"/>
      <c r="D30" s="2"/>
      <c r="E30" s="2"/>
      <c r="F30" s="2"/>
      <c r="G30" s="2"/>
      <c r="H30" s="2"/>
    </row>
    <row r="31" spans="1:12" ht="15" customHeight="1" thickTop="1" x14ac:dyDescent="0.4">
      <c r="A31" s="2"/>
      <c r="B31" s="75" t="s">
        <v>32</v>
      </c>
      <c r="C31" s="76"/>
      <c r="D31" s="76"/>
      <c r="E31" s="76"/>
      <c r="F31" s="77"/>
      <c r="G31" s="81" t="s">
        <v>33</v>
      </c>
      <c r="H31" s="82"/>
      <c r="I31" s="2"/>
      <c r="J31" s="2"/>
      <c r="K31" s="2"/>
      <c r="L31" s="2"/>
    </row>
    <row r="32" spans="1:12" ht="15" customHeight="1" thickBot="1" x14ac:dyDescent="0.45">
      <c r="A32" s="2"/>
      <c r="B32" s="78"/>
      <c r="C32" s="79"/>
      <c r="D32" s="79"/>
      <c r="E32" s="79"/>
      <c r="F32" s="80"/>
      <c r="G32" s="81" t="s">
        <v>34</v>
      </c>
      <c r="H32" s="82"/>
      <c r="I32" s="2"/>
      <c r="J32" s="2"/>
      <c r="K32" s="2"/>
      <c r="L32" s="2"/>
    </row>
    <row r="33" spans="1:12" ht="30" customHeight="1" thickBot="1" x14ac:dyDescent="0.45">
      <c r="A33" s="2"/>
      <c r="B33" s="63" t="str">
        <f>+I5</f>
        <v xml:space="preserve">   “Adecuación acceso CPP Sant Cugat del Vallés"</v>
      </c>
      <c r="C33" s="63"/>
      <c r="D33" s="63"/>
      <c r="E33" s="63"/>
      <c r="F33" s="64"/>
      <c r="G33" s="61" t="str">
        <f>+IFERROR(IF(ISNUMBER('Anexo I Tabla Desglose Precio'!G31),IF('Anexo I Tabla Desglose Precio'!G30&lt;=16790.9,'Anexo I Tabla Desglose Precio'!G31,"ERROR: no debe superar 16.790,90"),"revisar desglose precio"),"desglose precio incompleto/incorrecto")</f>
        <v>revisar desglose precio</v>
      </c>
      <c r="H33" s="62"/>
      <c r="I33" s="2"/>
      <c r="J33" s="2"/>
      <c r="K33" s="2"/>
      <c r="L33" s="2"/>
    </row>
    <row r="34" spans="1:12" ht="15" customHeight="1" x14ac:dyDescent="0.4">
      <c r="A34" s="2"/>
      <c r="B34" s="2"/>
      <c r="C34" s="2"/>
      <c r="D34" s="2"/>
      <c r="E34" s="2"/>
      <c r="F34" s="2"/>
      <c r="G34" s="2"/>
      <c r="H34" s="2"/>
    </row>
    <row r="35" spans="1:12" ht="15" customHeight="1" x14ac:dyDescent="0.4">
      <c r="A35" s="2"/>
      <c r="B35" s="2"/>
      <c r="C35" s="2"/>
      <c r="D35" s="2"/>
      <c r="E35" s="2"/>
      <c r="F35" s="2"/>
      <c r="G35" s="2"/>
      <c r="H35" s="2"/>
      <c r="I35" s="2"/>
    </row>
    <row r="36" spans="1:12" x14ac:dyDescent="0.4">
      <c r="A36" s="25" t="s">
        <v>17</v>
      </c>
      <c r="B36" s="2"/>
      <c r="C36" s="2"/>
      <c r="D36" s="2"/>
      <c r="E36" s="2"/>
      <c r="F36" s="2"/>
      <c r="G36" s="2"/>
      <c r="H36" s="2"/>
      <c r="I36" s="2"/>
    </row>
    <row r="37" spans="1:12" ht="8.15" customHeight="1" x14ac:dyDescent="0.4">
      <c r="A37" s="2"/>
      <c r="B37" s="2"/>
      <c r="C37" s="2"/>
      <c r="D37" s="2"/>
      <c r="E37" s="2"/>
      <c r="F37" s="2"/>
      <c r="G37" s="2"/>
      <c r="H37" s="2"/>
      <c r="I37" s="2"/>
    </row>
    <row r="42" spans="1:12" x14ac:dyDescent="0.4">
      <c r="B42" s="65" t="s">
        <v>18</v>
      </c>
      <c r="C42" s="65"/>
      <c r="D42" s="65"/>
      <c r="E42" s="65"/>
      <c r="F42" s="65"/>
      <c r="G42" s="65"/>
    </row>
  </sheetData>
  <sheetProtection algorithmName="SHA-512" hashValue="HgRrvwmH/v4TXSM960Yq1qUNiHbbQvNtNf0tEevhy5UhfxC1NHSwKEv8ToNJDR08fsOvvtMPs3PiGTNcBM3d7Q==" saltValue="arl+DDaAmSHLk8K/8IEWpQ==" spinCount="100000" sheet="1" objects="1" scenarios="1" selectLockedCells="1"/>
  <mergeCells count="21">
    <mergeCell ref="B31:F32"/>
    <mergeCell ref="G31:H31"/>
    <mergeCell ref="G32:H32"/>
    <mergeCell ref="A27:I27"/>
    <mergeCell ref="C20:D20"/>
    <mergeCell ref="G33:H33"/>
    <mergeCell ref="B33:F33"/>
    <mergeCell ref="B42:G42"/>
    <mergeCell ref="A2:I2"/>
    <mergeCell ref="A9:I9"/>
    <mergeCell ref="B12:E12"/>
    <mergeCell ref="F12:H12"/>
    <mergeCell ref="E14:F14"/>
    <mergeCell ref="G14:I14"/>
    <mergeCell ref="C16:G16"/>
    <mergeCell ref="B13:E13"/>
    <mergeCell ref="C18:D18"/>
    <mergeCell ref="G18:I18"/>
    <mergeCell ref="G19:I19"/>
    <mergeCell ref="E20:G20"/>
    <mergeCell ref="C22:G22"/>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G40"/>
  <sheetViews>
    <sheetView topLeftCell="A3" zoomScale="115" zoomScaleNormal="115" workbookViewId="0">
      <selection activeCell="F7" sqref="F7"/>
    </sheetView>
  </sheetViews>
  <sheetFormatPr baseColWidth="10" defaultColWidth="11.3828125" defaultRowHeight="14.6" x14ac:dyDescent="0.4"/>
  <cols>
    <col min="1" max="1" width="6.69140625" style="1" bestFit="1" customWidth="1"/>
    <col min="2" max="2" width="5.07421875" style="1" customWidth="1"/>
    <col min="3" max="3" width="2.69140625" style="1" customWidth="1"/>
    <col min="4" max="4" width="53.15234375" style="1" customWidth="1"/>
    <col min="5" max="5" width="7.69140625" style="1" bestFit="1" customWidth="1"/>
    <col min="6" max="6" width="10.84375" style="1" customWidth="1"/>
    <col min="7" max="7" width="12" style="1" bestFit="1" customWidth="1"/>
    <col min="8" max="16384" width="11.3828125" style="1"/>
  </cols>
  <sheetData>
    <row r="1" spans="1:7" ht="73.5" customHeight="1" thickBot="1" x14ac:dyDescent="0.45">
      <c r="A1" s="87" t="s">
        <v>9</v>
      </c>
      <c r="B1" s="88"/>
      <c r="C1" s="88"/>
      <c r="D1" s="88"/>
      <c r="E1" s="88"/>
      <c r="F1" s="88"/>
      <c r="G1" s="89"/>
    </row>
    <row r="2" spans="1:7" ht="60" customHeight="1" x14ac:dyDescent="0.4">
      <c r="A2" s="90" t="s">
        <v>37</v>
      </c>
      <c r="B2" s="90"/>
      <c r="C2" s="90"/>
      <c r="D2" s="90"/>
      <c r="E2" s="90"/>
      <c r="F2" s="90"/>
      <c r="G2" s="90"/>
    </row>
    <row r="3" spans="1:7" x14ac:dyDescent="0.4">
      <c r="A3" s="27"/>
      <c r="B3" s="27"/>
      <c r="C3" s="27"/>
      <c r="D3" s="27"/>
      <c r="E3" s="27"/>
      <c r="F3" s="27"/>
      <c r="G3" s="27"/>
    </row>
    <row r="4" spans="1:7" x14ac:dyDescent="0.4">
      <c r="A4" s="28" t="s">
        <v>48</v>
      </c>
      <c r="B4" s="27"/>
      <c r="C4" s="27"/>
      <c r="D4" s="27"/>
      <c r="E4" s="27"/>
      <c r="F4" s="27"/>
      <c r="G4" s="27"/>
    </row>
    <row r="5" spans="1:7" x14ac:dyDescent="0.4">
      <c r="A5" s="13" t="s">
        <v>0</v>
      </c>
      <c r="B5" s="13" t="s">
        <v>1</v>
      </c>
      <c r="C5" s="13" t="s">
        <v>2</v>
      </c>
      <c r="D5" s="44" t="s">
        <v>3</v>
      </c>
      <c r="E5" s="13" t="s">
        <v>4</v>
      </c>
      <c r="F5" s="13" t="s">
        <v>5</v>
      </c>
      <c r="G5" s="13" t="s">
        <v>10</v>
      </c>
    </row>
    <row r="6" spans="1:7" x14ac:dyDescent="0.4">
      <c r="A6" s="29" t="s">
        <v>38</v>
      </c>
      <c r="B6" s="29" t="s">
        <v>6</v>
      </c>
      <c r="C6" s="29" t="s">
        <v>8</v>
      </c>
      <c r="D6" s="30" t="s">
        <v>49</v>
      </c>
      <c r="E6" s="31"/>
      <c r="F6" s="32"/>
      <c r="G6" s="32"/>
    </row>
    <row r="7" spans="1:7" x14ac:dyDescent="0.4">
      <c r="A7" s="33" t="s">
        <v>43</v>
      </c>
      <c r="B7" s="34" t="s">
        <v>7</v>
      </c>
      <c r="C7" s="34" t="s">
        <v>44</v>
      </c>
      <c r="D7" s="46" t="s">
        <v>50</v>
      </c>
      <c r="E7" s="37">
        <v>1</v>
      </c>
      <c r="F7" s="42"/>
      <c r="G7" s="38">
        <f>+ROUND(TRUNC(E7,2)*TRUNC(F7,2),2)</f>
        <v>0</v>
      </c>
    </row>
    <row r="8" spans="1:7" ht="26.6" customHeight="1" x14ac:dyDescent="0.4">
      <c r="A8" s="36"/>
      <c r="B8" s="36"/>
      <c r="C8" s="36"/>
      <c r="D8" s="46" t="s">
        <v>51</v>
      </c>
      <c r="E8" s="36"/>
      <c r="F8" s="36"/>
      <c r="G8" s="36"/>
    </row>
    <row r="9" spans="1:7" x14ac:dyDescent="0.4">
      <c r="A9" s="33" t="s">
        <v>45</v>
      </c>
      <c r="B9" s="34" t="s">
        <v>7</v>
      </c>
      <c r="C9" s="34" t="s">
        <v>44</v>
      </c>
      <c r="D9" s="46" t="s">
        <v>49</v>
      </c>
      <c r="E9" s="37">
        <v>1</v>
      </c>
      <c r="F9" s="42"/>
      <c r="G9" s="38">
        <f>+ROUND(TRUNC(E9,2)*TRUNC(F9,2),2)</f>
        <v>0</v>
      </c>
    </row>
    <row r="10" spans="1:7" ht="348" customHeight="1" x14ac:dyDescent="0.4">
      <c r="A10" s="36"/>
      <c r="B10" s="36"/>
      <c r="C10" s="36"/>
      <c r="D10" s="46" t="s">
        <v>52</v>
      </c>
      <c r="E10" s="36"/>
      <c r="F10" s="36"/>
      <c r="G10" s="36"/>
    </row>
    <row r="11" spans="1:7" ht="13.75" customHeight="1" x14ac:dyDescent="0.4">
      <c r="A11" s="33" t="s">
        <v>46</v>
      </c>
      <c r="B11" s="34" t="s">
        <v>7</v>
      </c>
      <c r="C11" s="34" t="s">
        <v>44</v>
      </c>
      <c r="D11" s="46" t="s">
        <v>53</v>
      </c>
      <c r="E11" s="37">
        <v>1</v>
      </c>
      <c r="F11" s="42"/>
      <c r="G11" s="38">
        <f>+ROUND(TRUNC(E11,2)*TRUNC(F11,2),2)</f>
        <v>0</v>
      </c>
    </row>
    <row r="12" spans="1:7" ht="67.3" customHeight="1" x14ac:dyDescent="0.4">
      <c r="A12" s="36"/>
      <c r="B12" s="36"/>
      <c r="C12" s="36"/>
      <c r="D12" s="46" t="s">
        <v>54</v>
      </c>
      <c r="E12" s="36"/>
      <c r="F12" s="36"/>
      <c r="G12" s="36"/>
    </row>
    <row r="13" spans="1:7" x14ac:dyDescent="0.4">
      <c r="A13" s="102" t="s">
        <v>76</v>
      </c>
      <c r="B13" s="98" t="s">
        <v>7</v>
      </c>
      <c r="C13" s="98" t="s">
        <v>59</v>
      </c>
      <c r="D13" s="99" t="s">
        <v>77</v>
      </c>
      <c r="E13" s="36">
        <v>1</v>
      </c>
      <c r="F13" s="101"/>
      <c r="G13" s="100">
        <f>+ROUND(TRUNC(E13,2)*TRUNC(F13,2),2)</f>
        <v>0</v>
      </c>
    </row>
    <row r="14" spans="1:7" ht="171" customHeight="1" x14ac:dyDescent="0.4">
      <c r="A14" s="97"/>
      <c r="B14" s="98"/>
      <c r="C14" s="98"/>
      <c r="D14" s="99" t="s">
        <v>78</v>
      </c>
      <c r="E14" s="36"/>
      <c r="F14" s="36"/>
      <c r="G14" s="36"/>
    </row>
    <row r="15" spans="1:7" x14ac:dyDescent="0.4">
      <c r="A15" s="84" t="s">
        <v>55</v>
      </c>
      <c r="B15" s="85"/>
      <c r="C15" s="85"/>
      <c r="D15" s="86"/>
      <c r="E15" s="37"/>
      <c r="F15" s="37"/>
      <c r="G15" s="38">
        <f>SUM(G7:G13)</f>
        <v>0</v>
      </c>
    </row>
    <row r="16" spans="1:7" ht="18.75" customHeight="1" x14ac:dyDescent="0.4">
      <c r="A16" s="47" t="s">
        <v>56</v>
      </c>
      <c r="B16" s="47" t="s">
        <v>6</v>
      </c>
      <c r="C16" s="47" t="s">
        <v>8</v>
      </c>
      <c r="D16" s="48" t="s">
        <v>57</v>
      </c>
      <c r="E16" s="31"/>
      <c r="F16" s="32"/>
      <c r="G16" s="32"/>
    </row>
    <row r="17" spans="1:7" x14ac:dyDescent="0.4">
      <c r="A17" s="33" t="s">
        <v>58</v>
      </c>
      <c r="B17" s="34" t="s">
        <v>7</v>
      </c>
      <c r="C17" s="34" t="s">
        <v>59</v>
      </c>
      <c r="D17" s="35" t="s">
        <v>60</v>
      </c>
      <c r="E17" s="37">
        <v>1</v>
      </c>
      <c r="F17" s="42"/>
      <c r="G17" s="38">
        <f>+ROUND(TRUNC(E17,2)*TRUNC(F17,2),2)</f>
        <v>0</v>
      </c>
    </row>
    <row r="18" spans="1:7" ht="129" customHeight="1" x14ac:dyDescent="0.4">
      <c r="A18" s="36"/>
      <c r="B18" s="36"/>
      <c r="C18" s="36"/>
      <c r="D18" s="35" t="s">
        <v>79</v>
      </c>
      <c r="E18" s="36"/>
      <c r="F18" s="36"/>
      <c r="G18" s="36"/>
    </row>
    <row r="19" spans="1:7" x14ac:dyDescent="0.4">
      <c r="A19" s="84" t="s">
        <v>61</v>
      </c>
      <c r="B19" s="85"/>
      <c r="C19" s="85"/>
      <c r="D19" s="86"/>
      <c r="E19" s="37"/>
      <c r="F19" s="37"/>
      <c r="G19" s="38">
        <f>SUM(G17)</f>
        <v>0</v>
      </c>
    </row>
    <row r="20" spans="1:7" ht="13.5" customHeight="1" x14ac:dyDescent="0.4">
      <c r="A20" s="47" t="s">
        <v>62</v>
      </c>
      <c r="B20" s="47" t="s">
        <v>6</v>
      </c>
      <c r="C20" s="47" t="s">
        <v>8</v>
      </c>
      <c r="D20" s="48" t="s">
        <v>63</v>
      </c>
      <c r="E20" s="31"/>
      <c r="F20" s="32"/>
      <c r="G20" s="32"/>
    </row>
    <row r="21" spans="1:7" x14ac:dyDescent="0.4">
      <c r="A21" s="33" t="s">
        <v>64</v>
      </c>
      <c r="B21" s="34" t="s">
        <v>7</v>
      </c>
      <c r="C21" s="34" t="s">
        <v>59</v>
      </c>
      <c r="D21" s="46" t="s">
        <v>65</v>
      </c>
      <c r="E21" s="37">
        <v>1</v>
      </c>
      <c r="F21" s="42"/>
      <c r="G21" s="38">
        <f>+ROUND(TRUNC(E21,2)*TRUNC(F21,2),2)</f>
        <v>0</v>
      </c>
    </row>
    <row r="22" spans="1:7" ht="148.75" customHeight="1" x14ac:dyDescent="0.4">
      <c r="A22" s="36"/>
      <c r="B22" s="36"/>
      <c r="C22" s="36"/>
      <c r="D22" s="46" t="s">
        <v>66</v>
      </c>
      <c r="E22" s="36"/>
      <c r="F22" s="36"/>
      <c r="G22" s="36"/>
    </row>
    <row r="23" spans="1:7" ht="13.5" customHeight="1" x14ac:dyDescent="0.4">
      <c r="A23" s="84" t="s">
        <v>67</v>
      </c>
      <c r="B23" s="85"/>
      <c r="C23" s="85"/>
      <c r="D23" s="86"/>
      <c r="E23" s="37"/>
      <c r="F23" s="37"/>
      <c r="G23" s="38">
        <f>SUM(G21)</f>
        <v>0</v>
      </c>
    </row>
    <row r="24" spans="1:7" x14ac:dyDescent="0.4">
      <c r="A24" s="47" t="s">
        <v>69</v>
      </c>
      <c r="B24" s="47" t="s">
        <v>6</v>
      </c>
      <c r="C24" s="47" t="s">
        <v>8</v>
      </c>
      <c r="D24" s="48" t="s">
        <v>68</v>
      </c>
      <c r="E24" s="31"/>
      <c r="F24" s="32"/>
      <c r="G24" s="32"/>
    </row>
    <row r="25" spans="1:7" x14ac:dyDescent="0.4">
      <c r="A25" s="33" t="s">
        <v>70</v>
      </c>
      <c r="B25" s="34" t="s">
        <v>7</v>
      </c>
      <c r="C25" s="34" t="s">
        <v>8</v>
      </c>
      <c r="D25" s="46" t="s">
        <v>68</v>
      </c>
      <c r="E25" s="37">
        <v>1</v>
      </c>
      <c r="F25" s="42"/>
      <c r="G25" s="38">
        <f>+ROUND(TRUNC(E25,2)*TRUNC(F25,2),2)</f>
        <v>0</v>
      </c>
    </row>
    <row r="26" spans="1:7" ht="115.75" customHeight="1" x14ac:dyDescent="0.4">
      <c r="A26" s="36"/>
      <c r="B26" s="36"/>
      <c r="C26" s="36"/>
      <c r="D26" s="46" t="s">
        <v>71</v>
      </c>
      <c r="E26" s="36"/>
      <c r="F26" s="36"/>
      <c r="G26" s="36"/>
    </row>
    <row r="27" spans="1:7" x14ac:dyDescent="0.4">
      <c r="A27" s="84" t="s">
        <v>72</v>
      </c>
      <c r="B27" s="85"/>
      <c r="C27" s="85"/>
      <c r="D27" s="86"/>
      <c r="E27" s="37"/>
      <c r="F27" s="37"/>
      <c r="G27" s="38">
        <f>SUM(G25)</f>
        <v>0</v>
      </c>
    </row>
    <row r="28" spans="1:7" ht="15" customHeight="1" x14ac:dyDescent="0.4">
      <c r="A28" s="36"/>
      <c r="B28" s="40" t="s">
        <v>39</v>
      </c>
      <c r="C28" s="36"/>
      <c r="D28" s="92" t="s">
        <v>73</v>
      </c>
      <c r="E28" s="93"/>
      <c r="F28" s="94"/>
      <c r="G28" s="39">
        <f>+G15+G27+G23+G19</f>
        <v>0</v>
      </c>
    </row>
    <row r="29" spans="1:7" x14ac:dyDescent="0.4">
      <c r="A29" s="49"/>
      <c r="B29" s="50"/>
      <c r="C29" s="49"/>
      <c r="D29" s="52" t="s">
        <v>74</v>
      </c>
      <c r="E29" s="55" t="str">
        <f>+IF(AND($G$28&gt;0,LEN(G29)&lt;=0,LEN(F29)&lt;=0),"13 %",IF(AND($G$28&gt;0,G29&gt;0,LEN(F29)&lt;=0),+(G29/$G$28),""))</f>
        <v/>
      </c>
      <c r="F29" s="56"/>
      <c r="G29" s="53"/>
    </row>
    <row r="30" spans="1:7" x14ac:dyDescent="0.4">
      <c r="A30" s="49"/>
      <c r="B30" s="51"/>
      <c r="C30" s="49"/>
      <c r="D30" s="54" t="s">
        <v>75</v>
      </c>
      <c r="E30" s="55" t="str">
        <f>+IF(AND($G$28&gt;0,LEN(G30)&lt;=0,LEN(F30)&lt;=0),"6%",IF(AND($G$28&gt;0,G30&gt;0,LEN(F30)&lt;=0),+(G30/$G$28),""))</f>
        <v/>
      </c>
      <c r="F30" s="56"/>
      <c r="G30" s="53"/>
    </row>
    <row r="31" spans="1:7" x14ac:dyDescent="0.4">
      <c r="A31" s="49"/>
      <c r="B31" s="51"/>
      <c r="C31" s="49"/>
      <c r="D31" s="95" t="s">
        <v>47</v>
      </c>
      <c r="E31" s="95"/>
      <c r="F31" s="96"/>
      <c r="G31" s="39" t="str">
        <f>IF(COUNTA(F7:F27)&lt;6,"hay partidas sin ofertar",IF(AND(LEN(E29)+LEN(E30)&gt;0,LEN(F29)+LEN(F30)&gt;0),"ERROR: revisar % GG-BI incluidos",IF(LEN(F29)+LEN(F30)&gt;0,G28,IF(ROUND(SUM(G28:G30),2)=G28+G29+G30,SUM(G28:G30),"revisar G.G.-B.I. ofertados"))))</f>
        <v>hay partidas sin ofertar</v>
      </c>
    </row>
    <row r="32" spans="1:7" x14ac:dyDescent="0.4">
      <c r="A32" s="41"/>
      <c r="B32" s="41"/>
      <c r="C32" s="41"/>
      <c r="D32" s="41"/>
      <c r="E32" s="41"/>
      <c r="F32" s="41"/>
      <c r="G32" s="41"/>
    </row>
    <row r="33" spans="1:7" s="2" customFormat="1" ht="30" customHeight="1" x14ac:dyDescent="0.4">
      <c r="A33" s="91" t="s">
        <v>40</v>
      </c>
      <c r="B33" s="91"/>
      <c r="C33" s="91"/>
      <c r="D33" s="91"/>
      <c r="E33" s="91"/>
      <c r="F33" s="91"/>
      <c r="G33" s="91"/>
    </row>
    <row r="34" spans="1:7" s="2" customFormat="1" ht="5.15" customHeight="1" x14ac:dyDescent="0.4">
      <c r="A34" s="8"/>
      <c r="B34" s="8"/>
      <c r="C34" s="8"/>
      <c r="D34" s="8"/>
      <c r="E34" s="8"/>
      <c r="F34" s="8"/>
      <c r="G34" s="8"/>
    </row>
    <row r="35" spans="1:7" s="2" customFormat="1" ht="5.15" customHeight="1" x14ac:dyDescent="0.4">
      <c r="A35" s="8"/>
      <c r="B35" s="8"/>
      <c r="C35" s="8"/>
      <c r="D35" s="8"/>
      <c r="E35" s="8"/>
      <c r="F35" s="8"/>
      <c r="G35" s="8"/>
    </row>
    <row r="37" spans="1:7" x14ac:dyDescent="0.4">
      <c r="D37" s="45"/>
      <c r="E37" s="57"/>
    </row>
    <row r="38" spans="1:7" x14ac:dyDescent="0.4">
      <c r="E38" s="60"/>
    </row>
    <row r="39" spans="1:7" x14ac:dyDescent="0.4">
      <c r="C39" s="43" t="s">
        <v>41</v>
      </c>
      <c r="D39" s="58"/>
    </row>
    <row r="40" spans="1:7" x14ac:dyDescent="0.4">
      <c r="D40" s="59" t="s">
        <v>42</v>
      </c>
    </row>
  </sheetData>
  <sheetProtection algorithmName="SHA-512" hashValue="c1K5vtsNMonRcOoudKOaarZIvH6o+97qV1p9WCyViet24w0Vdpd0wHrvtWkrMN7xQmsi3HO68Q0N8NaiH15jPg==" saltValue="cI96LdLapEQpi+RyLlgywg==" spinCount="100000" sheet="1" objects="1" scenarios="1" selectLockedCells="1"/>
  <mergeCells count="9">
    <mergeCell ref="A1:G1"/>
    <mergeCell ref="A2:G2"/>
    <mergeCell ref="A33:G33"/>
    <mergeCell ref="D28:F28"/>
    <mergeCell ref="D31:F31"/>
    <mergeCell ref="A15:D15"/>
    <mergeCell ref="A19:D19"/>
    <mergeCell ref="A23:D23"/>
    <mergeCell ref="A27:D27"/>
  </mergeCells>
  <conditionalFormatting sqref="G29:G30">
    <cfRule type="expression" dxfId="1" priority="5">
      <formula>LEN(F60)+LEN(F61)&gt;0</formula>
    </cfRule>
    <cfRule type="expression" dxfId="0" priority="6">
      <formula>LEN(F29)+LEN(F30)&gt;0</formula>
    </cfRule>
  </conditionalFormatting>
  <dataValidations disablePrompts="1" count="1">
    <dataValidation type="list" allowBlank="1" showInputMessage="1" showErrorMessage="1" sqref="B6:B14 B31 B20:B22 B24:B26 B28:B29 B16:B18" xr:uid="{4BEAF420-7C89-4F9A-ADA7-395C11F600A9}">
      <formula1>"Capítulo,Partida,Mano de obra,Maquinaria,Material,Otros,Tarea,"</formula1>
    </dataValidation>
  </dataValidations>
  <printOptions horizontalCentered="1"/>
  <pageMargins left="0.70866141732283472" right="0.51181102362204722" top="0.55118110236220474" bottom="0.55118110236220474" header="0.31496062992125984" footer="0.31496062992125984"/>
  <pageSetup paperSize="9" scale="93" fitToHeight="20" orientation="portrait" r:id="rId1"/>
  <headerFooter>
    <oddFooter>&amp;R&amp;P / &amp;N</oddFooter>
  </headerFooter>
  <ignoredErrors>
    <ignoredError sqref="A6 A2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2026-05-11T11:43:03Z</cp:lastPrinted>
  <dcterms:created xsi:type="dcterms:W3CDTF">2026-02-02T12:27:45Z</dcterms:created>
  <dcterms:modified xsi:type="dcterms:W3CDTF">2026-09-21T08:46:15Z</dcterms:modified>
</cp:coreProperties>
</file>